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https://centerforglobaldevelop-my.sharepoint.com/personal/egrant_cgdev_org/Documents/Documents/"/>
    </mc:Choice>
  </mc:AlternateContent>
  <xr:revisionPtr revIDLastSave="0" documentId="8_{09D777B9-6905-4700-BCB7-F816582649D1}" xr6:coauthVersionLast="43" xr6:coauthVersionMax="43" xr10:uidLastSave="{00000000-0000-0000-0000-000000000000}"/>
  <bookViews>
    <workbookView xWindow="1485" yWindow="705" windowWidth="26835" windowHeight="13125" xr2:uid="{00000000-000D-0000-FFFF-FFFF00000000}"/>
  </bookViews>
  <sheets>
    <sheet name="Stats" sheetId="4" r:id="rId1"/>
    <sheet name="Mitigation projects" sheetId="1" r:id="rId2"/>
    <sheet name="GNI per capita " sheetId="2" r:id="rId3"/>
    <sheet name="Iso code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4" l="1"/>
  <c r="C17" i="4"/>
  <c r="C11" i="4"/>
  <c r="D17" i="4"/>
  <c r="D16" i="4"/>
  <c r="C16" i="4"/>
  <c r="D11" i="4" l="1"/>
  <c r="D15" i="4"/>
  <c r="C6" i="4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2" i="1"/>
  <c r="C2" i="1"/>
  <c r="C3" i="1"/>
  <c r="C4" i="1"/>
  <c r="C5" i="1"/>
  <c r="C6" i="1"/>
  <c r="C7" i="1"/>
  <c r="C8" i="1"/>
  <c r="I8" i="1" s="1"/>
  <c r="C9" i="1"/>
  <c r="I9" i="1" s="1"/>
  <c r="C10" i="1"/>
  <c r="I10" i="1" s="1"/>
  <c r="C11" i="1"/>
  <c r="C12" i="1"/>
  <c r="C13" i="1"/>
  <c r="C14" i="1"/>
  <c r="C15" i="1"/>
  <c r="C16" i="1"/>
  <c r="I16" i="1" s="1"/>
  <c r="C17" i="1"/>
  <c r="I17" i="1" s="1"/>
  <c r="C18" i="1"/>
  <c r="I18" i="1" s="1"/>
  <c r="C19" i="1"/>
  <c r="C20" i="1"/>
  <c r="C21" i="1"/>
  <c r="C22" i="1"/>
  <c r="C23" i="1"/>
  <c r="C24" i="1"/>
  <c r="I24" i="1" s="1"/>
  <c r="C25" i="1"/>
  <c r="I25" i="1" s="1"/>
  <c r="C26" i="1"/>
  <c r="I26" i="1" s="1"/>
  <c r="C27" i="1"/>
  <c r="C28" i="1"/>
  <c r="C29" i="1"/>
  <c r="G7" i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5" i="2"/>
  <c r="I23" i="1" l="1"/>
  <c r="I15" i="1"/>
  <c r="I7" i="1"/>
  <c r="I2" i="1"/>
  <c r="I22" i="1"/>
  <c r="I14" i="1"/>
  <c r="I6" i="1"/>
  <c r="I29" i="1"/>
  <c r="I21" i="1"/>
  <c r="I13" i="1"/>
  <c r="I5" i="1"/>
  <c r="I28" i="1"/>
  <c r="I20" i="1"/>
  <c r="I12" i="1"/>
  <c r="I4" i="1"/>
  <c r="I27" i="1"/>
  <c r="I19" i="1"/>
  <c r="I11" i="1"/>
  <c r="I3" i="1"/>
  <c r="G2" i="1" l="1"/>
  <c r="G3" i="1"/>
  <c r="G4" i="1"/>
  <c r="G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C38" i="4" l="1"/>
  <c r="C37" i="4"/>
  <c r="C20" i="4"/>
  <c r="C21" i="4" l="1"/>
  <c r="C24" i="4" s="1"/>
  <c r="C25" i="4" l="1"/>
  <c r="C12" i="4"/>
  <c r="D12" i="4" s="1"/>
  <c r="C10" i="4"/>
  <c r="E16" i="4" s="1"/>
  <c r="D10" i="4" l="1"/>
</calcChain>
</file>

<file path=xl/sharedStrings.xml><?xml version="1.0" encoding="utf-8"?>
<sst xmlns="http://schemas.openxmlformats.org/spreadsheetml/2006/main" count="1462" uniqueCount="720">
  <si>
    <t xml:space="preserve">Co2 million tonnes averted lifetime </t>
  </si>
  <si>
    <t>Data Source</t>
  </si>
  <si>
    <t>Total cost (USD m)</t>
  </si>
  <si>
    <t>Cost per tonne of Co2e avoided</t>
  </si>
  <si>
    <t>Source</t>
  </si>
  <si>
    <t>GNI per capita</t>
  </si>
  <si>
    <t>South Africa</t>
  </si>
  <si>
    <t>FP029</t>
  </si>
  <si>
    <t>Last Updated Date</t>
  </si>
  <si>
    <t>Country Name</t>
  </si>
  <si>
    <t>Aruba</t>
  </si>
  <si>
    <t>Afghanistan</t>
  </si>
  <si>
    <t>Angola</t>
  </si>
  <si>
    <t>Albania</t>
  </si>
  <si>
    <t>Andorra</t>
  </si>
  <si>
    <t>Arab World</t>
  </si>
  <si>
    <t>United Arab Emirates</t>
  </si>
  <si>
    <t>Argentina</t>
  </si>
  <si>
    <t>Armenia</t>
  </si>
  <si>
    <t>American Samoa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</si>
  <si>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</si>
  <si>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</si>
  <si>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</si>
  <si>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</si>
  <si>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</si>
  <si>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</si>
  <si>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</si>
  <si>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Burkina Faso</t>
  </si>
  <si>
    <t>Bangladesh</t>
  </si>
  <si>
    <t>Bulgaria</t>
  </si>
  <si>
    <t>Bahrain</t>
  </si>
  <si>
    <t>Bahamas, The</t>
  </si>
  <si>
    <t>Bosnia and Herzegovina</t>
  </si>
  <si>
    <t>Belarus</t>
  </si>
  <si>
    <t>Belize</t>
  </si>
  <si>
    <t>Bermuda</t>
  </si>
  <si>
    <t>Bolivia</t>
  </si>
  <si>
    <t>Brazil</t>
  </si>
  <si>
    <t>Barbados</t>
  </si>
  <si>
    <t>Brunei Darussalam</t>
  </si>
  <si>
    <t>Bhutan</t>
  </si>
  <si>
    <t>Botswana</t>
  </si>
  <si>
    <t>Central African Republic</t>
  </si>
  <si>
    <t>Canada</t>
  </si>
  <si>
    <t>Central Europe and the Baltics</t>
  </si>
  <si>
    <t>Switzerland</t>
  </si>
  <si>
    <t>Channel Islands</t>
  </si>
  <si>
    <t>Chile</t>
  </si>
  <si>
    <t>China</t>
  </si>
  <si>
    <t>Cote d'Ivoire</t>
  </si>
  <si>
    <t>Cameroon</t>
  </si>
  <si>
    <t>Congo, Dem. Rep.</t>
  </si>
  <si>
    <t>Congo, Rep.</t>
  </si>
  <si>
    <t>Colombia</t>
  </si>
  <si>
    <t>Comoros</t>
  </si>
  <si>
    <t>Cabo Verde</t>
  </si>
  <si>
    <t>Costa Rica</t>
  </si>
  <si>
    <t>Caribbean small states</t>
  </si>
  <si>
    <t>Cuba</t>
  </si>
  <si>
    <t>Curacao</t>
  </si>
  <si>
    <t>Cayman Islands</t>
  </si>
  <si>
    <t>Cyprus</t>
  </si>
  <si>
    <t>Czech Republic</t>
  </si>
  <si>
    <t>Germany</t>
  </si>
  <si>
    <t>Djibouti</t>
  </si>
  <si>
    <t>Dominica</t>
  </si>
  <si>
    <t>Denmark</t>
  </si>
  <si>
    <t>Dominican Republic</t>
  </si>
  <si>
    <t>Algeria</t>
  </si>
  <si>
    <t>East Asia &amp; Pacific (excluding high income)</t>
  </si>
  <si>
    <t>Early-demographic dividend</t>
  </si>
  <si>
    <t>East Asia &amp; Pacific</t>
  </si>
  <si>
    <t>Europe &amp; Central Asia (excluding high income)</t>
  </si>
  <si>
    <t>Vietnam</t>
  </si>
  <si>
    <t>Europe &amp; Central Asia</t>
  </si>
  <si>
    <t>Ecuador</t>
  </si>
  <si>
    <t>FP071</t>
  </si>
  <si>
    <t>Egypt, Arab Rep.</t>
  </si>
  <si>
    <t>Euro area</t>
  </si>
  <si>
    <t>Eritrea</t>
  </si>
  <si>
    <t>Spain</t>
  </si>
  <si>
    <t>Estonia</t>
  </si>
  <si>
    <t>Ethiopia</t>
  </si>
  <si>
    <t>European Union</t>
  </si>
  <si>
    <t>Fragile and conflict affected situations</t>
  </si>
  <si>
    <t>Finland</t>
  </si>
  <si>
    <t>Fiji</t>
  </si>
  <si>
    <t>France</t>
  </si>
  <si>
    <t>Faroe Islands</t>
  </si>
  <si>
    <t>Micronesia, Fed. Sts.</t>
  </si>
  <si>
    <t>Gabon</t>
  </si>
  <si>
    <t>United Kingdom</t>
  </si>
  <si>
    <t>Georgia</t>
  </si>
  <si>
    <t>Ghana</t>
  </si>
  <si>
    <t>Gibraltar</t>
  </si>
  <si>
    <t>Guinea</t>
  </si>
  <si>
    <t>Gambia, The</t>
  </si>
  <si>
    <t>Guinea-Bissau</t>
  </si>
  <si>
    <t>Equatorial Guinea</t>
  </si>
  <si>
    <t>Greece</t>
  </si>
  <si>
    <t>Grenada</t>
  </si>
  <si>
    <t>Greenland</t>
  </si>
  <si>
    <t>Guatemala</t>
  </si>
  <si>
    <t>Guam</t>
  </si>
  <si>
    <t>Guyana</t>
  </si>
  <si>
    <t>High income</t>
  </si>
  <si>
    <t>Hong Kong SAR, China</t>
  </si>
  <si>
    <t>Honduras</t>
  </si>
  <si>
    <t>Heavily indebted poor countries (HIPC)</t>
  </si>
  <si>
    <t>Croatia</t>
  </si>
  <si>
    <t>Haiti</t>
  </si>
  <si>
    <t>Hungary</t>
  </si>
  <si>
    <t>IBRD only</t>
  </si>
  <si>
    <t>FP100</t>
  </si>
  <si>
    <t>IDA &amp; IBRD total</t>
  </si>
  <si>
    <t>IDA total</t>
  </si>
  <si>
    <t>IDA blend</t>
  </si>
  <si>
    <t>Indonesia</t>
  </si>
  <si>
    <t>IDA only</t>
  </si>
  <si>
    <t>Isle of Man</t>
  </si>
  <si>
    <t>India</t>
  </si>
  <si>
    <t>Not classified</t>
  </si>
  <si>
    <t>Ireland</t>
  </si>
  <si>
    <t>Iran, Islamic Rep.</t>
  </si>
  <si>
    <t>Iraq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</si>
  <si>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</si>
  <si>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</si>
  <si>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</si>
  <si>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</si>
  <si>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</si>
  <si>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</si>
  <si>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</si>
  <si>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</si>
  <si>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Kyrgyz Republic</t>
  </si>
  <si>
    <t>Cambodia</t>
  </si>
  <si>
    <t>Kiribati</t>
  </si>
  <si>
    <t>St. Kitts and Nevis</t>
  </si>
  <si>
    <t>Korea, Rep.</t>
  </si>
  <si>
    <t>Kuwait</t>
  </si>
  <si>
    <t>Latin America &amp; Caribbean (excluding high income)</t>
  </si>
  <si>
    <t>Lao PDR</t>
  </si>
  <si>
    <t>Lebanon</t>
  </si>
  <si>
    <t>Liberia</t>
  </si>
  <si>
    <t>Libya</t>
  </si>
  <si>
    <t>St. Lucia</t>
  </si>
  <si>
    <t>Latin America &amp; Caribbean</t>
  </si>
  <si>
    <t>Least developed countries: UN classification</t>
  </si>
  <si>
    <t>Low income</t>
  </si>
  <si>
    <t>Liechtenstein</t>
  </si>
  <si>
    <t>Sri Lanka</t>
  </si>
  <si>
    <t>Lower middle income</t>
  </si>
  <si>
    <t>Low &amp; middle income</t>
  </si>
  <si>
    <t>Lesotho</t>
  </si>
  <si>
    <t>Late-demographic dividend</t>
  </si>
  <si>
    <t>Lithuania</t>
  </si>
  <si>
    <t>Luxembourg</t>
  </si>
  <si>
    <t>Latvia</t>
  </si>
  <si>
    <t>Macao SAR, China</t>
  </si>
  <si>
    <t>St. Martin (French part)</t>
  </si>
  <si>
    <t>Morocco</t>
  </si>
  <si>
    <t>Monaco</t>
  </si>
  <si>
    <t>Moldova</t>
  </si>
  <si>
    <t>Madagascar</t>
  </si>
  <si>
    <t>Maldives</t>
  </si>
  <si>
    <t>Middle East &amp; North Africa</t>
  </si>
  <si>
    <t>Mexico</t>
  </si>
  <si>
    <t>Marshall Islands</t>
  </si>
  <si>
    <t>Middle income</t>
  </si>
  <si>
    <t>North Macedonia</t>
  </si>
  <si>
    <t>Mali</t>
  </si>
  <si>
    <t>Malta</t>
  </si>
  <si>
    <t>Myanmar</t>
  </si>
  <si>
    <t>Middle East &amp; North Africa (excluding high income)</t>
  </si>
  <si>
    <t>Montenegro</t>
  </si>
  <si>
    <t>Mongolia</t>
  </si>
  <si>
    <t>Northern Mariana Islands</t>
  </si>
  <si>
    <t>Mozambique</t>
  </si>
  <si>
    <t>Mauritania</t>
  </si>
  <si>
    <t>Mauritius</t>
  </si>
  <si>
    <t>Malawi</t>
  </si>
  <si>
    <t>Malaysia</t>
  </si>
  <si>
    <t>North America</t>
  </si>
  <si>
    <t>Namibia</t>
  </si>
  <si>
    <t>New Caledonia</t>
  </si>
  <si>
    <t>Niger</t>
  </si>
  <si>
    <t>Nigeria</t>
  </si>
  <si>
    <t>Nicaragua</t>
  </si>
  <si>
    <t>Netherlands</t>
  </si>
  <si>
    <t>Norway</t>
  </si>
  <si>
    <t>Nepal</t>
  </si>
  <si>
    <t>Nauru</t>
  </si>
  <si>
    <t>New Zealand</t>
  </si>
  <si>
    <t>OECD members</t>
  </si>
  <si>
    <t>Oman</t>
  </si>
  <si>
    <t>Other small states</t>
  </si>
  <si>
    <t>Pakistan</t>
  </si>
  <si>
    <t>Panama</t>
  </si>
  <si>
    <t>Peru</t>
  </si>
  <si>
    <t>Philippines</t>
  </si>
  <si>
    <t>Palau</t>
  </si>
  <si>
    <t>Papua New Guinea</t>
  </si>
  <si>
    <t>Poland</t>
  </si>
  <si>
    <t>Pre-demographic dividend</t>
  </si>
  <si>
    <t>Puerto Rico</t>
  </si>
  <si>
    <t>Korea, Dem. People’s Rep.</t>
  </si>
  <si>
    <t>Portugal</t>
  </si>
  <si>
    <t>Paraguay</t>
  </si>
  <si>
    <t>West Bank and Gaza</t>
  </si>
  <si>
    <t>Pacific island small states</t>
  </si>
  <si>
    <t>FP110</t>
  </si>
  <si>
    <t>Post-demographic dividend</t>
  </si>
  <si>
    <t>French Polynesia</t>
  </si>
  <si>
    <t>Qatar</t>
  </si>
  <si>
    <t>Romania</t>
  </si>
  <si>
    <t>Russian Federation</t>
  </si>
  <si>
    <t>Rwanda</t>
  </si>
  <si>
    <t>South Asia</t>
  </si>
  <si>
    <t>Saudi Arabia</t>
  </si>
  <si>
    <t>Sudan</t>
  </si>
  <si>
    <t>Senegal</t>
  </si>
  <si>
    <t>Singapore</t>
  </si>
  <si>
    <t>Solomon Islands</t>
  </si>
  <si>
    <t>Sierra Leone</t>
  </si>
  <si>
    <t>El Salvador</t>
  </si>
  <si>
    <t>San Marino</t>
  </si>
  <si>
    <t>Somalia</t>
  </si>
  <si>
    <t>Serbia</t>
  </si>
  <si>
    <t>Sub-Saharan Africa (excluding high income)</t>
  </si>
  <si>
    <t>South Sudan</t>
  </si>
  <si>
    <t>Sub-Saharan Africa</t>
  </si>
  <si>
    <t>Small states</t>
  </si>
  <si>
    <t>Sao Tome and Principe</t>
  </si>
  <si>
    <t>Suriname</t>
  </si>
  <si>
    <t>Slovak Republic</t>
  </si>
  <si>
    <t>Slovenia</t>
  </si>
  <si>
    <t>Sweden</t>
  </si>
  <si>
    <t>Eswatini</t>
  </si>
  <si>
    <t>Sint Maarten (Dutch part)</t>
  </si>
  <si>
    <t>Seychelles</t>
  </si>
  <si>
    <t>Syrian Arab Republic</t>
  </si>
  <si>
    <t>Turks and Caicos Islands</t>
  </si>
  <si>
    <t>Chad</t>
  </si>
  <si>
    <t>East Asia &amp; Pacific (IDA &amp; IBRD countries)</t>
  </si>
  <si>
    <t>Europe &amp; Central Asia (IDA &amp; IBRD countries)</t>
  </si>
  <si>
    <t>Togo</t>
  </si>
  <si>
    <t>Thailand</t>
  </si>
  <si>
    <t>Tajikistan</t>
  </si>
  <si>
    <t>Turkmenistan</t>
  </si>
  <si>
    <t>Latin America &amp; the Caribbean (IDA &amp; IBRD countries)</t>
  </si>
  <si>
    <t>Timor-Leste</t>
  </si>
  <si>
    <t>Middle East &amp; North Africa (IDA &amp; IBRD countries)</t>
  </si>
  <si>
    <t>Tonga</t>
  </si>
  <si>
    <t>South Asia (IDA &amp; IBRD)</t>
  </si>
  <si>
    <t>Sub-Saharan Africa (IDA &amp; IBRD countries)</t>
  </si>
  <si>
    <t>Trinidad and Tobago</t>
  </si>
  <si>
    <t>Tunisia</t>
  </si>
  <si>
    <t>Turkey</t>
  </si>
  <si>
    <t>Tuvalu</t>
  </si>
  <si>
    <t>Tanzania</t>
  </si>
  <si>
    <t>Uganda</t>
  </si>
  <si>
    <t>Ukraine</t>
  </si>
  <si>
    <t>Upper middle income</t>
  </si>
  <si>
    <t>Uruguay</t>
  </si>
  <si>
    <t>United States</t>
  </si>
  <si>
    <t>Uzbekistan</t>
  </si>
  <si>
    <t>St. Vincent and the Grenadines</t>
  </si>
  <si>
    <t>Venezuela, RB</t>
  </si>
  <si>
    <t>British Virgin Islands</t>
  </si>
  <si>
    <t>Virgin Islands (U.S.)</t>
  </si>
  <si>
    <t>Vanuatu</t>
  </si>
  <si>
    <t>World</t>
  </si>
  <si>
    <t>Samoa</t>
  </si>
  <si>
    <t>Kosovo</t>
  </si>
  <si>
    <t>Yemen, Rep.</t>
  </si>
  <si>
    <t>Zambia</t>
  </si>
  <si>
    <t>Zimbabwe</t>
  </si>
  <si>
    <t>FP027</t>
  </si>
  <si>
    <t>FP063</t>
  </si>
  <si>
    <t>FP064</t>
  </si>
  <si>
    <t>Tonnes</t>
  </si>
  <si>
    <t>Kt</t>
  </si>
  <si>
    <t>FP105</t>
  </si>
  <si>
    <t>All UK funding goes to Tonga</t>
  </si>
  <si>
    <t>FP103</t>
  </si>
  <si>
    <t>FP106</t>
  </si>
  <si>
    <t>FP080</t>
  </si>
  <si>
    <t>FP030</t>
  </si>
  <si>
    <t>FP047</t>
  </si>
  <si>
    <t>FP033</t>
  </si>
  <si>
    <t>FP102</t>
  </si>
  <si>
    <t>FP081</t>
  </si>
  <si>
    <t>FP104</t>
  </si>
  <si>
    <t>FP028</t>
  </si>
  <si>
    <t>FP046</t>
  </si>
  <si>
    <t>FP051</t>
  </si>
  <si>
    <t>FP065</t>
  </si>
  <si>
    <t>FP090</t>
  </si>
  <si>
    <t>Bosnia &amp; Herz</t>
  </si>
  <si>
    <t>Kenya &amp; Senegal</t>
  </si>
  <si>
    <t>$</t>
  </si>
  <si>
    <t>Various (SSA)</t>
  </si>
  <si>
    <t>Various (Carrib'n)</t>
  </si>
  <si>
    <t>Brazil (REDD+)</t>
  </si>
  <si>
    <t>Ecuador (REDD+)</t>
  </si>
  <si>
    <t>Leftover money</t>
  </si>
  <si>
    <t>Tonga population</t>
  </si>
  <si>
    <t>Tonga GNI</t>
  </si>
  <si>
    <t>All UK funding goes to REDD+ in Brazil</t>
  </si>
  <si>
    <t xml:space="preserve">Difference between spending all UK GCF funding in projects as effective as REDD+ in Brazil, rather than Tonga.  </t>
  </si>
  <si>
    <t>UK funding to GCF</t>
  </si>
  <si>
    <t>Kt C02</t>
  </si>
  <si>
    <t>As a % of one year of UK emissions</t>
  </si>
  <si>
    <t>Tonnes C02</t>
  </si>
  <si>
    <t>£</t>
  </si>
  <si>
    <t>C02e avoided if:</t>
  </si>
  <si>
    <t>Tonga project financing</t>
  </si>
  <si>
    <t>GCF</t>
  </si>
  <si>
    <t>Tonga Power Limited</t>
  </si>
  <si>
    <t>Government of Australia</t>
  </si>
  <si>
    <t>Asian Development Bank</t>
  </si>
  <si>
    <t>Government of Tonga</t>
  </si>
  <si>
    <t>Institution</t>
  </si>
  <si>
    <t>$m</t>
  </si>
  <si>
    <t>Leftover money/capita</t>
  </si>
  <si>
    <t>Leftover money/GNI</t>
  </si>
  <si>
    <t>Projects with $/tonne C02e &gt; 40</t>
  </si>
  <si>
    <t>Number of projects</t>
  </si>
  <si>
    <t>Total cost ($m)</t>
  </si>
  <si>
    <t>https://data.worldbank.org/indicator/ny.gnp.pcap.pp.cd</t>
  </si>
  <si>
    <t>Source: World Bank, World Development Indicators</t>
  </si>
  <si>
    <t>GNI per capita, PPP (current international $)</t>
  </si>
  <si>
    <t>World Development Indicators</t>
  </si>
  <si>
    <t>Project code</t>
  </si>
  <si>
    <t>https://www.greenclimate.fund/projects/fp029</t>
  </si>
  <si>
    <t>https://www.greenclimate.fund/projects/fp071</t>
  </si>
  <si>
    <t>https://www.greenclimate.fund/projects/fp100</t>
  </si>
  <si>
    <t>https://www.greenclimate.fund/projects/fp110</t>
  </si>
  <si>
    <t>https://www.greenclimate.fund/projects/fp019</t>
  </si>
  <si>
    <t>https://www.greenclimate.fund/projects/fp027</t>
  </si>
  <si>
    <t>https://www.greenclimate.fund/projects/fp063</t>
  </si>
  <si>
    <t>https://www.greenclimate.fund/projects/fp064</t>
  </si>
  <si>
    <t>https://www.greenclimate.fund/projects/fp020</t>
  </si>
  <si>
    <t>https://www.greenclimate.fund/projects/fp010</t>
  </si>
  <si>
    <t>https://www.greenclimate.fund/projects/fp105</t>
  </si>
  <si>
    <t>https://www.greenclimate.fund/projects/fp103</t>
  </si>
  <si>
    <t>https://www.greenclimate.fund/projects/fp106</t>
  </si>
  <si>
    <t>https://www.greenclimate.fund/projects/fp080</t>
  </si>
  <si>
    <t>https://www.greenclimate.fund/projects/fp030</t>
  </si>
  <si>
    <t>https://www.greenclimate.fund/projects/fp047</t>
  </si>
  <si>
    <t>https://www.greenclimate.fund/projects/fp033</t>
  </si>
  <si>
    <t>https://www.greenclimate.fund/projects/fp102</t>
  </si>
  <si>
    <t>https://www.greenclimate.fund/projects/fp081</t>
  </si>
  <si>
    <t>https://www.greenclimate.fund/projects/fp017</t>
  </si>
  <si>
    <t>https://www.greenclimate.fund/projects/fp104</t>
  </si>
  <si>
    <t>https://www.greenclimate.fund/projects/fp028</t>
  </si>
  <si>
    <t>https://www.greenclimate.fund/projects/fp046</t>
  </si>
  <si>
    <t>https://www.greenclimate.fund/projects/fp051</t>
  </si>
  <si>
    <t>https://www.greenclimate.fund/projects/fp006</t>
  </si>
  <si>
    <t>https://www.greenclimate.fund/projects/fp009</t>
  </si>
  <si>
    <t>https://www.greenclimate.fund/projects/fp065</t>
  </si>
  <si>
    <t>https://www.greenclimate.fund/projects/fp090</t>
  </si>
  <si>
    <t>FP019</t>
  </si>
  <si>
    <t>FP020</t>
  </si>
  <si>
    <t>FP010</t>
  </si>
  <si>
    <t>FP017</t>
  </si>
  <si>
    <t>FP006</t>
  </si>
  <si>
    <t>FP009</t>
  </si>
  <si>
    <t>SOM</t>
  </si>
  <si>
    <t>SSD</t>
  </si>
  <si>
    <t>CAF</t>
  </si>
  <si>
    <t>COD</t>
  </si>
  <si>
    <t>YEM</t>
  </si>
  <si>
    <t>SDN</t>
  </si>
  <si>
    <t>ERI</t>
  </si>
  <si>
    <t>AFG</t>
  </si>
  <si>
    <t>TCD</t>
  </si>
  <si>
    <t>ETH</t>
  </si>
  <si>
    <t>BDI</t>
  </si>
  <si>
    <t>HTI</t>
  </si>
  <si>
    <t>SYR</t>
  </si>
  <si>
    <t>IRQ</t>
  </si>
  <si>
    <t>MLI</t>
  </si>
  <si>
    <t>GIN</t>
  </si>
  <si>
    <t>NER</t>
  </si>
  <si>
    <t>PSE</t>
  </si>
  <si>
    <t>MMR</t>
  </si>
  <si>
    <t>KEN</t>
  </si>
  <si>
    <t>ZWE</t>
  </si>
  <si>
    <t>NGA</t>
  </si>
  <si>
    <t>MOZ</t>
  </si>
  <si>
    <t>UGA</t>
  </si>
  <si>
    <t>GNB</t>
  </si>
  <si>
    <t>LBR</t>
  </si>
  <si>
    <t>PAK</t>
  </si>
  <si>
    <t>MRT</t>
  </si>
  <si>
    <t>GMB</t>
  </si>
  <si>
    <t>GTM</t>
  </si>
  <si>
    <t>PRK</t>
  </si>
  <si>
    <t>AGO</t>
  </si>
  <si>
    <t>SLE</t>
  </si>
  <si>
    <t>HND</t>
  </si>
  <si>
    <t>TZA</t>
  </si>
  <si>
    <t>VEN</t>
  </si>
  <si>
    <t>PNG</t>
  </si>
  <si>
    <t>MDG</t>
  </si>
  <si>
    <t>COG</t>
  </si>
  <si>
    <t>BGD</t>
  </si>
  <si>
    <t>BFA</t>
  </si>
  <si>
    <t>CMR</t>
  </si>
  <si>
    <t>CIV</t>
  </si>
  <si>
    <t>ZMB</t>
  </si>
  <si>
    <t>RWA</t>
  </si>
  <si>
    <t>SWZ</t>
  </si>
  <si>
    <t>EGY</t>
  </si>
  <si>
    <t>LAO</t>
  </si>
  <si>
    <t>LSO</t>
  </si>
  <si>
    <t>TLS</t>
  </si>
  <si>
    <t>COM</t>
  </si>
  <si>
    <t>SLB</t>
  </si>
  <si>
    <t>MWI</t>
  </si>
  <si>
    <t>KHM</t>
  </si>
  <si>
    <t>LBY</t>
  </si>
  <si>
    <t>TJK</t>
  </si>
  <si>
    <t>SEN</t>
  </si>
  <si>
    <t>IRN</t>
  </si>
  <si>
    <t>NPL</t>
  </si>
  <si>
    <t>TKM</t>
  </si>
  <si>
    <t>DJI</t>
  </si>
  <si>
    <t>TGO</t>
  </si>
  <si>
    <t>IND</t>
  </si>
  <si>
    <t>NIC</t>
  </si>
  <si>
    <t>COL</t>
  </si>
  <si>
    <t>DZA</t>
  </si>
  <si>
    <t>ECU</t>
  </si>
  <si>
    <t>MEX</t>
  </si>
  <si>
    <t>THA</t>
  </si>
  <si>
    <t>UZB</t>
  </si>
  <si>
    <t>NAM</t>
  </si>
  <si>
    <t>PHL</t>
  </si>
  <si>
    <t>GAB</t>
  </si>
  <si>
    <t>PRY</t>
  </si>
  <si>
    <t>CHN</t>
  </si>
  <si>
    <t>STP</t>
  </si>
  <si>
    <t>BTN</t>
  </si>
  <si>
    <t>BOL</t>
  </si>
  <si>
    <t>AZE</t>
  </si>
  <si>
    <t>BEN</t>
  </si>
  <si>
    <t>LBN</t>
  </si>
  <si>
    <t>IDN</t>
  </si>
  <si>
    <t>MDV</t>
  </si>
  <si>
    <t>PER</t>
  </si>
  <si>
    <t>KGZ</t>
  </si>
  <si>
    <t>SLV</t>
  </si>
  <si>
    <t>VNM</t>
  </si>
  <si>
    <t>RUS</t>
  </si>
  <si>
    <t>DOM</t>
  </si>
  <si>
    <t>UKR</t>
  </si>
  <si>
    <t>LKA</t>
  </si>
  <si>
    <t>GUY</t>
  </si>
  <si>
    <t>MAR</t>
  </si>
  <si>
    <t>GHA</t>
  </si>
  <si>
    <t>VUT</t>
  </si>
  <si>
    <t>TUR</t>
  </si>
  <si>
    <t>ZAF</t>
  </si>
  <si>
    <t>FJI</t>
  </si>
  <si>
    <t>OMN</t>
  </si>
  <si>
    <t>BRA</t>
  </si>
  <si>
    <t>CPV</t>
  </si>
  <si>
    <t>PAN</t>
  </si>
  <si>
    <t>JOR</t>
  </si>
  <si>
    <t>KAZ</t>
  </si>
  <si>
    <t>BWA</t>
  </si>
  <si>
    <t>CUB</t>
  </si>
  <si>
    <t>JAM</t>
  </si>
  <si>
    <t>SUR</t>
  </si>
  <si>
    <t>MNG</t>
  </si>
  <si>
    <t>SAU</t>
  </si>
  <si>
    <t>KWT</t>
  </si>
  <si>
    <t>SYC</t>
  </si>
  <si>
    <t>ARG</t>
  </si>
  <si>
    <t>ARM</t>
  </si>
  <si>
    <t>TUN</t>
  </si>
  <si>
    <t>BLR</t>
  </si>
  <si>
    <t>MYS</t>
  </si>
  <si>
    <t>MDA</t>
  </si>
  <si>
    <t>MKD</t>
  </si>
  <si>
    <t>QAT</t>
  </si>
  <si>
    <t>BIH</t>
  </si>
  <si>
    <t>GEO</t>
  </si>
  <si>
    <t>BHR</t>
  </si>
  <si>
    <t>SRB</t>
  </si>
  <si>
    <t>TTO</t>
  </si>
  <si>
    <t>ALB</t>
  </si>
  <si>
    <t>MNE</t>
  </si>
  <si>
    <t>MUS</t>
  </si>
  <si>
    <t>CRI</t>
  </si>
  <si>
    <t>ARE</t>
  </si>
  <si>
    <t>CHL</t>
  </si>
  <si>
    <t>ROU</t>
  </si>
  <si>
    <t>BGR</t>
  </si>
  <si>
    <t>ISR</t>
  </si>
  <si>
    <t>URY</t>
  </si>
  <si>
    <t>HUN</t>
  </si>
  <si>
    <t>KOR</t>
  </si>
  <si>
    <t>GRC</t>
  </si>
  <si>
    <t>CYP</t>
  </si>
  <si>
    <t>HRV</t>
  </si>
  <si>
    <t>ITA</t>
  </si>
  <si>
    <t>BRB</t>
  </si>
  <si>
    <t>SVK</t>
  </si>
  <si>
    <t>LVA</t>
  </si>
  <si>
    <t>ESP</t>
  </si>
  <si>
    <t>POL</t>
  </si>
  <si>
    <t>PRT</t>
  </si>
  <si>
    <t>JPN</t>
  </si>
  <si>
    <t>LTU</t>
  </si>
  <si>
    <t>USA</t>
  </si>
  <si>
    <t>CZE</t>
  </si>
  <si>
    <t>FRA</t>
  </si>
  <si>
    <t>SGP</t>
  </si>
  <si>
    <t>EST</t>
  </si>
  <si>
    <t>IRL</t>
  </si>
  <si>
    <t>AUS</t>
  </si>
  <si>
    <t>SVN</t>
  </si>
  <si>
    <t>BEL</t>
  </si>
  <si>
    <t>CAN</t>
  </si>
  <si>
    <t>NZL</t>
  </si>
  <si>
    <t>AUT</t>
  </si>
  <si>
    <t>ISL</t>
  </si>
  <si>
    <t>DEU</t>
  </si>
  <si>
    <t>LUX</t>
  </si>
  <si>
    <t>SWE</t>
  </si>
  <si>
    <t>FIN</t>
  </si>
  <si>
    <t>GBR</t>
  </si>
  <si>
    <t>NLD</t>
  </si>
  <si>
    <t>NOR</t>
  </si>
  <si>
    <t>CHE</t>
  </si>
  <si>
    <t>DNK</t>
  </si>
  <si>
    <t>Country name</t>
  </si>
  <si>
    <t>ISO</t>
  </si>
  <si>
    <t>ASM</t>
  </si>
  <si>
    <t>AND</t>
  </si>
  <si>
    <t>Anguilla</t>
  </si>
  <si>
    <t>AIA</t>
  </si>
  <si>
    <t>Antigua</t>
  </si>
  <si>
    <t>ATG</t>
  </si>
  <si>
    <t>ABW</t>
  </si>
  <si>
    <t>Bahamas</t>
  </si>
  <si>
    <t>BHS</t>
  </si>
  <si>
    <t>BLZ</t>
  </si>
  <si>
    <t>BMU</t>
  </si>
  <si>
    <t>BES Islands</t>
  </si>
  <si>
    <t>BES</t>
  </si>
  <si>
    <t>Bonaire</t>
  </si>
  <si>
    <t>Bosnia</t>
  </si>
  <si>
    <t>VGB</t>
  </si>
  <si>
    <t>Brunei</t>
  </si>
  <si>
    <t>BRN</t>
  </si>
  <si>
    <t>Burkino Faso</t>
  </si>
  <si>
    <t>Cape Verde</t>
  </si>
  <si>
    <t>Caribbean</t>
  </si>
  <si>
    <t>CSS</t>
  </si>
  <si>
    <t>CYM</t>
  </si>
  <si>
    <t>CEB</t>
  </si>
  <si>
    <t>GB-</t>
  </si>
  <si>
    <t>Congo</t>
  </si>
  <si>
    <t>Congo, DRC</t>
  </si>
  <si>
    <t>Cook Islands</t>
  </si>
  <si>
    <t>COK</t>
  </si>
  <si>
    <t>Cote D'Ivoire</t>
  </si>
  <si>
    <t>CUW</t>
  </si>
  <si>
    <t>Czechia</t>
  </si>
  <si>
    <t>DMA</t>
  </si>
  <si>
    <t>EAS</t>
  </si>
  <si>
    <t>East Timor</t>
  </si>
  <si>
    <t>Egypt</t>
  </si>
  <si>
    <t>GNQ</t>
  </si>
  <si>
    <t>Equatorial Guniea</t>
  </si>
  <si>
    <t>eSwatini</t>
  </si>
  <si>
    <t>EUU</t>
  </si>
  <si>
    <t>European Union (Convention)</t>
  </si>
  <si>
    <t>European Union (KP)</t>
  </si>
  <si>
    <t>Falklands</t>
  </si>
  <si>
    <t>FLK</t>
  </si>
  <si>
    <t>FRO</t>
  </si>
  <si>
    <t>French Guiana</t>
  </si>
  <si>
    <t>GUF</t>
  </si>
  <si>
    <t>PYF</t>
  </si>
  <si>
    <t>Gambia</t>
  </si>
  <si>
    <t>GIB</t>
  </si>
  <si>
    <t>GRL</t>
  </si>
  <si>
    <t>GRD</t>
  </si>
  <si>
    <t>Guadeloupe</t>
  </si>
  <si>
    <t>GLP</t>
  </si>
  <si>
    <t>GUM</t>
  </si>
  <si>
    <t>Guernsey</t>
  </si>
  <si>
    <t>GGY</t>
  </si>
  <si>
    <t>Guinea Bissau</t>
  </si>
  <si>
    <t>Hong Kong</t>
  </si>
  <si>
    <t>HKG</t>
  </si>
  <si>
    <t>Iran</t>
  </si>
  <si>
    <t>IMN</t>
  </si>
  <si>
    <t>Jersey</t>
  </si>
  <si>
    <t>JEY</t>
  </si>
  <si>
    <t>KIR</t>
  </si>
  <si>
    <t>RKS</t>
  </si>
  <si>
    <t>Kyrgyzstan</t>
  </si>
  <si>
    <t>Laos</t>
  </si>
  <si>
    <t>Latin America &amp; Carribean</t>
  </si>
  <si>
    <t>LCN</t>
  </si>
  <si>
    <t>LIE</t>
  </si>
  <si>
    <t>Macao</t>
  </si>
  <si>
    <t>MAC</t>
  </si>
  <si>
    <t>Macedonia</t>
  </si>
  <si>
    <t>Macedonia, FYR</t>
  </si>
  <si>
    <t>MLT</t>
  </si>
  <si>
    <t>MHL</t>
  </si>
  <si>
    <t>Martinique</t>
  </si>
  <si>
    <t>MTQ</t>
  </si>
  <si>
    <t>Micronesia</t>
  </si>
  <si>
    <t>FSM</t>
  </si>
  <si>
    <t>MCO</t>
  </si>
  <si>
    <t>Montserrat</t>
  </si>
  <si>
    <t>MSR</t>
  </si>
  <si>
    <t>NRU</t>
  </si>
  <si>
    <t>Netherlands Antilles</t>
  </si>
  <si>
    <t>ANT</t>
  </si>
  <si>
    <t>NCL</t>
  </si>
  <si>
    <t>Niue</t>
  </si>
  <si>
    <t>NIU</t>
  </si>
  <si>
    <t>Norfolk Island</t>
  </si>
  <si>
    <t>NFK</t>
  </si>
  <si>
    <t>NAC</t>
  </si>
  <si>
    <t>North Korea</t>
  </si>
  <si>
    <t>MNP</t>
  </si>
  <si>
    <t>PLW</t>
  </si>
  <si>
    <t>Palestine</t>
  </si>
  <si>
    <t>Pitcairn</t>
  </si>
  <si>
    <t>PCN</t>
  </si>
  <si>
    <t>PRI</t>
  </si>
  <si>
    <t>Russia</t>
  </si>
  <si>
    <t>WSM</t>
  </si>
  <si>
    <t>SMR</t>
  </si>
  <si>
    <t>Serbia and Montenegro</t>
  </si>
  <si>
    <t>SCG</t>
  </si>
  <si>
    <t>SXM</t>
  </si>
  <si>
    <t>Slovakia</t>
  </si>
  <si>
    <t>SAS</t>
  </si>
  <si>
    <t>South Korea</t>
  </si>
  <si>
    <t>St Helena</t>
  </si>
  <si>
    <t>SHN</t>
  </si>
  <si>
    <t>St Kitts</t>
  </si>
  <si>
    <t>KNA</t>
  </si>
  <si>
    <t>St Lucia</t>
  </si>
  <si>
    <t>LCA</t>
  </si>
  <si>
    <t>St Martin</t>
  </si>
  <si>
    <t>MAF</t>
  </si>
  <si>
    <t>St Pierre</t>
  </si>
  <si>
    <t>SPM</t>
  </si>
  <si>
    <t>St Vincent</t>
  </si>
  <si>
    <t>VCT</t>
  </si>
  <si>
    <t>Sub Saharan Africa</t>
  </si>
  <si>
    <t>SSF</t>
  </si>
  <si>
    <t>Svalbard and Jan Mayen</t>
  </si>
  <si>
    <t>SJM</t>
  </si>
  <si>
    <t>Syria</t>
  </si>
  <si>
    <t>Taiwan</t>
  </si>
  <si>
    <t>TWN</t>
  </si>
  <si>
    <t>Tibet</t>
  </si>
  <si>
    <t>TIB</t>
  </si>
  <si>
    <t>United Kingdom of Great Britain and Northern Ireland</t>
  </si>
  <si>
    <t>Tokelau</t>
  </si>
  <si>
    <t>TKL</t>
  </si>
  <si>
    <t>TON</t>
  </si>
  <si>
    <t>Trinidad</t>
  </si>
  <si>
    <t>Turks &amp; Caicos</t>
  </si>
  <si>
    <t>TCA</t>
  </si>
  <si>
    <t>TUV</t>
  </si>
  <si>
    <t>UAE</t>
  </si>
  <si>
    <t>United States of America</t>
  </si>
  <si>
    <t>Vatican City State</t>
  </si>
  <si>
    <t>VAT</t>
  </si>
  <si>
    <t>Venezuela</t>
  </si>
  <si>
    <t>VIR</t>
  </si>
  <si>
    <t>Virgin Islands (UK)</t>
  </si>
  <si>
    <t>Virgin Islands (US)</t>
  </si>
  <si>
    <t>Wallis and Futuna Islands</t>
  </si>
  <si>
    <t>WLF</t>
  </si>
  <si>
    <t>Western Sahara</t>
  </si>
  <si>
    <t>ESH</t>
  </si>
  <si>
    <t>WLD</t>
  </si>
  <si>
    <t>Yemen</t>
  </si>
  <si>
    <t>BVT</t>
  </si>
  <si>
    <t>IOT</t>
  </si>
  <si>
    <t>CXR</t>
  </si>
  <si>
    <t>CCK</t>
  </si>
  <si>
    <t>ATF</t>
  </si>
  <si>
    <t>HMD</t>
  </si>
  <si>
    <t>MYT</t>
  </si>
  <si>
    <t>MID</t>
  </si>
  <si>
    <t>PCI</t>
  </si>
  <si>
    <t>SGS</t>
  </si>
  <si>
    <t>UMI</t>
  </si>
  <si>
    <t>Isocode</t>
  </si>
  <si>
    <t>ISO code</t>
  </si>
  <si>
    <t>Graph name</t>
  </si>
  <si>
    <t>Various</t>
  </si>
  <si>
    <t>Tonnes Co2 avoided per 1bn</t>
  </si>
  <si>
    <t>£/$ rate</t>
  </si>
  <si>
    <t>https://www.ons.gov.uk/economy/environmentalaccounts/articles/netzeroandthedifferentofficialmeasuresoftheuksgreenhousegasemissions/2019-07-24</t>
  </si>
  <si>
    <t>Cost (£) to achieve Tonga result by spending in Brazil</t>
  </si>
  <si>
    <t>This uses all non-private costs of Tonga project</t>
  </si>
  <si>
    <t>This sheet provides supporting calculations for the figures used in the blog, and subsequent sheets show underlying data</t>
  </si>
  <si>
    <t>1) How much extra C02 could be avoided if all UK funding went to programmes as effective as REDD+ in Brazil, rather than ones as effective as the Tonga project</t>
  </si>
  <si>
    <t>2) How much money would be left over after achieving the Tonga project's impact on emissions through spending on REDD+ in Brazil</t>
  </si>
  <si>
    <t>UK net GHG emissions, CO2e (2017)</t>
  </si>
  <si>
    <t>3) Other projects with low cost-effectiveness</t>
  </si>
  <si>
    <t>Notes</t>
  </si>
  <si>
    <t>All UK funding goes to REDD+ in Ecuador</t>
  </si>
  <si>
    <t xml:space="preserve">Difference between spending all UK GCF funding in projects as effective as REDD+ in Ecuador, rather than Tonga.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</si>
</sst>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$]#,##0"/>
    <numFmt numFmtId="166" formatCode="#,##0.0000"/>
    <numFmt numFmtId="167" formatCode="_-* #,##0_-;\-* #,##0_-;_-* &quot;-&quot;??_-;_-@_-"/>
  </numFmts>
  <fonts count="13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  <scheme val="minor"/>
    </font>
    <font>
      <sz val="10"/>
      <name val="Calibri"/>
      <family val="2"/>
    </font>
    <font>
      <u/>
      <sz val="10"/>
      <color theme="10"/>
      <name val="Calibri"/>
      <family val="2"/>
    </font>
    <font>
      <u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</cellStyleXfs>
  <cellXfs count="98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/>
    <xf numFmtId="0" fontId="6" fillId="0" borderId="0" xfId="0" applyFont="1" applyBorder="1" applyAlignment="1"/>
    <xf numFmtId="3" fontId="6" fillId="0" borderId="0" xfId="0" applyNumberFormat="1" applyFont="1" applyBorder="1"/>
    <xf numFmtId="167" fontId="5" fillId="0" borderId="1" xfId="1" applyNumberFormat="1" applyFont="1" applyBorder="1" applyAlignment="1"/>
    <xf numFmtId="3" fontId="5" fillId="0" borderId="1" xfId="0" applyNumberFormat="1" applyFont="1" applyBorder="1" applyAlignment="1"/>
    <xf numFmtId="167" fontId="5" fillId="0" borderId="1" xfId="0" applyNumberFormat="1" applyFont="1" applyBorder="1" applyAlignment="1"/>
    <xf numFmtId="0" fontId="5" fillId="0" borderId="0" xfId="0" applyFont="1" applyBorder="1" applyAlignment="1"/>
    <xf numFmtId="9" fontId="5" fillId="0" borderId="1" xfId="2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5" xfId="0" applyFont="1" applyBorder="1" applyAlignment="1"/>
    <xf numFmtId="0" fontId="5" fillId="0" borderId="5" xfId="0" applyFont="1" applyBorder="1" applyAlignment="1"/>
    <xf numFmtId="0" fontId="8" fillId="0" borderId="0" xfId="3" applyAlignment="1"/>
    <xf numFmtId="14" fontId="3" fillId="0" borderId="0" xfId="0" applyNumberFormat="1" applyFont="1" applyAlignment="1"/>
    <xf numFmtId="0" fontId="0" fillId="2" borderId="0" xfId="0" applyFont="1" applyFill="1" applyAlignment="1">
      <alignment wrapText="1"/>
    </xf>
    <xf numFmtId="0" fontId="0" fillId="2" borderId="0" xfId="0" applyFont="1" applyFill="1" applyAlignment="1"/>
    <xf numFmtId="0" fontId="1" fillId="3" borderId="0" xfId="0" applyFont="1" applyFill="1"/>
    <xf numFmtId="0" fontId="1" fillId="2" borderId="0" xfId="0" applyFont="1" applyFill="1" applyAlignment="1"/>
    <xf numFmtId="167" fontId="0" fillId="2" borderId="0" xfId="1" applyNumberFormat="1" applyFont="1" applyFill="1" applyAlignment="1"/>
    <xf numFmtId="4" fontId="1" fillId="2" borderId="0" xfId="0" applyNumberFormat="1" applyFont="1" applyFill="1" applyAlignment="1"/>
    <xf numFmtId="165" fontId="2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/>
    <xf numFmtId="165" fontId="2" fillId="2" borderId="0" xfId="0" applyNumberFormat="1" applyFont="1" applyFill="1" applyAlignment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wrapText="1"/>
    </xf>
    <xf numFmtId="0" fontId="6" fillId="2" borderId="6" xfId="0" applyFont="1" applyFill="1" applyBorder="1" applyAlignment="1"/>
    <xf numFmtId="0" fontId="6" fillId="3" borderId="6" xfId="0" applyFont="1" applyFill="1" applyBorder="1" applyAlignment="1"/>
    <xf numFmtId="166" fontId="6" fillId="3" borderId="6" xfId="0" applyNumberFormat="1" applyFont="1" applyFill="1" applyBorder="1" applyAlignment="1"/>
    <xf numFmtId="0" fontId="10" fillId="2" borderId="6" xfId="0" applyFont="1" applyFill="1" applyBorder="1" applyAlignment="1"/>
    <xf numFmtId="0" fontId="6" fillId="4" borderId="6" xfId="0" applyFont="1" applyFill="1" applyBorder="1" applyAlignment="1"/>
    <xf numFmtId="166" fontId="6" fillId="4" borderId="6" xfId="0" applyNumberFormat="1" applyFont="1" applyFill="1" applyBorder="1" applyAlignment="1"/>
    <xf numFmtId="3" fontId="6" fillId="2" borderId="6" xfId="0" applyNumberFormat="1" applyFont="1" applyFill="1" applyBorder="1" applyAlignment="1"/>
    <xf numFmtId="0" fontId="6" fillId="3" borderId="7" xfId="0" applyFont="1" applyFill="1" applyBorder="1" applyAlignment="1"/>
    <xf numFmtId="166" fontId="6" fillId="3" borderId="7" xfId="0" applyNumberFormat="1" applyFont="1" applyFill="1" applyBorder="1" applyAlignment="1"/>
    <xf numFmtId="0" fontId="5" fillId="2" borderId="6" xfId="0" applyFont="1" applyFill="1" applyBorder="1" applyAlignment="1"/>
    <xf numFmtId="0" fontId="0" fillId="0" borderId="0" xfId="0"/>
    <xf numFmtId="0" fontId="0" fillId="2" borderId="0" xfId="0" applyFill="1"/>
    <xf numFmtId="1" fontId="6" fillId="2" borderId="6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/>
    <xf numFmtId="1" fontId="6" fillId="2" borderId="8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2" borderId="9" xfId="0" applyFont="1" applyFill="1" applyBorder="1" applyAlignment="1"/>
    <xf numFmtId="0" fontId="6" fillId="3" borderId="9" xfId="0" applyFont="1" applyFill="1" applyBorder="1" applyAlignment="1"/>
    <xf numFmtId="0" fontId="10" fillId="2" borderId="9" xfId="0" applyFont="1" applyFill="1" applyBorder="1" applyAlignment="1"/>
    <xf numFmtId="0" fontId="6" fillId="4" borderId="9" xfId="0" applyFont="1" applyFill="1" applyBorder="1" applyAlignment="1"/>
    <xf numFmtId="0" fontId="5" fillId="2" borderId="9" xfId="0" applyFont="1" applyFill="1" applyBorder="1" applyAlignment="1"/>
    <xf numFmtId="0" fontId="6" fillId="3" borderId="10" xfId="0" applyFont="1" applyFill="1" applyBorder="1" applyAlignment="1"/>
    <xf numFmtId="165" fontId="11" fillId="2" borderId="11" xfId="3" applyNumberFormat="1" applyFont="1" applyFill="1" applyBorder="1"/>
    <xf numFmtId="165" fontId="6" fillId="2" borderId="11" xfId="0" applyNumberFormat="1" applyFont="1" applyFill="1" applyBorder="1"/>
    <xf numFmtId="165" fontId="6" fillId="2" borderId="12" xfId="0" applyNumberFormat="1" applyFont="1" applyFill="1" applyBorder="1"/>
    <xf numFmtId="0" fontId="6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165" fontId="10" fillId="2" borderId="8" xfId="0" applyNumberFormat="1" applyFont="1" applyFill="1" applyBorder="1" applyAlignment="1">
      <alignment wrapText="1"/>
    </xf>
    <xf numFmtId="165" fontId="6" fillId="2" borderId="14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12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6" xfId="1" applyNumberFormat="1" applyFont="1" applyFill="1" applyBorder="1" applyAlignment="1">
      <alignment horizontal="center"/>
    </xf>
    <xf numFmtId="167" fontId="6" fillId="2" borderId="7" xfId="1" applyNumberFormat="1" applyFont="1" applyFill="1" applyBorder="1" applyAlignment="1">
      <alignment horizontal="center"/>
    </xf>
    <xf numFmtId="0" fontId="7" fillId="5" borderId="0" xfId="0" applyFont="1" applyFill="1" applyAlignment="1"/>
    <xf numFmtId="0" fontId="5" fillId="5" borderId="0" xfId="0" applyFont="1" applyFill="1" applyAlignment="1"/>
    <xf numFmtId="0" fontId="5" fillId="5" borderId="1" xfId="0" applyFont="1" applyFill="1" applyBorder="1" applyAlignment="1"/>
    <xf numFmtId="3" fontId="6" fillId="5" borderId="1" xfId="0" applyNumberFormat="1" applyFont="1" applyFill="1" applyBorder="1"/>
    <xf numFmtId="0" fontId="6" fillId="5" borderId="1" xfId="0" applyFont="1" applyFill="1" applyBorder="1" applyAlignment="1"/>
    <xf numFmtId="3" fontId="6" fillId="5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5" borderId="0" xfId="3" applyFill="1" applyAlignment="1"/>
    <xf numFmtId="0" fontId="6" fillId="5" borderId="1" xfId="0" applyFont="1" applyFill="1" applyBorder="1" applyAlignment="1">
      <alignment wrapText="1"/>
    </xf>
    <xf numFmtId="167" fontId="7" fillId="0" borderId="1" xfId="0" applyNumberFormat="1" applyFont="1" applyBorder="1" applyAlignment="1"/>
    <xf numFmtId="167" fontId="7" fillId="0" borderId="1" xfId="1" applyNumberFormat="1" applyFont="1" applyBorder="1" applyAlignment="1"/>
    <xf numFmtId="0" fontId="7" fillId="5" borderId="1" xfId="0" applyFont="1" applyFill="1" applyBorder="1" applyAlignment="1"/>
    <xf numFmtId="167" fontId="7" fillId="5" borderId="1" xfId="1" applyNumberFormat="1" applyFont="1" applyFill="1" applyBorder="1" applyAlignment="1"/>
    <xf numFmtId="0" fontId="12" fillId="5" borderId="0" xfId="0" applyFont="1" applyFill="1" applyAlignment="1">
      <alignment horizontal="right"/>
    </xf>
    <xf numFmtId="0" fontId="12" fillId="0" borderId="0" xfId="0" applyFont="1" applyAlignment="1"/>
    <xf numFmtId="165" fontId="8" fillId="2" borderId="11" xfId="3" applyNumberFormat="1" applyFill="1" applyBorder="1"/>
    <xf numFmtId="9" fontId="5" fillId="5" borderId="1" xfId="2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2" xfId="4" xr:uid="{F4A99128-7ECE-45BF-A74A-73A3BFB33EC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987205645133"/>
          <c:y val="3.8236950464960874E-2"/>
          <c:w val="0.88315560053830322"/>
          <c:h val="0.68380713411878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'Mitigation projects'!$G$1</c:f>
              <c:strCache>
                <c:ptCount val="1"/>
                <c:pt idx="0">
                  <c:v>Cost per tonne of Co2e avoided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'Mitigation projects'!$B$2:$B$29</c:f>
              <c:strCache>
                <c:ptCount val="28"/>
                <c:pt idx="0">
                  <c:v>South Africa</c:v>
                </c:pt>
                <c:pt idx="1">
                  <c:v>Vietnam</c:v>
                </c:pt>
                <c:pt idx="2">
                  <c:v>Brazil (REDD+)</c:v>
                </c:pt>
                <c:pt idx="3">
                  <c:v>Ecuador (REDD+)</c:v>
                </c:pt>
                <c:pt idx="4">
                  <c:v>Ecuador (REDD+)</c:v>
                </c:pt>
                <c:pt idx="5">
                  <c:v>Various (SSA)</c:v>
                </c:pt>
                <c:pt idx="6">
                  <c:v>Paraguay</c:v>
                </c:pt>
                <c:pt idx="7">
                  <c:v>Argentina</c:v>
                </c:pt>
                <c:pt idx="8">
                  <c:v>Various (Carrib'n)</c:v>
                </c:pt>
                <c:pt idx="9">
                  <c:v>Armenia</c:v>
                </c:pt>
                <c:pt idx="10">
                  <c:v>Various (SSA)</c:v>
                </c:pt>
                <c:pt idx="11">
                  <c:v>Kenya &amp; Senegal</c:v>
                </c:pt>
                <c:pt idx="12">
                  <c:v>South Africa</c:v>
                </c:pt>
                <c:pt idx="13">
                  <c:v>Zambia</c:v>
                </c:pt>
                <c:pt idx="14">
                  <c:v>Argentina</c:v>
                </c:pt>
                <c:pt idx="15">
                  <c:v>Kazakhstan</c:v>
                </c:pt>
                <c:pt idx="16">
                  <c:v>Mauritius</c:v>
                </c:pt>
                <c:pt idx="17">
                  <c:v>Mali</c:v>
                </c:pt>
                <c:pt idx="18">
                  <c:v>India</c:v>
                </c:pt>
                <c:pt idx="19">
                  <c:v>Chile</c:v>
                </c:pt>
                <c:pt idx="20">
                  <c:v>Nigeria</c:v>
                </c:pt>
                <c:pt idx="21">
                  <c:v>Mongolia</c:v>
                </c:pt>
                <c:pt idx="22">
                  <c:v>Mongolia</c:v>
                </c:pt>
                <c:pt idx="23">
                  <c:v>Bosnia &amp; Herz</c:v>
                </c:pt>
                <c:pt idx="24">
                  <c:v>Mexico</c:v>
                </c:pt>
                <c:pt idx="25">
                  <c:v>El Salvador</c:v>
                </c:pt>
                <c:pt idx="26">
                  <c:v>Brazil</c:v>
                </c:pt>
                <c:pt idx="27">
                  <c:v>Tonga</c:v>
                </c:pt>
              </c:strCache>
            </c:strRef>
          </c:cat>
          <c:val>
            <c:numRef>
              <c:f>'Mitigation projects'!$G$2:$G$29</c:f>
              <c:numCache>
                <c:formatCode>0</c:formatCode>
                <c:ptCount val="28"/>
                <c:pt idx="0">
                  <c:v>1.0333333333333334</c:v>
                </c:pt>
                <c:pt idx="1">
                  <c:v>4.1433333333333335</c:v>
                </c:pt>
                <c:pt idx="2">
                  <c:v>5.1063829787234036</c:v>
                </c:pt>
                <c:pt idx="3">
                  <c:v>5.166666666666667</c:v>
                </c:pt>
                <c:pt idx="4">
                  <c:v>5.6</c:v>
                </c:pt>
                <c:pt idx="5">
                  <c:v>5.9604743083003955</c:v>
                </c:pt>
                <c:pt idx="6">
                  <c:v>10.75</c:v>
                </c:pt>
                <c:pt idx="7">
                  <c:v>18.010989010989011</c:v>
                </c:pt>
                <c:pt idx="8">
                  <c:v>20.26595744680851</c:v>
                </c:pt>
                <c:pt idx="9">
                  <c:v>21.285714285714288</c:v>
                </c:pt>
                <c:pt idx="10">
                  <c:v>28.875</c:v>
                </c:pt>
                <c:pt idx="11">
                  <c:v>30.568181818181817</c:v>
                </c:pt>
                <c:pt idx="12">
                  <c:v>37.291666666666664</c:v>
                </c:pt>
                <c:pt idx="13">
                  <c:v>38.5</c:v>
                </c:pt>
                <c:pt idx="14">
                  <c:v>42.679738562091501</c:v>
                </c:pt>
                <c:pt idx="15">
                  <c:v>43.178294573643413</c:v>
                </c:pt>
                <c:pt idx="16">
                  <c:v>44.511627906976749</c:v>
                </c:pt>
                <c:pt idx="17">
                  <c:v>47.335118033584813</c:v>
                </c:pt>
                <c:pt idx="18">
                  <c:v>48.076923076923073</c:v>
                </c:pt>
                <c:pt idx="19">
                  <c:v>48.918918918918919</c:v>
                </c:pt>
                <c:pt idx="20">
                  <c:v>49.157894736842103</c:v>
                </c:pt>
                <c:pt idx="21">
                  <c:v>50</c:v>
                </c:pt>
                <c:pt idx="22">
                  <c:v>57.385066840560818</c:v>
                </c:pt>
                <c:pt idx="23">
                  <c:v>61.3</c:v>
                </c:pt>
                <c:pt idx="24">
                  <c:v>70.961538461538453</c:v>
                </c:pt>
                <c:pt idx="25">
                  <c:v>74.19928825622776</c:v>
                </c:pt>
                <c:pt idx="26">
                  <c:v>74.71264367816093</c:v>
                </c:pt>
                <c:pt idx="27">
                  <c:v>156.28672150411282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E-4EC1-BEDA-55EB474B5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9260848"/>
        <c:axId val="2114526672"/>
      </c:barChart>
      <c:catAx>
        <c:axId val="211926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Location of project</a:t>
                </a:r>
              </a:p>
            </c:rich>
          </c:tx>
          <c:layout>
            <c:manualLayout>
              <c:xMode val="edge"/>
              <c:yMode val="edge"/>
              <c:x val="0.4853761334089553"/>
              <c:y val="0.90199534760948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526672"/>
        <c:crosses val="autoZero"/>
        <c:auto val="1"/>
        <c:lblAlgn val="ctr"/>
        <c:lblOffset val="100"/>
        <c:noMultiLvlLbl val="0"/>
      </c:catAx>
      <c:valAx>
        <c:axId val="2114526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Cost </a:t>
                </a:r>
                <a:r>
                  <a:rPr lang="en-GB" baseline="0"/>
                  <a:t> (USD)</a:t>
                </a:r>
                <a:r>
                  <a:rPr lang="en-GB"/>
                  <a:t> per tonne</a:t>
                </a:r>
                <a:r>
                  <a:rPr lang="en-GB" baseline="0"/>
                  <a:t> C02e avoided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9.6038415366146452E-3"/>
              <c:y val="9.11821374440870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26084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222250</xdr:colOff>
      <xdr:row>0</xdr:row>
      <xdr:rowOff>0</xdr:rowOff>
    </xdr:from>
    <xdr:to>
      <xdr:col>19</xdr:col>
      <xdr:colOff>501650</xdr:colOff>
      <xdr:row>16</xdr:row>
      <xdr:rowOff>85726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271047E-FB59-4C3F-AEAE-D0B68990538C}"/>
            </a:ext>
          </a:extLst>
        </xdr:cNvPr>
        <xdr:cNvGrpSpPr/>
      </xdr:nvGrpSpPr>
      <xdr:grpSpPr>
        <a:xfrm>
          <a:off x="13100050" y="0"/>
          <a:ext cx="7346950" cy="3387726"/>
          <a:chOff x="10477500" y="454024"/>
          <a:chExt cx="7346950" cy="3235326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71858BD2-B60F-415D-AE10-8132F6D23330}"/>
              </a:ext>
            </a:extLst>
          </xdr:cNvPr>
          <xdr:cNvGraphicFramePr/>
        </xdr:nvGraphicFramePr>
        <xdr:xfrm>
          <a:off x="10477500" y="454024"/>
          <a:ext cx="7346950" cy="32353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585C116-5D19-4087-AD5B-BE15A12F0E30}"/>
              </a:ext>
            </a:extLst>
          </xdr:cNvPr>
          <xdr:cNvSpPr txBox="1"/>
        </xdr:nvSpPr>
        <xdr:spPr>
          <a:xfrm>
            <a:off x="13462000" y="584200"/>
            <a:ext cx="704850" cy="203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>
                <a:latin typeface="Calibri" panose="020F0502020204030204" pitchFamily="34" charset="0"/>
                <a:cs typeface="Calibri" panose="020F0502020204030204" pitchFamily="34" charset="0"/>
              </a:rPr>
              <a:t>Cheaper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0.55098</cdr:x>
      <cdr:y>0.11678</cdr:y>
    </cdr:from>
    <cdr:to>
      <cdr:x>0.78204</cdr:x>
      <cdr:y>0.11874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3AE8316E-D5F7-47A3-8BD0-D73D5D665A41}"/>
            </a:ext>
          </a:extLst>
        </cdr:cNvPr>
        <cdr:cNvCxnSpPr/>
      </cdr:nvCxnSpPr>
      <cdr:spPr>
        <a:xfrm xmlns:a="http://schemas.openxmlformats.org/drawingml/2006/main" flipV="1">
          <a:off x="3740150" y="377826"/>
          <a:ext cx="1568450" cy="6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2"/>
          </a:solidFill>
          <a:tailEnd type="triangle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0.26848</cdr:x>
      <cdr:y>0.11874</cdr:y>
    </cdr:from>
    <cdr:to>
      <cdr:x>0.50047</cdr:x>
      <cdr:y>0.12071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466B313B-88DE-4BCE-AB15-754A0CDA58A9}"/>
            </a:ext>
          </a:extLst>
        </cdr:cNvPr>
        <cdr:cNvCxnSpPr/>
      </cdr:nvCxnSpPr>
      <cdr:spPr>
        <a:xfrm xmlns:a="http://schemas.openxmlformats.org/drawingml/2006/main" flipH="1" flipV="1">
          <a:off x="1822450" y="384176"/>
          <a:ext cx="1574800" cy="6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  <a:tailEnd type="triangle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0.55285</cdr:x>
      <cdr:y>0.04318</cdr:y>
    </cdr:from>
    <cdr:to>
      <cdr:x>0.78859</cdr:x>
      <cdr:y>0.1001</cdr:y>
    </cdr:to>
    <cdr:sp macro="" textlink="">
      <cdr:nvSpPr>
        <cdr:cNvPr id="8" name="TextBox 3">
          <a:extLst xmlns:a="http://schemas.openxmlformats.org/drawingml/2006/main">
            <a:ext uri="{FF2B5EF4-FFF2-40B4-BE49-F238E27FC236}">
              <a16:creationId xmlns:a16="http://schemas.microsoft.com/office/drawing/2014/main" id="{4585C116-5D19-4087-AD5B-BE15A12F0E30}"/>
            </a:ext>
          </a:extLst>
        </cdr:cNvPr>
        <cdr:cNvSpPr txBox="1"/>
      </cdr:nvSpPr>
      <cdr:spPr>
        <a:xfrm xmlns:a="http://schemas.openxmlformats.org/drawingml/2006/main">
          <a:off x="3752850" y="139700"/>
          <a:ext cx="1600200" cy="1841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latin typeface="Calibri" panose="020F0502020204030204" pitchFamily="34" charset="0"/>
              <a:cs typeface="Calibri" panose="020F0502020204030204" pitchFamily="34" charset="0"/>
            </a:rPr>
            <a:t>More expensive</a:t>
          </a:r>
        </a:p>
      </cdr:txBody>
    </cdr:sp>
  </cdr:relSizeAnchor>
</c:userShap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ns.gov.uk/economy/environmentalaccounts/articles/netzeroandthedifferentofficialmeasuresoftheuksgreenhousegasemissions/2019-07-2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eenclimate.fund/projects/fp110" TargetMode="External"/><Relationship Id="rId2" Type="http://schemas.openxmlformats.org/officeDocument/2006/relationships/hyperlink" Target="https://www.greenclimate.fund/projects/fp019" TargetMode="External"/><Relationship Id="rId1" Type="http://schemas.openxmlformats.org/officeDocument/2006/relationships/hyperlink" Target="https://www.greenclimate.fund/projects/fp029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orldbank.org/indicator/ny.gnp.pcap.pp.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39"/>
  <sheetViews>
    <sheetView tabSelected="1" topLeftCell="A6" workbookViewId="0">
      <selection activeCell="E18" sqref="E18"/>
    </sheetView>
  </sheetViews>
  <sheetFormatPr defaultColWidth="14.42578125" defaultRowHeight="15.75" customHeight="1" x14ac:dyDescent="0.2"/>
  <cols>
    <col min="1" max="1" width="4.140625" style="4" customWidth="1"/>
    <col min="2" max="2" width="34" style="4" bestFit="1" customWidth="1"/>
    <col min="3" max="3" width="27.7109375" style="4" customWidth="1"/>
    <col min="4" max="4" width="19.85546875" style="4" customWidth="1"/>
    <col min="5" max="5" width="30.140625" style="4" bestFit="1" customWidth="1"/>
    <col min="6" max="6" width="15.42578125" style="4" bestFit="1" customWidth="1"/>
    <col min="7" max="16384" width="14.42578125" style="4"/>
  </cols>
  <sheetData>
    <row r="1" spans="1:7" ht="15.75" customHeight="1" x14ac:dyDescent="0.2">
      <c r="A1" s="4" t="s">
        <v>712</v>
      </c>
    </row>
    <row r="3" spans="1:7" s="75" customFormat="1" ht="15.75" customHeight="1" x14ac:dyDescent="0.2">
      <c r="B3" s="74" t="s">
        <v>713</v>
      </c>
    </row>
    <row r="4" spans="1:7" s="75" customFormat="1" ht="15.75" customHeight="1" x14ac:dyDescent="0.2">
      <c r="B4" s="95" t="s">
        <v>309</v>
      </c>
      <c r="C4" s="95"/>
    </row>
    <row r="5" spans="1:7" s="75" customFormat="1" ht="15.75" customHeight="1" x14ac:dyDescent="0.2">
      <c r="B5" s="76" t="s">
        <v>313</v>
      </c>
      <c r="C5" s="77">
        <v>1440000000</v>
      </c>
      <c r="D5" s="88" t="s">
        <v>708</v>
      </c>
    </row>
    <row r="6" spans="1:7" s="75" customFormat="1" ht="15.75" customHeight="1" x14ac:dyDescent="0.2">
      <c r="B6" s="76" t="s">
        <v>299</v>
      </c>
      <c r="C6" s="77">
        <f>C5*$D$6</f>
        <v>1756800000</v>
      </c>
      <c r="D6" s="75">
        <v>1.22</v>
      </c>
    </row>
    <row r="7" spans="1:7" s="75" customFormat="1" ht="15.75" customHeight="1" x14ac:dyDescent="0.2"/>
    <row r="8" spans="1:7" s="75" customFormat="1" ht="15.75" customHeight="1" x14ac:dyDescent="0.2">
      <c r="B8" s="92" t="s">
        <v>314</v>
      </c>
      <c r="C8" s="93"/>
      <c r="D8" s="94"/>
    </row>
    <row r="9" spans="1:7" s="75" customFormat="1" ht="15.75" customHeight="1" x14ac:dyDescent="0.2">
      <c r="B9" s="76"/>
      <c r="C9" s="77" t="s">
        <v>279</v>
      </c>
      <c r="D9" s="77" t="s">
        <v>280</v>
      </c>
    </row>
    <row r="10" spans="1:7" s="75" customFormat="1" ht="15.75" customHeight="1" x14ac:dyDescent="0.2">
      <c r="B10" s="78" t="s">
        <v>307</v>
      </c>
      <c r="C10" s="79">
        <f>C6/'Mitigation projects'!G4</f>
        <v>344040000.00000006</v>
      </c>
      <c r="D10" s="79">
        <f>C10/1000</f>
        <v>344040.00000000006</v>
      </c>
    </row>
    <row r="11" spans="1:7" s="75" customFormat="1" ht="15.75" customHeight="1" x14ac:dyDescent="0.2">
      <c r="B11" s="78" t="s">
        <v>718</v>
      </c>
      <c r="C11" s="79">
        <f>C6/'Mitigation projects'!G6</f>
        <v>313714285.71428573</v>
      </c>
      <c r="D11" s="79">
        <f>C11/1000</f>
        <v>313714.28571428574</v>
      </c>
    </row>
    <row r="12" spans="1:7" s="75" customFormat="1" ht="15.75" customHeight="1" x14ac:dyDescent="0.2">
      <c r="B12" s="78" t="s">
        <v>282</v>
      </c>
      <c r="C12" s="79">
        <f>C6/'Mitigation projects'!G29</f>
        <v>11240878.195488721</v>
      </c>
      <c r="D12" s="79">
        <f>C12/1000</f>
        <v>11240.878195488722</v>
      </c>
    </row>
    <row r="13" spans="1:7" s="75" customFormat="1" ht="15.75" customHeight="1" x14ac:dyDescent="0.2"/>
    <row r="14" spans="1:7" s="75" customFormat="1" ht="15.75" customHeight="1" x14ac:dyDescent="0.2">
      <c r="B14" s="76"/>
      <c r="C14" s="76" t="s">
        <v>312</v>
      </c>
      <c r="D14" s="76" t="s">
        <v>310</v>
      </c>
      <c r="E14" s="76" t="s">
        <v>311</v>
      </c>
      <c r="G14" s="75" t="s">
        <v>4</v>
      </c>
    </row>
    <row r="15" spans="1:7" s="75" customFormat="1" ht="15.75" customHeight="1" x14ac:dyDescent="0.2">
      <c r="B15" s="78" t="s">
        <v>715</v>
      </c>
      <c r="C15" s="79">
        <v>460000000</v>
      </c>
      <c r="D15" s="80">
        <f>C15/1000</f>
        <v>460000</v>
      </c>
      <c r="E15" s="81">
        <v>100</v>
      </c>
      <c r="G15" s="82" t="s">
        <v>709</v>
      </c>
    </row>
    <row r="16" spans="1:7" s="75" customFormat="1" ht="37.5" customHeight="1" x14ac:dyDescent="0.2">
      <c r="B16" s="83" t="s">
        <v>308</v>
      </c>
      <c r="C16" s="79">
        <f>C10-C12</f>
        <v>332799121.80451131</v>
      </c>
      <c r="D16" s="79">
        <f>C16/1000</f>
        <v>332799.12180451129</v>
      </c>
      <c r="E16" s="91">
        <f>D16/D15</f>
        <v>0.72347635174893754</v>
      </c>
    </row>
    <row r="17" spans="2:5" s="75" customFormat="1" ht="37.5" customHeight="1" x14ac:dyDescent="0.2">
      <c r="B17" s="83" t="s">
        <v>719</v>
      </c>
      <c r="C17" s="79">
        <f>C11-C12</f>
        <v>302473407.51879704</v>
      </c>
      <c r="D17" s="79">
        <f>C17/1000</f>
        <v>302473.40751879703</v>
      </c>
      <c r="E17" s="91">
        <f>D17/D15</f>
        <v>0.65755088591042832</v>
      </c>
    </row>
    <row r="18" spans="2:5" ht="15.75" customHeight="1" x14ac:dyDescent="0.2">
      <c r="B18" s="6"/>
      <c r="C18" s="7"/>
    </row>
    <row r="19" spans="2:5" ht="15.75" customHeight="1" x14ac:dyDescent="0.2">
      <c r="B19" s="15" t="s">
        <v>714</v>
      </c>
      <c r="C19" s="16"/>
    </row>
    <row r="20" spans="2:5" ht="15.75" customHeight="1" x14ac:dyDescent="0.2">
      <c r="B20" s="5" t="s">
        <v>710</v>
      </c>
      <c r="C20" s="8">
        <f>'Mitigation projects'!E29*'Mitigation projects'!G4*1000000</f>
        <v>1738212.7659574465</v>
      </c>
      <c r="E20" s="89" t="s">
        <v>717</v>
      </c>
    </row>
    <row r="21" spans="2:5" ht="15.75" customHeight="1" x14ac:dyDescent="0.2">
      <c r="B21" s="5" t="s">
        <v>304</v>
      </c>
      <c r="C21" s="85">
        <f>(SUM(C29,C31:C33)*1000000)-Stats!C20</f>
        <v>48461787.234042548</v>
      </c>
      <c r="E21" s="4" t="s">
        <v>711</v>
      </c>
    </row>
    <row r="22" spans="2:5" ht="15.75" customHeight="1" x14ac:dyDescent="0.2">
      <c r="B22" s="5" t="s">
        <v>305</v>
      </c>
      <c r="C22" s="9">
        <v>108020</v>
      </c>
    </row>
    <row r="23" spans="2:5" ht="15.75" customHeight="1" x14ac:dyDescent="0.2">
      <c r="B23" s="5" t="s">
        <v>306</v>
      </c>
      <c r="C23" s="10">
        <v>653700000</v>
      </c>
    </row>
    <row r="24" spans="2:5" ht="15.75" customHeight="1" x14ac:dyDescent="0.2">
      <c r="B24" s="5" t="s">
        <v>323</v>
      </c>
      <c r="C24" s="84">
        <f>C21/C22</f>
        <v>448.63717120942925</v>
      </c>
      <c r="D24" s="11"/>
    </row>
    <row r="25" spans="2:5" ht="15.75" customHeight="1" x14ac:dyDescent="0.2">
      <c r="B25" s="5" t="s">
        <v>324</v>
      </c>
      <c r="C25" s="12">
        <f>C21/C23</f>
        <v>7.4134598797678669E-2</v>
      </c>
      <c r="D25" s="11"/>
    </row>
    <row r="27" spans="2:5" ht="15.75" customHeight="1" x14ac:dyDescent="0.2">
      <c r="B27" s="96" t="s">
        <v>315</v>
      </c>
      <c r="C27" s="97"/>
    </row>
    <row r="28" spans="2:5" ht="15.75" customHeight="1" x14ac:dyDescent="0.2">
      <c r="B28" s="13" t="s">
        <v>321</v>
      </c>
      <c r="C28" s="14" t="s">
        <v>322</v>
      </c>
    </row>
    <row r="29" spans="2:5" ht="15.75" customHeight="1" x14ac:dyDescent="0.2">
      <c r="B29" s="5" t="s">
        <v>316</v>
      </c>
      <c r="C29" s="5">
        <v>29.9</v>
      </c>
    </row>
    <row r="30" spans="2:5" ht="15.75" customHeight="1" x14ac:dyDescent="0.2">
      <c r="B30" s="5" t="s">
        <v>317</v>
      </c>
      <c r="C30" s="5">
        <v>3</v>
      </c>
    </row>
    <row r="31" spans="2:5" ht="15.75" customHeight="1" x14ac:dyDescent="0.2">
      <c r="B31" s="5" t="s">
        <v>318</v>
      </c>
      <c r="C31" s="5">
        <v>2.5</v>
      </c>
    </row>
    <row r="32" spans="2:5" ht="15.75" customHeight="1" x14ac:dyDescent="0.2">
      <c r="B32" s="5" t="s">
        <v>319</v>
      </c>
      <c r="C32" s="5">
        <v>12.2</v>
      </c>
    </row>
    <row r="33" spans="2:3" ht="15.75" customHeight="1" x14ac:dyDescent="0.2">
      <c r="B33" s="5" t="s">
        <v>320</v>
      </c>
      <c r="C33" s="5">
        <v>5.6</v>
      </c>
    </row>
    <row r="35" spans="2:3" s="75" customFormat="1" ht="15.75" customHeight="1" x14ac:dyDescent="0.2">
      <c r="B35" s="74" t="s">
        <v>716</v>
      </c>
    </row>
    <row r="36" spans="2:3" s="75" customFormat="1" ht="15.75" customHeight="1" x14ac:dyDescent="0.2">
      <c r="B36" s="76"/>
      <c r="C36" s="76" t="s">
        <v>325</v>
      </c>
    </row>
    <row r="37" spans="2:3" s="75" customFormat="1" ht="15.75" customHeight="1" x14ac:dyDescent="0.2">
      <c r="B37" s="76" t="s">
        <v>326</v>
      </c>
      <c r="C37" s="86">
        <f>COUNTIF('Mitigation projects'!$G:$G, "&gt;40")</f>
        <v>14</v>
      </c>
    </row>
    <row r="38" spans="2:3" s="75" customFormat="1" ht="15.75" customHeight="1" x14ac:dyDescent="0.2">
      <c r="B38" s="76" t="s">
        <v>327</v>
      </c>
      <c r="C38" s="87">
        <f>SUMIF('Mitigation projects'!$G:$G,"&gt;40",'Mitigation projects'!$F:$F)</f>
        <v>4117.8999999999996</v>
      </c>
    </row>
    <row r="39" spans="2:3" s="75" customFormat="1" ht="15.75" customHeight="1" x14ac:dyDescent="0.2"/>
  </sheetData>
  <mergeCells count="3">
    <mergeCell ref="B8:D8"/>
    <mergeCell ref="B4:C4"/>
    <mergeCell ref="B27:C27"/>
  </mergeCells>
  <hyperlinks>
    <hyperlink ref="G15" r:id="rId1" xr:uid="{BA6BBA25-9BF6-4005-AA8F-CB8A3FF8B52E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26"/>
  <sheetViews>
    <sheetView workbookViewId="0">
      <pane ySplit="1" topLeftCell="A2" activePane="bottomLeft" state="frozen"/>
      <selection pane="bottomLeft" activeCell="G6" sqref="G6"/>
    </sheetView>
  </sheetViews>
  <sheetFormatPr defaultColWidth="14.42578125" defaultRowHeight="15.75" customHeight="1" x14ac:dyDescent="0.2"/>
  <cols>
    <col min="1" max="1" width="14.42578125" style="20"/>
    <col min="2" max="2" width="15.42578125" style="20" bestFit="1" customWidth="1"/>
    <col min="3" max="3" width="15.42578125" style="20" customWidth="1"/>
    <col min="4" max="4" width="6.5703125" style="20" customWidth="1"/>
    <col min="5" max="5" width="15.42578125" style="20" customWidth="1"/>
    <col min="6" max="6" width="10.42578125" style="20" customWidth="1"/>
    <col min="7" max="7" width="15.7109375" style="20" customWidth="1"/>
    <col min="8" max="8" width="14.85546875" style="20" customWidth="1"/>
    <col min="9" max="9" width="9.5703125" style="20" customWidth="1"/>
    <col min="10" max="10" width="37.5703125" style="20" customWidth="1"/>
    <col min="11" max="16384" width="14.42578125" style="20"/>
  </cols>
  <sheetData>
    <row r="1" spans="1:29" s="19" customFormat="1" ht="27.6" customHeight="1" x14ac:dyDescent="0.2">
      <c r="A1" s="29" t="s">
        <v>538</v>
      </c>
      <c r="B1" s="30" t="s">
        <v>705</v>
      </c>
      <c r="C1" s="60" t="s">
        <v>704</v>
      </c>
      <c r="D1" s="60" t="s">
        <v>332</v>
      </c>
      <c r="E1" s="60" t="s">
        <v>0</v>
      </c>
      <c r="F1" s="60" t="s">
        <v>2</v>
      </c>
      <c r="G1" s="60" t="s">
        <v>3</v>
      </c>
      <c r="H1" s="61" t="s">
        <v>707</v>
      </c>
      <c r="I1" s="62" t="s">
        <v>5</v>
      </c>
      <c r="J1" s="31" t="s">
        <v>4</v>
      </c>
    </row>
    <row r="2" spans="1:29" ht="15.75" customHeight="1" x14ac:dyDescent="0.2">
      <c r="A2" s="32" t="s">
        <v>6</v>
      </c>
      <c r="B2" s="51" t="s">
        <v>6</v>
      </c>
      <c r="C2" s="48" t="str">
        <f>IFERROR(VLOOKUP(A2,'Iso codes'!A:B,2,FALSE),"")</f>
        <v>ZAF</v>
      </c>
      <c r="D2" s="48" t="s">
        <v>7</v>
      </c>
      <c r="E2" s="49">
        <v>33</v>
      </c>
      <c r="F2" s="49">
        <v>34.1</v>
      </c>
      <c r="G2" s="66">
        <f t="shared" ref="G2:G3" si="0">IFERROR(F2/E2,"")</f>
        <v>1.0333333333333334</v>
      </c>
      <c r="H2" s="71">
        <f>(E2/F2)*1000000000</f>
        <v>967741935.48387086</v>
      </c>
      <c r="I2" s="63">
        <f>IFERROR(VLOOKUP(C2,'GNI per capita '!B:C,2,FALSE),"")</f>
        <v>13230</v>
      </c>
      <c r="J2" s="57" t="s">
        <v>333</v>
      </c>
    </row>
    <row r="3" spans="1:29" ht="15.75" customHeight="1" x14ac:dyDescent="0.2">
      <c r="A3" s="32" t="s">
        <v>73</v>
      </c>
      <c r="B3" s="51" t="s">
        <v>73</v>
      </c>
      <c r="C3" s="32" t="str">
        <f>IFERROR(VLOOKUP(A3,'Iso codes'!A:B,2,FALSE),"")</f>
        <v>VNM</v>
      </c>
      <c r="D3" s="32" t="s">
        <v>76</v>
      </c>
      <c r="E3" s="44">
        <v>120</v>
      </c>
      <c r="F3" s="44">
        <v>497.2</v>
      </c>
      <c r="G3" s="67">
        <f t="shared" si="0"/>
        <v>4.1433333333333335</v>
      </c>
      <c r="H3" s="72">
        <f t="shared" ref="H3:H29" si="1">(E3/F3)*1000000000</f>
        <v>241351568.78519711</v>
      </c>
      <c r="I3" s="64">
        <f>IFERROR(VLOOKUP(C3,'GNI per capita '!B:C,2,FALSE),"")</f>
        <v>7030</v>
      </c>
      <c r="J3" s="58" t="s">
        <v>334</v>
      </c>
    </row>
    <row r="4" spans="1:29" ht="15.75" customHeight="1" x14ac:dyDescent="0.2">
      <c r="A4" s="33" t="s">
        <v>37</v>
      </c>
      <c r="B4" s="52" t="s">
        <v>302</v>
      </c>
      <c r="C4" s="32" t="str">
        <f>IFERROR(VLOOKUP(A4,'Iso codes'!A:B,2,FALSE),"")</f>
        <v>BRA</v>
      </c>
      <c r="D4" s="34" t="s">
        <v>113</v>
      </c>
      <c r="E4" s="45">
        <v>18.8</v>
      </c>
      <c r="F4" s="45">
        <v>96</v>
      </c>
      <c r="G4" s="68">
        <f>F4/E4</f>
        <v>5.1063829787234036</v>
      </c>
      <c r="H4" s="72">
        <f t="shared" si="1"/>
        <v>195833333.33333334</v>
      </c>
      <c r="I4" s="64">
        <f>IFERROR(VLOOKUP(C4,'GNI per capita '!B:C,2,FALSE),"")</f>
        <v>15820</v>
      </c>
      <c r="J4" s="58" t="s">
        <v>335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5.75" customHeight="1" x14ac:dyDescent="0.2">
      <c r="A5" s="35" t="s">
        <v>75</v>
      </c>
      <c r="B5" s="53" t="s">
        <v>303</v>
      </c>
      <c r="C5" s="32" t="str">
        <f>IFERROR(VLOOKUP(A5,'Iso codes'!A:B,2,FALSE),"")</f>
        <v>ECU</v>
      </c>
      <c r="D5" s="32" t="s">
        <v>209</v>
      </c>
      <c r="E5" s="44">
        <v>3.6</v>
      </c>
      <c r="F5" s="44">
        <v>18.600000000000001</v>
      </c>
      <c r="G5" s="67">
        <f>IFERROR(F5/E5,"")</f>
        <v>5.166666666666667</v>
      </c>
      <c r="H5" s="72">
        <f t="shared" si="1"/>
        <v>193548387.09677419</v>
      </c>
      <c r="I5" s="64">
        <f>IFERROR(VLOOKUP(C5,'GNI per capita '!B:C,2,FALSE),"")</f>
        <v>11410</v>
      </c>
      <c r="J5" s="90" t="s">
        <v>336</v>
      </c>
    </row>
    <row r="6" spans="1:29" ht="15.75" customHeight="1" x14ac:dyDescent="0.2">
      <c r="A6" s="36" t="s">
        <v>75</v>
      </c>
      <c r="B6" s="54" t="s">
        <v>303</v>
      </c>
      <c r="C6" s="32" t="str">
        <f>IFERROR(VLOOKUP(A6,'Iso codes'!A:B,2,FALSE),"")</f>
        <v>ECU</v>
      </c>
      <c r="D6" s="37" t="s">
        <v>361</v>
      </c>
      <c r="E6" s="46">
        <v>15</v>
      </c>
      <c r="F6" s="46">
        <v>84</v>
      </c>
      <c r="G6" s="69">
        <f>F6/E6</f>
        <v>5.6</v>
      </c>
      <c r="H6" s="72">
        <f t="shared" si="1"/>
        <v>178571428.57142857</v>
      </c>
      <c r="I6" s="64">
        <f>IFERROR(VLOOKUP(C6,'GNI per capita '!B:C,2,FALSE),"")</f>
        <v>11410</v>
      </c>
      <c r="J6" s="90" t="s">
        <v>337</v>
      </c>
    </row>
    <row r="7" spans="1:29" ht="15.75" customHeight="1" x14ac:dyDescent="0.2">
      <c r="A7" s="32" t="s">
        <v>706</v>
      </c>
      <c r="B7" s="51" t="s">
        <v>300</v>
      </c>
      <c r="C7" s="32" t="str">
        <f>IFERROR(VLOOKUP(A7,'Iso codes'!A:B,2,FALSE),"")</f>
        <v/>
      </c>
      <c r="D7" s="32" t="s">
        <v>276</v>
      </c>
      <c r="E7" s="44">
        <v>50.6</v>
      </c>
      <c r="F7" s="44">
        <v>301.60000000000002</v>
      </c>
      <c r="G7" s="67">
        <f>IFERROR(F7/E7,"")</f>
        <v>5.9604743083003955</v>
      </c>
      <c r="H7" s="72">
        <f t="shared" si="1"/>
        <v>167771883.28912464</v>
      </c>
      <c r="I7" s="64" t="str">
        <f>IFERROR(VLOOKUP(C7,'GNI per capita '!B:C,2,FALSE),"")</f>
        <v/>
      </c>
      <c r="J7" s="58" t="s">
        <v>338</v>
      </c>
    </row>
    <row r="8" spans="1:29" ht="15.75" customHeight="1" x14ac:dyDescent="0.2">
      <c r="A8" s="32" t="s">
        <v>206</v>
      </c>
      <c r="B8" s="51" t="s">
        <v>206</v>
      </c>
      <c r="C8" s="32" t="str">
        <f>IFERROR(VLOOKUP(A8,'Iso codes'!A:B,2,FALSE),"")</f>
        <v>PRY</v>
      </c>
      <c r="D8" s="32" t="s">
        <v>277</v>
      </c>
      <c r="E8" s="44">
        <v>4</v>
      </c>
      <c r="F8" s="44">
        <v>43</v>
      </c>
      <c r="G8" s="67">
        <f t="shared" ref="G8:G9" si="2">IFERROR(F8/E8,"")</f>
        <v>10.75</v>
      </c>
      <c r="H8" s="72">
        <f t="shared" si="1"/>
        <v>93023255.813953489</v>
      </c>
      <c r="I8" s="64">
        <f>IFERROR(VLOOKUP(C8,'GNI per capita '!B:C,2,FALSE),"")</f>
        <v>13180</v>
      </c>
      <c r="J8" s="58" t="s">
        <v>339</v>
      </c>
    </row>
    <row r="9" spans="1:29" ht="15.75" customHeight="1" x14ac:dyDescent="0.2">
      <c r="A9" s="32" t="s">
        <v>17</v>
      </c>
      <c r="B9" s="51" t="s">
        <v>17</v>
      </c>
      <c r="C9" s="32" t="str">
        <f>IFERROR(VLOOKUP(A9,'Iso codes'!A:B,2,FALSE),"")</f>
        <v>ARG</v>
      </c>
      <c r="D9" s="32" t="s">
        <v>278</v>
      </c>
      <c r="E9" s="44">
        <v>9.1</v>
      </c>
      <c r="F9" s="44">
        <v>163.9</v>
      </c>
      <c r="G9" s="67">
        <f t="shared" si="2"/>
        <v>18.010989010989011</v>
      </c>
      <c r="H9" s="72">
        <f t="shared" si="1"/>
        <v>55521659.54850518</v>
      </c>
      <c r="I9" s="64">
        <f>IFERROR(VLOOKUP(C9,'GNI per capita '!B:C,2,FALSE),"")</f>
        <v>19820</v>
      </c>
      <c r="J9" s="58" t="s">
        <v>340</v>
      </c>
    </row>
    <row r="10" spans="1:29" ht="15.75" customHeight="1" x14ac:dyDescent="0.2">
      <c r="A10" s="32" t="s">
        <v>706</v>
      </c>
      <c r="B10" s="51" t="s">
        <v>301</v>
      </c>
      <c r="C10" s="32" t="str">
        <f>IFERROR(VLOOKUP(A10,'Iso codes'!A:B,2,FALSE),"")</f>
        <v/>
      </c>
      <c r="D10" s="32" t="s">
        <v>362</v>
      </c>
      <c r="E10" s="44">
        <v>9.4</v>
      </c>
      <c r="F10" s="44">
        <v>190.5</v>
      </c>
      <c r="G10" s="67">
        <f t="shared" ref="G10:G11" si="3">F10/E10</f>
        <v>20.26595744680851</v>
      </c>
      <c r="H10" s="72">
        <f t="shared" si="1"/>
        <v>49343832.020997375</v>
      </c>
      <c r="I10" s="64" t="str">
        <f>IFERROR(VLOOKUP(C10,'GNI per capita '!B:C,2,FALSE),"")</f>
        <v/>
      </c>
      <c r="J10" s="58" t="s">
        <v>341</v>
      </c>
    </row>
    <row r="11" spans="1:29" ht="15.75" customHeight="1" x14ac:dyDescent="0.2">
      <c r="A11" s="32" t="s">
        <v>18</v>
      </c>
      <c r="B11" s="51" t="s">
        <v>18</v>
      </c>
      <c r="C11" s="32" t="str">
        <f>IFERROR(VLOOKUP(A11,'Iso codes'!A:B,2,FALSE),"")</f>
        <v>ARM</v>
      </c>
      <c r="D11" s="38" t="s">
        <v>363</v>
      </c>
      <c r="E11" s="44">
        <v>1.4</v>
      </c>
      <c r="F11" s="44">
        <v>29.8</v>
      </c>
      <c r="G11" s="69">
        <f t="shared" si="3"/>
        <v>21.285714285714288</v>
      </c>
      <c r="H11" s="72">
        <f t="shared" si="1"/>
        <v>46979865.771812074</v>
      </c>
      <c r="I11" s="64">
        <f>IFERROR(VLOOKUP(C11,'GNI per capita '!B:C,2,FALSE),"")</f>
        <v>10460</v>
      </c>
      <c r="J11" s="58" t="s">
        <v>342</v>
      </c>
    </row>
    <row r="12" spans="1:29" ht="15.75" customHeight="1" x14ac:dyDescent="0.2">
      <c r="A12" s="32" t="s">
        <v>706</v>
      </c>
      <c r="B12" s="51" t="s">
        <v>300</v>
      </c>
      <c r="C12" s="32" t="str">
        <f>IFERROR(VLOOKUP(A12,'Iso codes'!A:B,2,FALSE),"")</f>
        <v/>
      </c>
      <c r="D12" s="32" t="s">
        <v>281</v>
      </c>
      <c r="E12" s="44">
        <v>4.8</v>
      </c>
      <c r="F12" s="44">
        <v>138.6</v>
      </c>
      <c r="G12" s="67">
        <f t="shared" ref="G12:G17" si="4">IFERROR(F12/E12,"")</f>
        <v>28.875</v>
      </c>
      <c r="H12" s="72">
        <f t="shared" si="1"/>
        <v>34632034.63203463</v>
      </c>
      <c r="I12" s="64" t="str">
        <f>IFERROR(VLOOKUP(C12,'GNI per capita '!B:C,2,FALSE),"")</f>
        <v/>
      </c>
      <c r="J12" s="58" t="s">
        <v>343</v>
      </c>
    </row>
    <row r="13" spans="1:29" ht="15.75" customHeight="1" x14ac:dyDescent="0.2">
      <c r="A13" s="32" t="s">
        <v>298</v>
      </c>
      <c r="B13" s="51" t="s">
        <v>298</v>
      </c>
      <c r="C13" s="32" t="str">
        <f>IFERROR(VLOOKUP(A13,'Iso codes'!A:B,2,FALSE),"")</f>
        <v/>
      </c>
      <c r="D13" s="32" t="s">
        <v>283</v>
      </c>
      <c r="E13" s="44">
        <v>0.88</v>
      </c>
      <c r="F13" s="44">
        <v>26.9</v>
      </c>
      <c r="G13" s="67">
        <f t="shared" si="4"/>
        <v>30.568181818181817</v>
      </c>
      <c r="H13" s="72">
        <f t="shared" si="1"/>
        <v>32713754.646840148</v>
      </c>
      <c r="I13" s="64" t="str">
        <f>IFERROR(VLOOKUP(C13,'GNI per capita '!B:C,2,FALSE),"")</f>
        <v/>
      </c>
      <c r="J13" s="58" t="s">
        <v>344</v>
      </c>
    </row>
    <row r="14" spans="1:29" ht="15.75" customHeight="1" x14ac:dyDescent="0.2">
      <c r="A14" s="32" t="s">
        <v>6</v>
      </c>
      <c r="B14" s="51" t="s">
        <v>6</v>
      </c>
      <c r="C14" s="32" t="str">
        <f>IFERROR(VLOOKUP(A14,'Iso codes'!A:B,2,FALSE),"")</f>
        <v>ZAF</v>
      </c>
      <c r="D14" s="32" t="s">
        <v>284</v>
      </c>
      <c r="E14" s="44">
        <v>14.4</v>
      </c>
      <c r="F14" s="44">
        <v>537</v>
      </c>
      <c r="G14" s="67">
        <f t="shared" si="4"/>
        <v>37.291666666666664</v>
      </c>
      <c r="H14" s="72">
        <f t="shared" si="1"/>
        <v>26815642.458100557</v>
      </c>
      <c r="I14" s="64">
        <f>IFERROR(VLOOKUP(C14,'GNI per capita '!B:C,2,FALSE),"")</f>
        <v>13230</v>
      </c>
      <c r="J14" s="58" t="s">
        <v>345</v>
      </c>
    </row>
    <row r="15" spans="1:29" ht="15.75" customHeight="1" x14ac:dyDescent="0.2">
      <c r="A15" s="35" t="s">
        <v>274</v>
      </c>
      <c r="B15" s="53" t="s">
        <v>274</v>
      </c>
      <c r="C15" s="32" t="str">
        <f>IFERROR(VLOOKUP(A15,'Iso codes'!A:B,2,FALSE),"")</f>
        <v>ZMB</v>
      </c>
      <c r="D15" s="32" t="s">
        <v>285</v>
      </c>
      <c r="E15" s="44">
        <v>4</v>
      </c>
      <c r="F15" s="44">
        <v>154</v>
      </c>
      <c r="G15" s="67">
        <f t="shared" si="4"/>
        <v>38.5</v>
      </c>
      <c r="H15" s="72">
        <f t="shared" si="1"/>
        <v>25974025.974025976</v>
      </c>
      <c r="I15" s="64">
        <f>IFERROR(VLOOKUP(C15,'GNI per capita '!B:C,2,FALSE),"")</f>
        <v>4100</v>
      </c>
      <c r="J15" s="58" t="s">
        <v>346</v>
      </c>
    </row>
    <row r="16" spans="1:29" ht="15.75" customHeight="1" x14ac:dyDescent="0.2">
      <c r="A16" s="32" t="s">
        <v>17</v>
      </c>
      <c r="B16" s="51" t="s">
        <v>17</v>
      </c>
      <c r="C16" s="32" t="str">
        <f>IFERROR(VLOOKUP(A16,'Iso codes'!A:B,2,FALSE),"")</f>
        <v>ARG</v>
      </c>
      <c r="D16" s="32" t="s">
        <v>286</v>
      </c>
      <c r="E16" s="44">
        <v>15.3</v>
      </c>
      <c r="F16" s="44">
        <v>653</v>
      </c>
      <c r="G16" s="67">
        <f t="shared" si="4"/>
        <v>42.679738562091501</v>
      </c>
      <c r="H16" s="72">
        <f t="shared" si="1"/>
        <v>23430321.592649311</v>
      </c>
      <c r="I16" s="64">
        <f>IFERROR(VLOOKUP(C16,'GNI per capita '!B:C,2,FALSE),"")</f>
        <v>19820</v>
      </c>
      <c r="J16" s="58" t="s">
        <v>347</v>
      </c>
    </row>
    <row r="17" spans="1:29" ht="15.75" customHeight="1" x14ac:dyDescent="0.2">
      <c r="A17" s="41" t="s">
        <v>131</v>
      </c>
      <c r="B17" s="55" t="s">
        <v>131</v>
      </c>
      <c r="C17" s="32" t="str">
        <f>IFERROR(VLOOKUP(A17,'Iso codes'!A:B,2,FALSE),"")</f>
        <v>KAZ</v>
      </c>
      <c r="D17" s="32" t="s">
        <v>287</v>
      </c>
      <c r="E17" s="44">
        <v>12.9</v>
      </c>
      <c r="F17" s="44">
        <v>557</v>
      </c>
      <c r="G17" s="67">
        <f t="shared" si="4"/>
        <v>43.178294573643413</v>
      </c>
      <c r="H17" s="72">
        <f t="shared" si="1"/>
        <v>23159784.560143627</v>
      </c>
      <c r="I17" s="64">
        <f>IFERROR(VLOOKUP(C17,'GNI per capita '!B:C,2,FALSE),"")</f>
        <v>24230</v>
      </c>
      <c r="J17" s="58" t="s">
        <v>348</v>
      </c>
    </row>
    <row r="18" spans="1:29" ht="15.75" customHeight="1" x14ac:dyDescent="0.2">
      <c r="A18" s="35" t="s">
        <v>178</v>
      </c>
      <c r="B18" s="53" t="s">
        <v>178</v>
      </c>
      <c r="C18" s="32" t="str">
        <f>IFERROR(VLOOKUP(A18,'Iso codes'!A:B,2,FALSE),"")</f>
        <v>MUS</v>
      </c>
      <c r="D18" s="38" t="s">
        <v>288</v>
      </c>
      <c r="E18" s="44">
        <v>4.3</v>
      </c>
      <c r="F18" s="44">
        <v>191.4</v>
      </c>
      <c r="G18" s="67">
        <f t="shared" ref="G18:G19" si="5">F18/E18</f>
        <v>44.511627906976749</v>
      </c>
      <c r="H18" s="72">
        <f t="shared" si="1"/>
        <v>22466039.707419015</v>
      </c>
      <c r="I18" s="64">
        <f>IFERROR(VLOOKUP(C18,'GNI per capita '!B:C,2,FALSE),"")</f>
        <v>26030</v>
      </c>
      <c r="J18" s="58" t="s">
        <v>349</v>
      </c>
    </row>
    <row r="19" spans="1:29" ht="15.75" customHeight="1" x14ac:dyDescent="0.2">
      <c r="A19" s="32" t="s">
        <v>169</v>
      </c>
      <c r="B19" s="51" t="s">
        <v>169</v>
      </c>
      <c r="C19" s="32" t="str">
        <f>IFERROR(VLOOKUP(A19,'Iso codes'!A:B,2,FALSE),"")</f>
        <v>MLI</v>
      </c>
      <c r="D19" s="32" t="s">
        <v>289</v>
      </c>
      <c r="E19" s="44">
        <v>0.82179999999999997</v>
      </c>
      <c r="F19" s="44">
        <v>38.9</v>
      </c>
      <c r="G19" s="67">
        <f t="shared" si="5"/>
        <v>47.335118033584813</v>
      </c>
      <c r="H19" s="72">
        <f t="shared" si="1"/>
        <v>21125964.010282774</v>
      </c>
      <c r="I19" s="64">
        <f>IFERROR(VLOOKUP(C19,'GNI per capita '!B:C,2,FALSE),"")</f>
        <v>2230</v>
      </c>
      <c r="J19" s="58" t="s">
        <v>350</v>
      </c>
    </row>
    <row r="20" spans="1:29" ht="15.75" customHeight="1" x14ac:dyDescent="0.2">
      <c r="A20" s="32" t="s">
        <v>120</v>
      </c>
      <c r="B20" s="51" t="s">
        <v>120</v>
      </c>
      <c r="C20" s="32" t="str">
        <f>IFERROR(VLOOKUP(A20,'Iso codes'!A:B,2,FALSE),"")</f>
        <v>IND</v>
      </c>
      <c r="D20" s="32" t="s">
        <v>290</v>
      </c>
      <c r="E20" s="44">
        <v>5.2</v>
      </c>
      <c r="F20" s="44">
        <v>250</v>
      </c>
      <c r="G20" s="67">
        <f>IFERROR(F20/E20,"")</f>
        <v>48.076923076923073</v>
      </c>
      <c r="H20" s="72">
        <f t="shared" si="1"/>
        <v>20800000</v>
      </c>
      <c r="I20" s="64">
        <f>IFERROR(VLOOKUP(C20,'GNI per capita '!B:C,2,FALSE),"")</f>
        <v>7680</v>
      </c>
      <c r="J20" s="58" t="s">
        <v>351</v>
      </c>
    </row>
    <row r="21" spans="1:29" ht="15.75" customHeight="1" x14ac:dyDescent="0.2">
      <c r="A21" s="32" t="s">
        <v>47</v>
      </c>
      <c r="B21" s="51" t="s">
        <v>47</v>
      </c>
      <c r="C21" s="32" t="str">
        <f>IFERROR(VLOOKUP(A21,'Iso codes'!A:B,2,FALSE),"")</f>
        <v>CHL</v>
      </c>
      <c r="D21" s="38" t="s">
        <v>364</v>
      </c>
      <c r="E21" s="44">
        <v>3.7</v>
      </c>
      <c r="F21" s="44">
        <v>181</v>
      </c>
      <c r="G21" s="69">
        <f>F21/E21</f>
        <v>48.918918918918919</v>
      </c>
      <c r="H21" s="72">
        <f t="shared" si="1"/>
        <v>20441988.950276244</v>
      </c>
      <c r="I21" s="64">
        <f>IFERROR(VLOOKUP(C21,'GNI per capita '!B:C,2,FALSE),"")</f>
        <v>24250</v>
      </c>
      <c r="J21" s="58" t="s">
        <v>352</v>
      </c>
    </row>
    <row r="22" spans="1:29" ht="15.75" customHeight="1" x14ac:dyDescent="0.2">
      <c r="A22" s="32" t="s">
        <v>185</v>
      </c>
      <c r="B22" s="51" t="s">
        <v>185</v>
      </c>
      <c r="C22" s="32" t="str">
        <f>IFERROR(VLOOKUP(A22,'Iso codes'!A:B,2,FALSE),"")</f>
        <v>NGA</v>
      </c>
      <c r="D22" s="32" t="s">
        <v>291</v>
      </c>
      <c r="E22" s="44">
        <v>9.5</v>
      </c>
      <c r="F22" s="44">
        <v>467</v>
      </c>
      <c r="G22" s="67">
        <f t="shared" ref="G22:G23" si="6">IFERROR(F22/E22,"")</f>
        <v>49.157894736842103</v>
      </c>
      <c r="H22" s="72">
        <f t="shared" si="1"/>
        <v>20342612.419700217</v>
      </c>
      <c r="I22" s="64">
        <f>IFERROR(VLOOKUP(C22,'GNI per capita '!B:C,2,FALSE),"")</f>
        <v>5700</v>
      </c>
      <c r="J22" s="58" t="s">
        <v>353</v>
      </c>
    </row>
    <row r="23" spans="1:29" ht="12.75" x14ac:dyDescent="0.2">
      <c r="A23" s="32" t="s">
        <v>174</v>
      </c>
      <c r="B23" s="51" t="s">
        <v>174</v>
      </c>
      <c r="C23" s="32" t="str">
        <f>IFERROR(VLOOKUP(A23,'Iso codes'!A:B,2,FALSE),"")</f>
        <v>MNG</v>
      </c>
      <c r="D23" s="32" t="s">
        <v>292</v>
      </c>
      <c r="E23" s="44">
        <v>1.2</v>
      </c>
      <c r="F23" s="44">
        <v>60</v>
      </c>
      <c r="G23" s="67">
        <f t="shared" si="6"/>
        <v>50</v>
      </c>
      <c r="H23" s="72">
        <f t="shared" si="1"/>
        <v>20000000</v>
      </c>
      <c r="I23" s="64">
        <f>IFERROR(VLOOKUP(C23,'GNI per capita '!B:C,2,FALSE),"")</f>
        <v>12220</v>
      </c>
      <c r="J23" s="58" t="s">
        <v>354</v>
      </c>
    </row>
    <row r="24" spans="1:29" ht="12.75" x14ac:dyDescent="0.2">
      <c r="A24" s="32" t="s">
        <v>174</v>
      </c>
      <c r="B24" s="51" t="s">
        <v>174</v>
      </c>
      <c r="C24" s="32" t="str">
        <f>IFERROR(VLOOKUP(A24,'Iso codes'!A:B,2,FALSE),"")</f>
        <v>MNG</v>
      </c>
      <c r="D24" s="32" t="s">
        <v>293</v>
      </c>
      <c r="E24" s="44">
        <v>0.30669999999999997</v>
      </c>
      <c r="F24" s="44">
        <v>17.600000000000001</v>
      </c>
      <c r="G24" s="67">
        <f t="shared" ref="G24:G27" si="7">F24/E24</f>
        <v>57.385066840560818</v>
      </c>
      <c r="H24" s="72">
        <f t="shared" si="1"/>
        <v>17426136.363636363</v>
      </c>
      <c r="I24" s="64">
        <f>IFERROR(VLOOKUP(C24,'GNI per capita '!B:C,2,FALSE),"")</f>
        <v>12220</v>
      </c>
      <c r="J24" s="58" t="s">
        <v>355</v>
      </c>
    </row>
    <row r="25" spans="1:29" ht="12.75" x14ac:dyDescent="0.2">
      <c r="A25" s="41" t="s">
        <v>32</v>
      </c>
      <c r="B25" s="55" t="s">
        <v>297</v>
      </c>
      <c r="C25" s="32" t="str">
        <f>IFERROR(VLOOKUP(A25,'Iso codes'!A:B,2,FALSE),"")</f>
        <v>BIH</v>
      </c>
      <c r="D25" s="38" t="s">
        <v>294</v>
      </c>
      <c r="E25" s="44">
        <v>2</v>
      </c>
      <c r="F25" s="44">
        <v>122.6</v>
      </c>
      <c r="G25" s="67">
        <f t="shared" si="7"/>
        <v>61.3</v>
      </c>
      <c r="H25" s="72">
        <f t="shared" si="1"/>
        <v>16313213.703099513</v>
      </c>
      <c r="I25" s="64">
        <f>IFERROR(VLOOKUP(C25,'GNI per capita '!B:C,2,FALSE),"")</f>
        <v>13670</v>
      </c>
      <c r="J25" s="58" t="s">
        <v>356</v>
      </c>
    </row>
    <row r="26" spans="1:29" ht="12.75" x14ac:dyDescent="0.2">
      <c r="A26" s="32" t="s">
        <v>165</v>
      </c>
      <c r="B26" s="51" t="s">
        <v>165</v>
      </c>
      <c r="C26" s="32" t="str">
        <f>IFERROR(VLOOKUP(A26,'Iso codes'!A:B,2,FALSE),"")</f>
        <v>MEX</v>
      </c>
      <c r="D26" s="32" t="s">
        <v>365</v>
      </c>
      <c r="E26" s="44">
        <v>2.6</v>
      </c>
      <c r="F26" s="44">
        <v>184.5</v>
      </c>
      <c r="G26" s="69">
        <f t="shared" si="7"/>
        <v>70.961538461538453</v>
      </c>
      <c r="H26" s="72">
        <f t="shared" si="1"/>
        <v>14092140.921409214</v>
      </c>
      <c r="I26" s="64">
        <f>IFERROR(VLOOKUP(C26,'GNI per capita '!B:C,2,FALSE),"")</f>
        <v>19440</v>
      </c>
      <c r="J26" s="58" t="s">
        <v>357</v>
      </c>
    </row>
    <row r="27" spans="1:29" ht="12.75" x14ac:dyDescent="0.2">
      <c r="A27" s="32" t="s">
        <v>223</v>
      </c>
      <c r="B27" s="51" t="s">
        <v>223</v>
      </c>
      <c r="C27" s="32" t="str">
        <f>IFERROR(VLOOKUP(A27,'Iso codes'!A:B,2,FALSE),"")</f>
        <v>SLV</v>
      </c>
      <c r="D27" s="32" t="s">
        <v>366</v>
      </c>
      <c r="E27" s="44">
        <v>0.56200000000000006</v>
      </c>
      <c r="F27" s="44">
        <v>41.7</v>
      </c>
      <c r="G27" s="69">
        <f t="shared" si="7"/>
        <v>74.19928825622776</v>
      </c>
      <c r="H27" s="72">
        <f t="shared" si="1"/>
        <v>13477218.225419665</v>
      </c>
      <c r="I27" s="64">
        <f>IFERROR(VLOOKUP(C27,'GNI per capita '!B:C,2,FALSE),"")</f>
        <v>7850</v>
      </c>
      <c r="J27" s="58" t="s">
        <v>358</v>
      </c>
    </row>
    <row r="28" spans="1:29" ht="12.75" x14ac:dyDescent="0.2">
      <c r="A28" s="32" t="s">
        <v>37</v>
      </c>
      <c r="B28" s="51" t="s">
        <v>37</v>
      </c>
      <c r="C28" s="32" t="str">
        <f>IFERROR(VLOOKUP(A28,'Iso codes'!A:B,2,FALSE),"")</f>
        <v>BRA</v>
      </c>
      <c r="D28" s="32" t="s">
        <v>295</v>
      </c>
      <c r="E28" s="44">
        <v>17.399999999999999</v>
      </c>
      <c r="F28" s="44">
        <v>1300</v>
      </c>
      <c r="G28" s="67">
        <f>IFERROR(F28/E28,"")</f>
        <v>74.71264367816093</v>
      </c>
      <c r="H28" s="72">
        <f t="shared" si="1"/>
        <v>13384615.384615384</v>
      </c>
      <c r="I28" s="64">
        <f>IFERROR(VLOOKUP(C28,'GNI per capita '!B:C,2,FALSE),"")</f>
        <v>15820</v>
      </c>
      <c r="J28" s="58" t="s">
        <v>359</v>
      </c>
    </row>
    <row r="29" spans="1:29" ht="12.75" x14ac:dyDescent="0.2">
      <c r="A29" s="39" t="s">
        <v>251</v>
      </c>
      <c r="B29" s="56" t="s">
        <v>251</v>
      </c>
      <c r="C29" s="50" t="str">
        <f>IFERROR(VLOOKUP(A29,'Iso codes'!A:B,2,FALSE),"")</f>
        <v>TON</v>
      </c>
      <c r="D29" s="40" t="s">
        <v>296</v>
      </c>
      <c r="E29" s="47">
        <v>0.34039999999999998</v>
      </c>
      <c r="F29" s="47">
        <v>53.2</v>
      </c>
      <c r="G29" s="70">
        <f>F29/E29</f>
        <v>156.28672150411282</v>
      </c>
      <c r="H29" s="73">
        <f t="shared" si="1"/>
        <v>6398496.2406015033</v>
      </c>
      <c r="I29" s="65">
        <f>IFERROR(VLOOKUP(C29,'GNI per capita '!B:C,2,FALSE),"")</f>
        <v>6510</v>
      </c>
      <c r="J29" s="59" t="s">
        <v>360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2.75" x14ac:dyDescent="0.2">
      <c r="D30" s="22"/>
      <c r="E30" s="22"/>
      <c r="F30" s="23"/>
      <c r="G30" s="24"/>
      <c r="I30" s="25"/>
      <c r="J30" s="25"/>
    </row>
    <row r="31" spans="1:29" ht="12.75" x14ac:dyDescent="0.2">
      <c r="B31" s="22"/>
      <c r="C31" s="22"/>
      <c r="D31" s="26"/>
      <c r="E31" s="27"/>
      <c r="F31" s="26"/>
      <c r="H31" s="22"/>
      <c r="I31" s="28"/>
      <c r="J31" s="28"/>
    </row>
    <row r="32" spans="1:29" ht="12.75" x14ac:dyDescent="0.2">
      <c r="E32" s="26"/>
      <c r="G32" s="27"/>
      <c r="I32" s="25"/>
      <c r="J32" s="25"/>
    </row>
    <row r="33" spans="5:10" ht="12.75" x14ac:dyDescent="0.2">
      <c r="I33" s="25"/>
      <c r="J33" s="25"/>
    </row>
    <row r="34" spans="5:10" ht="12.75" x14ac:dyDescent="0.2">
      <c r="F34" s="23"/>
      <c r="I34" s="25"/>
      <c r="J34" s="25"/>
    </row>
    <row r="35" spans="5:10" ht="12.75" x14ac:dyDescent="0.2">
      <c r="I35" s="25"/>
      <c r="J35" s="25"/>
    </row>
    <row r="36" spans="5:10" ht="12.75" x14ac:dyDescent="0.2">
      <c r="E36" s="22"/>
      <c r="I36" s="25"/>
      <c r="J36" s="25"/>
    </row>
    <row r="37" spans="5:10" ht="12.75" x14ac:dyDescent="0.2">
      <c r="I37" s="25"/>
      <c r="J37" s="25"/>
    </row>
    <row r="38" spans="5:10" ht="12.75" x14ac:dyDescent="0.2">
      <c r="I38" s="25"/>
      <c r="J38" s="25"/>
    </row>
    <row r="39" spans="5:10" ht="12.75" x14ac:dyDescent="0.2">
      <c r="I39" s="25"/>
      <c r="J39" s="25"/>
    </row>
    <row r="40" spans="5:10" ht="12.75" x14ac:dyDescent="0.2">
      <c r="I40" s="25"/>
      <c r="J40" s="25"/>
    </row>
    <row r="41" spans="5:10" ht="12.75" x14ac:dyDescent="0.2">
      <c r="I41" s="25"/>
      <c r="J41" s="25"/>
    </row>
    <row r="42" spans="5:10" ht="12.75" x14ac:dyDescent="0.2">
      <c r="I42" s="25"/>
      <c r="J42" s="25"/>
    </row>
    <row r="43" spans="5:10" ht="12.75" x14ac:dyDescent="0.2">
      <c r="I43" s="25"/>
      <c r="J43" s="25"/>
    </row>
    <row r="44" spans="5:10" ht="12.75" x14ac:dyDescent="0.2">
      <c r="I44" s="25"/>
      <c r="J44" s="25"/>
    </row>
    <row r="45" spans="5:10" ht="12.75" x14ac:dyDescent="0.2">
      <c r="I45" s="25"/>
      <c r="J45" s="25"/>
    </row>
    <row r="46" spans="5:10" ht="12.75" x14ac:dyDescent="0.2">
      <c r="I46" s="25"/>
      <c r="J46" s="25"/>
    </row>
    <row r="47" spans="5:10" ht="12.75" x14ac:dyDescent="0.2">
      <c r="I47" s="25"/>
      <c r="J47" s="25"/>
    </row>
    <row r="48" spans="5:10" ht="12.75" x14ac:dyDescent="0.2">
      <c r="I48" s="25"/>
      <c r="J48" s="25"/>
    </row>
    <row r="49" spans="9:10" ht="12.75" x14ac:dyDescent="0.2">
      <c r="I49" s="25"/>
      <c r="J49" s="25"/>
    </row>
    <row r="50" spans="9:10" ht="12.75" x14ac:dyDescent="0.2">
      <c r="I50" s="25"/>
      <c r="J50" s="25"/>
    </row>
    <row r="51" spans="9:10" ht="12.75" x14ac:dyDescent="0.2">
      <c r="I51" s="25"/>
      <c r="J51" s="25"/>
    </row>
    <row r="52" spans="9:10" ht="12.75" x14ac:dyDescent="0.2">
      <c r="I52" s="25"/>
      <c r="J52" s="25"/>
    </row>
    <row r="53" spans="9:10" ht="12.75" x14ac:dyDescent="0.2">
      <c r="I53" s="25"/>
      <c r="J53" s="25"/>
    </row>
    <row r="54" spans="9:10" ht="12.75" x14ac:dyDescent="0.2">
      <c r="I54" s="25"/>
      <c r="J54" s="25"/>
    </row>
    <row r="55" spans="9:10" ht="12.75" x14ac:dyDescent="0.2">
      <c r="I55" s="25"/>
      <c r="J55" s="25"/>
    </row>
    <row r="56" spans="9:10" ht="12.75" x14ac:dyDescent="0.2">
      <c r="I56" s="25"/>
      <c r="J56" s="25"/>
    </row>
    <row r="57" spans="9:10" ht="12.75" x14ac:dyDescent="0.2">
      <c r="I57" s="25"/>
      <c r="J57" s="25"/>
    </row>
    <row r="58" spans="9:10" ht="12.75" x14ac:dyDescent="0.2">
      <c r="I58" s="25"/>
      <c r="J58" s="25"/>
    </row>
    <row r="59" spans="9:10" ht="12.75" x14ac:dyDescent="0.2">
      <c r="I59" s="25"/>
      <c r="J59" s="25"/>
    </row>
    <row r="60" spans="9:10" ht="12.75" x14ac:dyDescent="0.2">
      <c r="I60" s="25"/>
      <c r="J60" s="25"/>
    </row>
    <row r="61" spans="9:10" ht="12.75" x14ac:dyDescent="0.2">
      <c r="I61" s="25"/>
      <c r="J61" s="25"/>
    </row>
    <row r="62" spans="9:10" ht="12.75" x14ac:dyDescent="0.2">
      <c r="I62" s="25"/>
      <c r="J62" s="25"/>
    </row>
    <row r="63" spans="9:10" ht="12.75" x14ac:dyDescent="0.2">
      <c r="I63" s="25"/>
      <c r="J63" s="25"/>
    </row>
    <row r="64" spans="9:10" ht="12.75" x14ac:dyDescent="0.2">
      <c r="I64" s="25"/>
      <c r="J64" s="25"/>
    </row>
    <row r="65" spans="9:10" ht="12.75" x14ac:dyDescent="0.2">
      <c r="I65" s="25"/>
      <c r="J65" s="25"/>
    </row>
    <row r="66" spans="9:10" ht="12.75" x14ac:dyDescent="0.2">
      <c r="I66" s="25"/>
      <c r="J66" s="25"/>
    </row>
    <row r="67" spans="9:10" ht="12.75" x14ac:dyDescent="0.2">
      <c r="I67" s="25"/>
      <c r="J67" s="25"/>
    </row>
    <row r="68" spans="9:10" ht="12.75" x14ac:dyDescent="0.2">
      <c r="I68" s="25"/>
      <c r="J68" s="25"/>
    </row>
    <row r="69" spans="9:10" ht="12.75" x14ac:dyDescent="0.2">
      <c r="I69" s="25"/>
      <c r="J69" s="25"/>
    </row>
    <row r="70" spans="9:10" ht="12.75" x14ac:dyDescent="0.2">
      <c r="I70" s="25"/>
      <c r="J70" s="25"/>
    </row>
    <row r="71" spans="9:10" ht="12.75" x14ac:dyDescent="0.2">
      <c r="I71" s="25"/>
      <c r="J71" s="25"/>
    </row>
    <row r="72" spans="9:10" ht="12.75" x14ac:dyDescent="0.2">
      <c r="I72" s="25"/>
      <c r="J72" s="25"/>
    </row>
    <row r="73" spans="9:10" ht="12.75" x14ac:dyDescent="0.2">
      <c r="I73" s="25"/>
      <c r="J73" s="25"/>
    </row>
    <row r="74" spans="9:10" ht="12.75" x14ac:dyDescent="0.2">
      <c r="I74" s="25"/>
      <c r="J74" s="25"/>
    </row>
    <row r="75" spans="9:10" ht="12.75" x14ac:dyDescent="0.2">
      <c r="I75" s="25"/>
      <c r="J75" s="25"/>
    </row>
    <row r="76" spans="9:10" ht="12.75" x14ac:dyDescent="0.2">
      <c r="I76" s="25"/>
      <c r="J76" s="25"/>
    </row>
    <row r="77" spans="9:10" ht="12.75" x14ac:dyDescent="0.2">
      <c r="I77" s="25"/>
      <c r="J77" s="25"/>
    </row>
    <row r="78" spans="9:10" ht="12.75" x14ac:dyDescent="0.2">
      <c r="I78" s="25"/>
      <c r="J78" s="25"/>
    </row>
    <row r="79" spans="9:10" ht="12.75" x14ac:dyDescent="0.2">
      <c r="I79" s="25"/>
      <c r="J79" s="25"/>
    </row>
    <row r="80" spans="9:10" ht="12.75" x14ac:dyDescent="0.2">
      <c r="I80" s="25"/>
      <c r="J80" s="25"/>
    </row>
    <row r="81" spans="9:10" ht="12.75" x14ac:dyDescent="0.2">
      <c r="I81" s="25"/>
      <c r="J81" s="25"/>
    </row>
    <row r="82" spans="9:10" ht="12.75" x14ac:dyDescent="0.2">
      <c r="I82" s="25"/>
      <c r="J82" s="25"/>
    </row>
    <row r="83" spans="9:10" ht="12.75" x14ac:dyDescent="0.2">
      <c r="I83" s="25"/>
      <c r="J83" s="25"/>
    </row>
    <row r="84" spans="9:10" ht="12.75" x14ac:dyDescent="0.2">
      <c r="I84" s="25"/>
      <c r="J84" s="25"/>
    </row>
    <row r="85" spans="9:10" ht="12.75" x14ac:dyDescent="0.2">
      <c r="I85" s="25"/>
      <c r="J85" s="25"/>
    </row>
    <row r="86" spans="9:10" ht="12.75" x14ac:dyDescent="0.2">
      <c r="I86" s="25"/>
      <c r="J86" s="25"/>
    </row>
    <row r="87" spans="9:10" ht="12.75" x14ac:dyDescent="0.2">
      <c r="I87" s="25"/>
      <c r="J87" s="25"/>
    </row>
    <row r="88" spans="9:10" ht="12.75" x14ac:dyDescent="0.2">
      <c r="I88" s="25"/>
      <c r="J88" s="25"/>
    </row>
    <row r="89" spans="9:10" ht="12.75" x14ac:dyDescent="0.2">
      <c r="I89" s="25"/>
      <c r="J89" s="25"/>
    </row>
    <row r="90" spans="9:10" ht="12.75" x14ac:dyDescent="0.2">
      <c r="I90" s="25"/>
      <c r="J90" s="25"/>
    </row>
    <row r="91" spans="9:10" ht="12.75" x14ac:dyDescent="0.2">
      <c r="I91" s="25"/>
      <c r="J91" s="25"/>
    </row>
    <row r="92" spans="9:10" ht="12.75" x14ac:dyDescent="0.2">
      <c r="I92" s="25"/>
      <c r="J92" s="25"/>
    </row>
    <row r="93" spans="9:10" ht="12.75" x14ac:dyDescent="0.2">
      <c r="I93" s="25"/>
      <c r="J93" s="25"/>
    </row>
    <row r="94" spans="9:10" ht="12.75" x14ac:dyDescent="0.2">
      <c r="I94" s="25"/>
      <c r="J94" s="25"/>
    </row>
    <row r="95" spans="9:10" ht="12.75" x14ac:dyDescent="0.2">
      <c r="I95" s="25"/>
      <c r="J95" s="25"/>
    </row>
    <row r="96" spans="9:10" ht="12.75" x14ac:dyDescent="0.2">
      <c r="I96" s="25"/>
      <c r="J96" s="25"/>
    </row>
    <row r="97" spans="9:10" ht="12.75" x14ac:dyDescent="0.2">
      <c r="I97" s="25"/>
      <c r="J97" s="25"/>
    </row>
    <row r="98" spans="9:10" ht="12.75" x14ac:dyDescent="0.2">
      <c r="I98" s="25"/>
      <c r="J98" s="25"/>
    </row>
    <row r="99" spans="9:10" ht="12.75" x14ac:dyDescent="0.2">
      <c r="I99" s="25"/>
      <c r="J99" s="25"/>
    </row>
    <row r="100" spans="9:10" ht="12.75" x14ac:dyDescent="0.2">
      <c r="I100" s="25"/>
      <c r="J100" s="25"/>
    </row>
    <row r="101" spans="9:10" ht="12.75" x14ac:dyDescent="0.2">
      <c r="I101" s="25"/>
      <c r="J101" s="25"/>
    </row>
    <row r="102" spans="9:10" ht="12.75" x14ac:dyDescent="0.2">
      <c r="I102" s="25"/>
      <c r="J102" s="25"/>
    </row>
    <row r="103" spans="9:10" ht="12.75" x14ac:dyDescent="0.2">
      <c r="I103" s="25"/>
      <c r="J103" s="25"/>
    </row>
    <row r="104" spans="9:10" ht="12.75" x14ac:dyDescent="0.2">
      <c r="I104" s="25"/>
      <c r="J104" s="25"/>
    </row>
    <row r="105" spans="9:10" ht="12.75" x14ac:dyDescent="0.2">
      <c r="I105" s="25"/>
      <c r="J105" s="25"/>
    </row>
    <row r="106" spans="9:10" ht="12.75" x14ac:dyDescent="0.2">
      <c r="I106" s="25"/>
      <c r="J106" s="25"/>
    </row>
    <row r="107" spans="9:10" ht="12.75" x14ac:dyDescent="0.2">
      <c r="I107" s="25"/>
      <c r="J107" s="25"/>
    </row>
    <row r="108" spans="9:10" ht="12.75" x14ac:dyDescent="0.2">
      <c r="I108" s="25"/>
      <c r="J108" s="25"/>
    </row>
    <row r="109" spans="9:10" ht="12.75" x14ac:dyDescent="0.2">
      <c r="I109" s="25"/>
      <c r="J109" s="25"/>
    </row>
    <row r="110" spans="9:10" ht="12.75" x14ac:dyDescent="0.2">
      <c r="I110" s="25"/>
      <c r="J110" s="25"/>
    </row>
    <row r="111" spans="9:10" ht="12.75" x14ac:dyDescent="0.2">
      <c r="I111" s="25"/>
      <c r="J111" s="25"/>
    </row>
    <row r="112" spans="9:10" ht="12.75" x14ac:dyDescent="0.2">
      <c r="I112" s="25"/>
      <c r="J112" s="25"/>
    </row>
    <row r="113" spans="9:10" ht="12.75" x14ac:dyDescent="0.2">
      <c r="I113" s="25"/>
      <c r="J113" s="25"/>
    </row>
    <row r="114" spans="9:10" ht="12.75" x14ac:dyDescent="0.2">
      <c r="I114" s="25"/>
      <c r="J114" s="25"/>
    </row>
    <row r="115" spans="9:10" ht="12.75" x14ac:dyDescent="0.2">
      <c r="I115" s="25"/>
      <c r="J115" s="25"/>
    </row>
    <row r="116" spans="9:10" ht="12.75" x14ac:dyDescent="0.2">
      <c r="I116" s="25"/>
      <c r="J116" s="25"/>
    </row>
    <row r="117" spans="9:10" ht="12.75" x14ac:dyDescent="0.2">
      <c r="I117" s="25"/>
      <c r="J117" s="25"/>
    </row>
    <row r="118" spans="9:10" ht="12.75" x14ac:dyDescent="0.2">
      <c r="I118" s="25"/>
      <c r="J118" s="25"/>
    </row>
    <row r="119" spans="9:10" ht="12.75" x14ac:dyDescent="0.2">
      <c r="I119" s="25"/>
      <c r="J119" s="25"/>
    </row>
    <row r="120" spans="9:10" ht="12.75" x14ac:dyDescent="0.2">
      <c r="I120" s="25"/>
      <c r="J120" s="25"/>
    </row>
    <row r="121" spans="9:10" ht="12.75" x14ac:dyDescent="0.2">
      <c r="I121" s="25"/>
      <c r="J121" s="25"/>
    </row>
    <row r="122" spans="9:10" ht="12.75" x14ac:dyDescent="0.2">
      <c r="I122" s="25"/>
      <c r="J122" s="25"/>
    </row>
    <row r="123" spans="9:10" ht="12.75" x14ac:dyDescent="0.2">
      <c r="I123" s="25"/>
      <c r="J123" s="25"/>
    </row>
    <row r="124" spans="9:10" ht="12.75" x14ac:dyDescent="0.2">
      <c r="I124" s="25"/>
      <c r="J124" s="25"/>
    </row>
    <row r="125" spans="9:10" ht="12.75" x14ac:dyDescent="0.2">
      <c r="I125" s="25"/>
      <c r="J125" s="25"/>
    </row>
    <row r="126" spans="9:10" ht="12.75" x14ac:dyDescent="0.2">
      <c r="I126" s="25"/>
      <c r="J126" s="25"/>
    </row>
    <row r="127" spans="9:10" ht="12.75" x14ac:dyDescent="0.2">
      <c r="I127" s="25"/>
      <c r="J127" s="25"/>
    </row>
    <row r="128" spans="9:10" ht="12.75" x14ac:dyDescent="0.2">
      <c r="I128" s="25"/>
      <c r="J128" s="25"/>
    </row>
    <row r="129" spans="9:10" ht="12.75" x14ac:dyDescent="0.2">
      <c r="I129" s="25"/>
      <c r="J129" s="25"/>
    </row>
    <row r="130" spans="9:10" ht="12.75" x14ac:dyDescent="0.2">
      <c r="I130" s="25"/>
      <c r="J130" s="25"/>
    </row>
    <row r="131" spans="9:10" ht="12.75" x14ac:dyDescent="0.2">
      <c r="I131" s="25"/>
      <c r="J131" s="25"/>
    </row>
    <row r="132" spans="9:10" ht="12.75" x14ac:dyDescent="0.2">
      <c r="I132" s="25"/>
      <c r="J132" s="25"/>
    </row>
    <row r="133" spans="9:10" ht="12.75" x14ac:dyDescent="0.2">
      <c r="I133" s="25"/>
      <c r="J133" s="25"/>
    </row>
    <row r="134" spans="9:10" ht="12.75" x14ac:dyDescent="0.2">
      <c r="I134" s="25"/>
      <c r="J134" s="25"/>
    </row>
    <row r="135" spans="9:10" ht="12.75" x14ac:dyDescent="0.2">
      <c r="I135" s="25"/>
      <c r="J135" s="25"/>
    </row>
    <row r="136" spans="9:10" ht="12.75" x14ac:dyDescent="0.2">
      <c r="I136" s="25"/>
      <c r="J136" s="25"/>
    </row>
    <row r="137" spans="9:10" ht="12.75" x14ac:dyDescent="0.2">
      <c r="I137" s="25"/>
      <c r="J137" s="25"/>
    </row>
    <row r="138" spans="9:10" ht="12.75" x14ac:dyDescent="0.2">
      <c r="I138" s="25"/>
      <c r="J138" s="25"/>
    </row>
    <row r="139" spans="9:10" ht="12.75" x14ac:dyDescent="0.2">
      <c r="I139" s="25"/>
      <c r="J139" s="25"/>
    </row>
    <row r="140" spans="9:10" ht="12.75" x14ac:dyDescent="0.2">
      <c r="I140" s="25"/>
      <c r="J140" s="25"/>
    </row>
    <row r="141" spans="9:10" ht="12.75" x14ac:dyDescent="0.2">
      <c r="I141" s="25"/>
      <c r="J141" s="25"/>
    </row>
    <row r="142" spans="9:10" ht="12.75" x14ac:dyDescent="0.2">
      <c r="I142" s="25"/>
      <c r="J142" s="25"/>
    </row>
    <row r="143" spans="9:10" ht="12.75" x14ac:dyDescent="0.2">
      <c r="I143" s="25"/>
      <c r="J143" s="25"/>
    </row>
    <row r="144" spans="9:10" ht="12.75" x14ac:dyDescent="0.2">
      <c r="I144" s="25"/>
      <c r="J144" s="25"/>
    </row>
    <row r="145" spans="9:10" ht="12.75" x14ac:dyDescent="0.2">
      <c r="I145" s="25"/>
      <c r="J145" s="25"/>
    </row>
    <row r="146" spans="9:10" ht="12.75" x14ac:dyDescent="0.2">
      <c r="I146" s="25"/>
      <c r="J146" s="25"/>
    </row>
    <row r="147" spans="9:10" ht="12.75" x14ac:dyDescent="0.2">
      <c r="I147" s="25"/>
      <c r="J147" s="25"/>
    </row>
    <row r="148" spans="9:10" ht="12.75" x14ac:dyDescent="0.2">
      <c r="I148" s="25"/>
      <c r="J148" s="25"/>
    </row>
    <row r="149" spans="9:10" ht="12.75" x14ac:dyDescent="0.2">
      <c r="I149" s="25"/>
      <c r="J149" s="25"/>
    </row>
    <row r="150" spans="9:10" ht="12.75" x14ac:dyDescent="0.2">
      <c r="I150" s="25"/>
      <c r="J150" s="25"/>
    </row>
    <row r="151" spans="9:10" ht="12.75" x14ac:dyDescent="0.2">
      <c r="I151" s="25"/>
      <c r="J151" s="25"/>
    </row>
    <row r="152" spans="9:10" ht="12.75" x14ac:dyDescent="0.2">
      <c r="I152" s="25"/>
      <c r="J152" s="25"/>
    </row>
    <row r="153" spans="9:10" ht="12.75" x14ac:dyDescent="0.2">
      <c r="I153" s="25"/>
      <c r="J153" s="25"/>
    </row>
    <row r="154" spans="9:10" ht="12.75" x14ac:dyDescent="0.2">
      <c r="I154" s="25"/>
      <c r="J154" s="25"/>
    </row>
    <row r="155" spans="9:10" ht="12.75" x14ac:dyDescent="0.2">
      <c r="I155" s="25"/>
      <c r="J155" s="25"/>
    </row>
    <row r="156" spans="9:10" ht="12.75" x14ac:dyDescent="0.2">
      <c r="I156" s="25"/>
      <c r="J156" s="25"/>
    </row>
    <row r="157" spans="9:10" ht="12.75" x14ac:dyDescent="0.2">
      <c r="I157" s="25"/>
      <c r="J157" s="25"/>
    </row>
    <row r="158" spans="9:10" ht="12.75" x14ac:dyDescent="0.2">
      <c r="I158" s="25"/>
      <c r="J158" s="25"/>
    </row>
    <row r="159" spans="9:10" ht="12.75" x14ac:dyDescent="0.2">
      <c r="I159" s="25"/>
      <c r="J159" s="25"/>
    </row>
    <row r="160" spans="9:10" ht="12.75" x14ac:dyDescent="0.2">
      <c r="I160" s="25"/>
      <c r="J160" s="25"/>
    </row>
    <row r="161" spans="9:10" ht="12.75" x14ac:dyDescent="0.2">
      <c r="I161" s="25"/>
      <c r="J161" s="25"/>
    </row>
    <row r="162" spans="9:10" ht="12.75" x14ac:dyDescent="0.2">
      <c r="I162" s="25"/>
      <c r="J162" s="25"/>
    </row>
    <row r="163" spans="9:10" ht="12.75" x14ac:dyDescent="0.2">
      <c r="I163" s="25"/>
      <c r="J163" s="25"/>
    </row>
    <row r="164" spans="9:10" ht="12.75" x14ac:dyDescent="0.2">
      <c r="I164" s="25"/>
      <c r="J164" s="25"/>
    </row>
    <row r="165" spans="9:10" ht="12.75" x14ac:dyDescent="0.2">
      <c r="I165" s="25"/>
      <c r="J165" s="25"/>
    </row>
    <row r="166" spans="9:10" ht="12.75" x14ac:dyDescent="0.2">
      <c r="I166" s="25"/>
      <c r="J166" s="25"/>
    </row>
    <row r="167" spans="9:10" ht="12.75" x14ac:dyDescent="0.2">
      <c r="I167" s="25"/>
      <c r="J167" s="25"/>
    </row>
    <row r="168" spans="9:10" ht="12.75" x14ac:dyDescent="0.2">
      <c r="I168" s="25"/>
      <c r="J168" s="25"/>
    </row>
    <row r="169" spans="9:10" ht="12.75" x14ac:dyDescent="0.2">
      <c r="I169" s="25"/>
      <c r="J169" s="25"/>
    </row>
    <row r="170" spans="9:10" ht="12.75" x14ac:dyDescent="0.2">
      <c r="I170" s="25"/>
      <c r="J170" s="25"/>
    </row>
    <row r="171" spans="9:10" ht="12.75" x14ac:dyDescent="0.2">
      <c r="I171" s="25"/>
      <c r="J171" s="25"/>
    </row>
    <row r="172" spans="9:10" ht="12.75" x14ac:dyDescent="0.2">
      <c r="I172" s="25"/>
      <c r="J172" s="25"/>
    </row>
    <row r="173" spans="9:10" ht="12.75" x14ac:dyDescent="0.2">
      <c r="I173" s="25"/>
      <c r="J173" s="25"/>
    </row>
    <row r="174" spans="9:10" ht="12.75" x14ac:dyDescent="0.2">
      <c r="I174" s="25"/>
      <c r="J174" s="25"/>
    </row>
    <row r="175" spans="9:10" ht="12.75" x14ac:dyDescent="0.2">
      <c r="I175" s="25"/>
      <c r="J175" s="25"/>
    </row>
    <row r="176" spans="9:10" ht="12.75" x14ac:dyDescent="0.2">
      <c r="I176" s="25"/>
      <c r="J176" s="25"/>
    </row>
    <row r="177" spans="9:10" ht="12.75" x14ac:dyDescent="0.2">
      <c r="I177" s="25"/>
      <c r="J177" s="25"/>
    </row>
    <row r="178" spans="9:10" ht="12.75" x14ac:dyDescent="0.2">
      <c r="I178" s="25"/>
      <c r="J178" s="25"/>
    </row>
    <row r="179" spans="9:10" ht="12.75" x14ac:dyDescent="0.2">
      <c r="I179" s="25"/>
      <c r="J179" s="25"/>
    </row>
    <row r="180" spans="9:10" ht="12.75" x14ac:dyDescent="0.2">
      <c r="I180" s="25"/>
      <c r="J180" s="25"/>
    </row>
    <row r="181" spans="9:10" ht="12.75" x14ac:dyDescent="0.2">
      <c r="I181" s="25"/>
      <c r="J181" s="25"/>
    </row>
    <row r="182" spans="9:10" ht="12.75" x14ac:dyDescent="0.2">
      <c r="I182" s="25"/>
      <c r="J182" s="25"/>
    </row>
    <row r="183" spans="9:10" ht="12.75" x14ac:dyDescent="0.2">
      <c r="I183" s="25"/>
      <c r="J183" s="25"/>
    </row>
    <row r="184" spans="9:10" ht="12.75" x14ac:dyDescent="0.2">
      <c r="I184" s="25"/>
      <c r="J184" s="25"/>
    </row>
    <row r="185" spans="9:10" ht="12.75" x14ac:dyDescent="0.2">
      <c r="I185" s="25"/>
      <c r="J185" s="25"/>
    </row>
    <row r="186" spans="9:10" ht="12.75" x14ac:dyDescent="0.2">
      <c r="I186" s="25"/>
      <c r="J186" s="25"/>
    </row>
    <row r="187" spans="9:10" ht="12.75" x14ac:dyDescent="0.2">
      <c r="I187" s="25"/>
      <c r="J187" s="25"/>
    </row>
    <row r="188" spans="9:10" ht="12.75" x14ac:dyDescent="0.2">
      <c r="I188" s="25"/>
      <c r="J188" s="25"/>
    </row>
    <row r="189" spans="9:10" ht="12.75" x14ac:dyDescent="0.2">
      <c r="I189" s="25"/>
      <c r="J189" s="25"/>
    </row>
    <row r="190" spans="9:10" ht="12.75" x14ac:dyDescent="0.2">
      <c r="I190" s="25"/>
      <c r="J190" s="25"/>
    </row>
    <row r="191" spans="9:10" ht="12.75" x14ac:dyDescent="0.2">
      <c r="I191" s="25"/>
      <c r="J191" s="25"/>
    </row>
    <row r="192" spans="9:10" ht="12.75" x14ac:dyDescent="0.2">
      <c r="I192" s="25"/>
      <c r="J192" s="25"/>
    </row>
    <row r="193" spans="9:10" ht="12.75" x14ac:dyDescent="0.2">
      <c r="I193" s="25"/>
      <c r="J193" s="25"/>
    </row>
    <row r="194" spans="9:10" ht="12.75" x14ac:dyDescent="0.2">
      <c r="I194" s="25"/>
      <c r="J194" s="25"/>
    </row>
    <row r="195" spans="9:10" ht="12.75" x14ac:dyDescent="0.2">
      <c r="I195" s="25"/>
      <c r="J195" s="25"/>
    </row>
    <row r="196" spans="9:10" ht="12.75" x14ac:dyDescent="0.2">
      <c r="I196" s="25"/>
      <c r="J196" s="25"/>
    </row>
    <row r="197" spans="9:10" ht="12.75" x14ac:dyDescent="0.2">
      <c r="I197" s="25"/>
      <c r="J197" s="25"/>
    </row>
    <row r="198" spans="9:10" ht="12.75" x14ac:dyDescent="0.2">
      <c r="I198" s="25"/>
      <c r="J198" s="25"/>
    </row>
    <row r="199" spans="9:10" ht="12.75" x14ac:dyDescent="0.2">
      <c r="I199" s="25"/>
      <c r="J199" s="25"/>
    </row>
    <row r="200" spans="9:10" ht="12.75" x14ac:dyDescent="0.2">
      <c r="I200" s="25"/>
      <c r="J200" s="25"/>
    </row>
    <row r="201" spans="9:10" ht="12.75" x14ac:dyDescent="0.2">
      <c r="I201" s="25"/>
      <c r="J201" s="25"/>
    </row>
    <row r="202" spans="9:10" ht="12.75" x14ac:dyDescent="0.2">
      <c r="I202" s="25"/>
      <c r="J202" s="25"/>
    </row>
    <row r="203" spans="9:10" ht="12.75" x14ac:dyDescent="0.2">
      <c r="I203" s="25"/>
      <c r="J203" s="25"/>
    </row>
    <row r="204" spans="9:10" ht="12.75" x14ac:dyDescent="0.2">
      <c r="I204" s="25"/>
      <c r="J204" s="25"/>
    </row>
    <row r="205" spans="9:10" ht="12.75" x14ac:dyDescent="0.2">
      <c r="I205" s="25"/>
      <c r="J205" s="25"/>
    </row>
    <row r="206" spans="9:10" ht="12.75" x14ac:dyDescent="0.2">
      <c r="I206" s="25"/>
      <c r="J206" s="25"/>
    </row>
    <row r="207" spans="9:10" ht="12.75" x14ac:dyDescent="0.2">
      <c r="I207" s="25"/>
      <c r="J207" s="25"/>
    </row>
    <row r="208" spans="9:10" ht="12.75" x14ac:dyDescent="0.2">
      <c r="I208" s="25"/>
      <c r="J208" s="25"/>
    </row>
    <row r="209" spans="9:10" ht="12.75" x14ac:dyDescent="0.2">
      <c r="I209" s="25"/>
      <c r="J209" s="25"/>
    </row>
    <row r="210" spans="9:10" ht="12.75" x14ac:dyDescent="0.2">
      <c r="I210" s="25"/>
      <c r="J210" s="25"/>
    </row>
    <row r="211" spans="9:10" ht="12.75" x14ac:dyDescent="0.2">
      <c r="I211" s="25"/>
      <c r="J211" s="25"/>
    </row>
    <row r="212" spans="9:10" ht="12.75" x14ac:dyDescent="0.2">
      <c r="I212" s="25"/>
      <c r="J212" s="25"/>
    </row>
    <row r="213" spans="9:10" ht="12.75" x14ac:dyDescent="0.2">
      <c r="I213" s="25"/>
      <c r="J213" s="25"/>
    </row>
    <row r="214" spans="9:10" ht="12.75" x14ac:dyDescent="0.2">
      <c r="I214" s="25"/>
      <c r="J214" s="25"/>
    </row>
    <row r="215" spans="9:10" ht="12.75" x14ac:dyDescent="0.2">
      <c r="I215" s="25"/>
      <c r="J215" s="25"/>
    </row>
    <row r="216" spans="9:10" ht="12.75" x14ac:dyDescent="0.2">
      <c r="I216" s="25"/>
      <c r="J216" s="25"/>
    </row>
    <row r="217" spans="9:10" ht="12.75" x14ac:dyDescent="0.2">
      <c r="I217" s="25"/>
      <c r="J217" s="25"/>
    </row>
    <row r="218" spans="9:10" ht="12.75" x14ac:dyDescent="0.2">
      <c r="I218" s="25"/>
      <c r="J218" s="25"/>
    </row>
    <row r="219" spans="9:10" ht="12.75" x14ac:dyDescent="0.2">
      <c r="I219" s="25"/>
      <c r="J219" s="25"/>
    </row>
    <row r="220" spans="9:10" ht="12.75" x14ac:dyDescent="0.2">
      <c r="I220" s="25"/>
      <c r="J220" s="25"/>
    </row>
    <row r="221" spans="9:10" ht="12.75" x14ac:dyDescent="0.2">
      <c r="I221" s="25"/>
      <c r="J221" s="25"/>
    </row>
    <row r="222" spans="9:10" ht="12.75" x14ac:dyDescent="0.2">
      <c r="I222" s="25"/>
      <c r="J222" s="25"/>
    </row>
    <row r="223" spans="9:10" ht="12.75" x14ac:dyDescent="0.2">
      <c r="I223" s="25"/>
      <c r="J223" s="25"/>
    </row>
    <row r="224" spans="9:10" ht="12.75" x14ac:dyDescent="0.2">
      <c r="I224" s="25"/>
      <c r="J224" s="25"/>
    </row>
    <row r="225" spans="9:10" ht="12.75" x14ac:dyDescent="0.2">
      <c r="I225" s="25"/>
      <c r="J225" s="25"/>
    </row>
    <row r="226" spans="9:10" ht="12.75" x14ac:dyDescent="0.2">
      <c r="I226" s="25"/>
      <c r="J226" s="25"/>
    </row>
    <row r="227" spans="9:10" ht="12.75" x14ac:dyDescent="0.2">
      <c r="I227" s="25"/>
      <c r="J227" s="25"/>
    </row>
    <row r="228" spans="9:10" ht="12.75" x14ac:dyDescent="0.2">
      <c r="I228" s="25"/>
      <c r="J228" s="25"/>
    </row>
    <row r="229" spans="9:10" ht="12.75" x14ac:dyDescent="0.2">
      <c r="I229" s="25"/>
      <c r="J229" s="25"/>
    </row>
    <row r="230" spans="9:10" ht="12.75" x14ac:dyDescent="0.2">
      <c r="I230" s="25"/>
      <c r="J230" s="25"/>
    </row>
    <row r="231" spans="9:10" ht="12.75" x14ac:dyDescent="0.2">
      <c r="I231" s="25"/>
      <c r="J231" s="25"/>
    </row>
    <row r="232" spans="9:10" ht="12.75" x14ac:dyDescent="0.2">
      <c r="I232" s="25"/>
      <c r="J232" s="25"/>
    </row>
    <row r="233" spans="9:10" ht="12.75" x14ac:dyDescent="0.2">
      <c r="I233" s="25"/>
      <c r="J233" s="25"/>
    </row>
    <row r="234" spans="9:10" ht="12.75" x14ac:dyDescent="0.2">
      <c r="I234" s="25"/>
      <c r="J234" s="25"/>
    </row>
    <row r="235" spans="9:10" ht="12.75" x14ac:dyDescent="0.2">
      <c r="I235" s="25"/>
      <c r="J235" s="25"/>
    </row>
    <row r="236" spans="9:10" ht="12.75" x14ac:dyDescent="0.2">
      <c r="I236" s="25"/>
      <c r="J236" s="25"/>
    </row>
    <row r="237" spans="9:10" ht="12.75" x14ac:dyDescent="0.2">
      <c r="I237" s="25"/>
      <c r="J237" s="25"/>
    </row>
    <row r="238" spans="9:10" ht="12.75" x14ac:dyDescent="0.2">
      <c r="I238" s="25"/>
      <c r="J238" s="25"/>
    </row>
    <row r="239" spans="9:10" ht="12.75" x14ac:dyDescent="0.2">
      <c r="I239" s="25"/>
      <c r="J239" s="25"/>
    </row>
    <row r="240" spans="9:10" ht="12.75" x14ac:dyDescent="0.2">
      <c r="I240" s="25"/>
      <c r="J240" s="25"/>
    </row>
    <row r="241" spans="9:10" ht="12.75" x14ac:dyDescent="0.2">
      <c r="I241" s="25"/>
      <c r="J241" s="25"/>
    </row>
    <row r="242" spans="9:10" ht="12.75" x14ac:dyDescent="0.2">
      <c r="I242" s="25"/>
      <c r="J242" s="25"/>
    </row>
    <row r="243" spans="9:10" ht="12.75" x14ac:dyDescent="0.2">
      <c r="I243" s="25"/>
      <c r="J243" s="25"/>
    </row>
    <row r="244" spans="9:10" ht="12.75" x14ac:dyDescent="0.2">
      <c r="I244" s="25"/>
      <c r="J244" s="25"/>
    </row>
    <row r="245" spans="9:10" ht="12.75" x14ac:dyDescent="0.2">
      <c r="I245" s="25"/>
      <c r="J245" s="25"/>
    </row>
    <row r="246" spans="9:10" ht="12.75" x14ac:dyDescent="0.2">
      <c r="I246" s="25"/>
      <c r="J246" s="25"/>
    </row>
    <row r="247" spans="9:10" ht="12.75" x14ac:dyDescent="0.2">
      <c r="I247" s="25"/>
      <c r="J247" s="25"/>
    </row>
    <row r="248" spans="9:10" ht="12.75" x14ac:dyDescent="0.2">
      <c r="I248" s="25"/>
      <c r="J248" s="25"/>
    </row>
    <row r="249" spans="9:10" ht="12.75" x14ac:dyDescent="0.2">
      <c r="I249" s="25"/>
      <c r="J249" s="25"/>
    </row>
    <row r="250" spans="9:10" ht="12.75" x14ac:dyDescent="0.2">
      <c r="I250" s="25"/>
      <c r="J250" s="25"/>
    </row>
    <row r="251" spans="9:10" ht="12.75" x14ac:dyDescent="0.2">
      <c r="I251" s="25"/>
      <c r="J251" s="25"/>
    </row>
    <row r="252" spans="9:10" ht="12.75" x14ac:dyDescent="0.2">
      <c r="I252" s="25"/>
      <c r="J252" s="25"/>
    </row>
    <row r="253" spans="9:10" ht="12.75" x14ac:dyDescent="0.2">
      <c r="I253" s="25"/>
      <c r="J253" s="25"/>
    </row>
    <row r="254" spans="9:10" ht="12.75" x14ac:dyDescent="0.2">
      <c r="I254" s="25"/>
      <c r="J254" s="25"/>
    </row>
    <row r="255" spans="9:10" ht="12.75" x14ac:dyDescent="0.2">
      <c r="I255" s="25"/>
      <c r="J255" s="25"/>
    </row>
    <row r="256" spans="9:10" ht="12.75" x14ac:dyDescent="0.2">
      <c r="I256" s="25"/>
      <c r="J256" s="25"/>
    </row>
    <row r="257" spans="9:10" ht="12.75" x14ac:dyDescent="0.2">
      <c r="I257" s="25"/>
      <c r="J257" s="25"/>
    </row>
    <row r="258" spans="9:10" ht="12.75" x14ac:dyDescent="0.2">
      <c r="I258" s="25"/>
      <c r="J258" s="25"/>
    </row>
    <row r="259" spans="9:10" ht="12.75" x14ac:dyDescent="0.2">
      <c r="I259" s="25"/>
      <c r="J259" s="25"/>
    </row>
    <row r="260" spans="9:10" ht="12.75" x14ac:dyDescent="0.2">
      <c r="I260" s="25"/>
      <c r="J260" s="25"/>
    </row>
    <row r="261" spans="9:10" ht="12.75" x14ac:dyDescent="0.2">
      <c r="I261" s="25"/>
      <c r="J261" s="25"/>
    </row>
    <row r="262" spans="9:10" ht="12.75" x14ac:dyDescent="0.2">
      <c r="I262" s="25"/>
      <c r="J262" s="25"/>
    </row>
    <row r="263" spans="9:10" ht="12.75" x14ac:dyDescent="0.2">
      <c r="I263" s="25"/>
      <c r="J263" s="25"/>
    </row>
    <row r="264" spans="9:10" ht="12.75" x14ac:dyDescent="0.2">
      <c r="I264" s="25"/>
      <c r="J264" s="25"/>
    </row>
    <row r="265" spans="9:10" ht="12.75" x14ac:dyDescent="0.2">
      <c r="I265" s="25"/>
      <c r="J265" s="25"/>
    </row>
    <row r="266" spans="9:10" ht="12.75" x14ac:dyDescent="0.2">
      <c r="I266" s="25"/>
      <c r="J266" s="25"/>
    </row>
    <row r="267" spans="9:10" ht="12.75" x14ac:dyDescent="0.2">
      <c r="I267" s="25"/>
      <c r="J267" s="25"/>
    </row>
    <row r="268" spans="9:10" ht="12.75" x14ac:dyDescent="0.2">
      <c r="I268" s="25"/>
      <c r="J268" s="25"/>
    </row>
    <row r="269" spans="9:10" ht="12.75" x14ac:dyDescent="0.2">
      <c r="I269" s="25"/>
      <c r="J269" s="25"/>
    </row>
    <row r="270" spans="9:10" ht="12.75" x14ac:dyDescent="0.2">
      <c r="I270" s="25"/>
      <c r="J270" s="25"/>
    </row>
    <row r="271" spans="9:10" ht="12.75" x14ac:dyDescent="0.2">
      <c r="I271" s="25"/>
      <c r="J271" s="25"/>
    </row>
    <row r="272" spans="9:10" ht="12.75" x14ac:dyDescent="0.2">
      <c r="I272" s="25"/>
      <c r="J272" s="25"/>
    </row>
    <row r="273" spans="9:10" ht="12.75" x14ac:dyDescent="0.2">
      <c r="I273" s="25"/>
      <c r="J273" s="25"/>
    </row>
    <row r="274" spans="9:10" ht="12.75" x14ac:dyDescent="0.2">
      <c r="I274" s="25"/>
      <c r="J274" s="25"/>
    </row>
    <row r="275" spans="9:10" ht="12.75" x14ac:dyDescent="0.2">
      <c r="I275" s="25"/>
      <c r="J275" s="25"/>
    </row>
    <row r="276" spans="9:10" ht="12.75" x14ac:dyDescent="0.2">
      <c r="I276" s="25"/>
      <c r="J276" s="25"/>
    </row>
    <row r="277" spans="9:10" ht="12.75" x14ac:dyDescent="0.2">
      <c r="I277" s="25"/>
      <c r="J277" s="25"/>
    </row>
    <row r="278" spans="9:10" ht="12.75" x14ac:dyDescent="0.2">
      <c r="I278" s="25"/>
      <c r="J278" s="25"/>
    </row>
    <row r="279" spans="9:10" ht="12.75" x14ac:dyDescent="0.2">
      <c r="I279" s="25"/>
      <c r="J279" s="25"/>
    </row>
    <row r="280" spans="9:10" ht="12.75" x14ac:dyDescent="0.2">
      <c r="I280" s="25"/>
      <c r="J280" s="25"/>
    </row>
    <row r="281" spans="9:10" ht="12.75" x14ac:dyDescent="0.2">
      <c r="I281" s="25"/>
      <c r="J281" s="25"/>
    </row>
    <row r="282" spans="9:10" ht="12.75" x14ac:dyDescent="0.2">
      <c r="I282" s="25"/>
      <c r="J282" s="25"/>
    </row>
    <row r="283" spans="9:10" ht="12.75" x14ac:dyDescent="0.2">
      <c r="I283" s="25"/>
      <c r="J283" s="25"/>
    </row>
    <row r="284" spans="9:10" ht="12.75" x14ac:dyDescent="0.2">
      <c r="I284" s="25"/>
      <c r="J284" s="25"/>
    </row>
    <row r="285" spans="9:10" ht="12.75" x14ac:dyDescent="0.2">
      <c r="I285" s="25"/>
      <c r="J285" s="25"/>
    </row>
    <row r="286" spans="9:10" ht="12.75" x14ac:dyDescent="0.2">
      <c r="I286" s="25"/>
      <c r="J286" s="25"/>
    </row>
    <row r="287" spans="9:10" ht="12.75" x14ac:dyDescent="0.2">
      <c r="I287" s="25"/>
      <c r="J287" s="25"/>
    </row>
    <row r="288" spans="9:10" ht="12.75" x14ac:dyDescent="0.2">
      <c r="I288" s="25"/>
      <c r="J288" s="25"/>
    </row>
    <row r="289" spans="9:10" ht="12.75" x14ac:dyDescent="0.2">
      <c r="I289" s="25"/>
      <c r="J289" s="25"/>
    </row>
    <row r="290" spans="9:10" ht="12.75" x14ac:dyDescent="0.2">
      <c r="I290" s="25"/>
      <c r="J290" s="25"/>
    </row>
    <row r="291" spans="9:10" ht="12.75" x14ac:dyDescent="0.2">
      <c r="I291" s="25"/>
      <c r="J291" s="25"/>
    </row>
    <row r="292" spans="9:10" ht="12.75" x14ac:dyDescent="0.2">
      <c r="I292" s="25"/>
      <c r="J292" s="25"/>
    </row>
    <row r="293" spans="9:10" ht="12.75" x14ac:dyDescent="0.2">
      <c r="I293" s="25"/>
      <c r="J293" s="25"/>
    </row>
    <row r="294" spans="9:10" ht="12.75" x14ac:dyDescent="0.2">
      <c r="I294" s="25"/>
      <c r="J294" s="25"/>
    </row>
    <row r="295" spans="9:10" ht="12.75" x14ac:dyDescent="0.2">
      <c r="I295" s="25"/>
      <c r="J295" s="25"/>
    </row>
    <row r="296" spans="9:10" ht="12.75" x14ac:dyDescent="0.2">
      <c r="I296" s="25"/>
      <c r="J296" s="25"/>
    </row>
    <row r="297" spans="9:10" ht="12.75" x14ac:dyDescent="0.2">
      <c r="I297" s="25"/>
      <c r="J297" s="25"/>
    </row>
    <row r="298" spans="9:10" ht="12.75" x14ac:dyDescent="0.2">
      <c r="I298" s="25"/>
      <c r="J298" s="25"/>
    </row>
    <row r="299" spans="9:10" ht="12.75" x14ac:dyDescent="0.2">
      <c r="I299" s="25"/>
      <c r="J299" s="25"/>
    </row>
    <row r="300" spans="9:10" ht="12.75" x14ac:dyDescent="0.2">
      <c r="I300" s="25"/>
      <c r="J300" s="25"/>
    </row>
    <row r="301" spans="9:10" ht="12.75" x14ac:dyDescent="0.2">
      <c r="I301" s="25"/>
      <c r="J301" s="25"/>
    </row>
    <row r="302" spans="9:10" ht="12.75" x14ac:dyDescent="0.2">
      <c r="I302" s="25"/>
      <c r="J302" s="25"/>
    </row>
    <row r="303" spans="9:10" ht="12.75" x14ac:dyDescent="0.2">
      <c r="I303" s="25"/>
      <c r="J303" s="25"/>
    </row>
    <row r="304" spans="9:10" ht="12.75" x14ac:dyDescent="0.2">
      <c r="I304" s="25"/>
      <c r="J304" s="25"/>
    </row>
    <row r="305" spans="9:10" ht="12.75" x14ac:dyDescent="0.2">
      <c r="I305" s="25"/>
      <c r="J305" s="25"/>
    </row>
    <row r="306" spans="9:10" ht="12.75" x14ac:dyDescent="0.2">
      <c r="I306" s="25"/>
      <c r="J306" s="25"/>
    </row>
    <row r="307" spans="9:10" ht="12.75" x14ac:dyDescent="0.2">
      <c r="I307" s="25"/>
      <c r="J307" s="25"/>
    </row>
    <row r="308" spans="9:10" ht="12.75" x14ac:dyDescent="0.2">
      <c r="I308" s="25"/>
      <c r="J308" s="25"/>
    </row>
    <row r="309" spans="9:10" ht="12.75" x14ac:dyDescent="0.2">
      <c r="I309" s="25"/>
      <c r="J309" s="25"/>
    </row>
    <row r="310" spans="9:10" ht="12.75" x14ac:dyDescent="0.2">
      <c r="I310" s="25"/>
      <c r="J310" s="25"/>
    </row>
    <row r="311" spans="9:10" ht="12.75" x14ac:dyDescent="0.2">
      <c r="I311" s="25"/>
      <c r="J311" s="25"/>
    </row>
    <row r="312" spans="9:10" ht="12.75" x14ac:dyDescent="0.2">
      <c r="I312" s="25"/>
      <c r="J312" s="25"/>
    </row>
    <row r="313" spans="9:10" ht="12.75" x14ac:dyDescent="0.2">
      <c r="I313" s="25"/>
      <c r="J313" s="25"/>
    </row>
    <row r="314" spans="9:10" ht="12.75" x14ac:dyDescent="0.2">
      <c r="I314" s="25"/>
      <c r="J314" s="25"/>
    </row>
    <row r="315" spans="9:10" ht="12.75" x14ac:dyDescent="0.2">
      <c r="I315" s="25"/>
      <c r="J315" s="25"/>
    </row>
    <row r="316" spans="9:10" ht="12.75" x14ac:dyDescent="0.2">
      <c r="I316" s="25"/>
      <c r="J316" s="25"/>
    </row>
    <row r="317" spans="9:10" ht="12.75" x14ac:dyDescent="0.2">
      <c r="I317" s="25"/>
      <c r="J317" s="25"/>
    </row>
    <row r="318" spans="9:10" ht="12.75" x14ac:dyDescent="0.2">
      <c r="I318" s="25"/>
      <c r="J318" s="25"/>
    </row>
    <row r="319" spans="9:10" ht="12.75" x14ac:dyDescent="0.2">
      <c r="I319" s="25"/>
      <c r="J319" s="25"/>
    </row>
    <row r="320" spans="9:10" ht="12.75" x14ac:dyDescent="0.2">
      <c r="I320" s="25"/>
      <c r="J320" s="25"/>
    </row>
    <row r="321" spans="9:10" ht="12.75" x14ac:dyDescent="0.2">
      <c r="I321" s="25"/>
      <c r="J321" s="25"/>
    </row>
    <row r="322" spans="9:10" ht="12.75" x14ac:dyDescent="0.2">
      <c r="I322" s="25"/>
      <c r="J322" s="25"/>
    </row>
    <row r="323" spans="9:10" ht="12.75" x14ac:dyDescent="0.2">
      <c r="I323" s="25"/>
      <c r="J323" s="25"/>
    </row>
    <row r="324" spans="9:10" ht="12.75" x14ac:dyDescent="0.2">
      <c r="I324" s="25"/>
      <c r="J324" s="25"/>
    </row>
    <row r="325" spans="9:10" ht="12.75" x14ac:dyDescent="0.2">
      <c r="I325" s="25"/>
      <c r="J325" s="25"/>
    </row>
    <row r="326" spans="9:10" ht="12.75" x14ac:dyDescent="0.2">
      <c r="I326" s="25"/>
      <c r="J326" s="25"/>
    </row>
    <row r="327" spans="9:10" ht="12.75" x14ac:dyDescent="0.2">
      <c r="I327" s="25"/>
      <c r="J327" s="25"/>
    </row>
    <row r="328" spans="9:10" ht="12.75" x14ac:dyDescent="0.2">
      <c r="I328" s="25"/>
      <c r="J328" s="25"/>
    </row>
    <row r="329" spans="9:10" ht="12.75" x14ac:dyDescent="0.2">
      <c r="I329" s="25"/>
      <c r="J329" s="25"/>
    </row>
    <row r="330" spans="9:10" ht="12.75" x14ac:dyDescent="0.2">
      <c r="I330" s="25"/>
      <c r="J330" s="25"/>
    </row>
    <row r="331" spans="9:10" ht="12.75" x14ac:dyDescent="0.2">
      <c r="I331" s="25"/>
      <c r="J331" s="25"/>
    </row>
    <row r="332" spans="9:10" ht="12.75" x14ac:dyDescent="0.2">
      <c r="I332" s="25"/>
      <c r="J332" s="25"/>
    </row>
    <row r="333" spans="9:10" ht="12.75" x14ac:dyDescent="0.2">
      <c r="I333" s="25"/>
      <c r="J333" s="25"/>
    </row>
    <row r="334" spans="9:10" ht="12.75" x14ac:dyDescent="0.2">
      <c r="I334" s="25"/>
      <c r="J334" s="25"/>
    </row>
    <row r="335" spans="9:10" ht="12.75" x14ac:dyDescent="0.2">
      <c r="I335" s="25"/>
      <c r="J335" s="25"/>
    </row>
    <row r="336" spans="9:10" ht="12.75" x14ac:dyDescent="0.2">
      <c r="I336" s="25"/>
      <c r="J336" s="25"/>
    </row>
    <row r="337" spans="9:10" ht="12.75" x14ac:dyDescent="0.2">
      <c r="I337" s="25"/>
      <c r="J337" s="25"/>
    </row>
    <row r="338" spans="9:10" ht="12.75" x14ac:dyDescent="0.2">
      <c r="I338" s="25"/>
      <c r="J338" s="25"/>
    </row>
    <row r="339" spans="9:10" ht="12.75" x14ac:dyDescent="0.2">
      <c r="I339" s="25"/>
      <c r="J339" s="25"/>
    </row>
    <row r="340" spans="9:10" ht="12.75" x14ac:dyDescent="0.2">
      <c r="I340" s="25"/>
      <c r="J340" s="25"/>
    </row>
    <row r="341" spans="9:10" ht="12.75" x14ac:dyDescent="0.2">
      <c r="I341" s="25"/>
      <c r="J341" s="25"/>
    </row>
    <row r="342" spans="9:10" ht="12.75" x14ac:dyDescent="0.2">
      <c r="I342" s="25"/>
      <c r="J342" s="25"/>
    </row>
    <row r="343" spans="9:10" ht="12.75" x14ac:dyDescent="0.2">
      <c r="I343" s="25"/>
      <c r="J343" s="25"/>
    </row>
    <row r="344" spans="9:10" ht="12.75" x14ac:dyDescent="0.2">
      <c r="I344" s="25"/>
      <c r="J344" s="25"/>
    </row>
    <row r="345" spans="9:10" ht="12.75" x14ac:dyDescent="0.2">
      <c r="I345" s="25"/>
      <c r="J345" s="25"/>
    </row>
    <row r="346" spans="9:10" ht="12.75" x14ac:dyDescent="0.2">
      <c r="I346" s="25"/>
      <c r="J346" s="25"/>
    </row>
    <row r="347" spans="9:10" ht="12.75" x14ac:dyDescent="0.2">
      <c r="I347" s="25"/>
      <c r="J347" s="25"/>
    </row>
    <row r="348" spans="9:10" ht="12.75" x14ac:dyDescent="0.2">
      <c r="I348" s="25"/>
      <c r="J348" s="25"/>
    </row>
    <row r="349" spans="9:10" ht="12.75" x14ac:dyDescent="0.2">
      <c r="I349" s="25"/>
      <c r="J349" s="25"/>
    </row>
    <row r="350" spans="9:10" ht="12.75" x14ac:dyDescent="0.2">
      <c r="I350" s="25"/>
      <c r="J350" s="25"/>
    </row>
    <row r="351" spans="9:10" ht="12.75" x14ac:dyDescent="0.2">
      <c r="I351" s="25"/>
      <c r="J351" s="25"/>
    </row>
    <row r="352" spans="9:10" ht="12.75" x14ac:dyDescent="0.2">
      <c r="I352" s="25"/>
      <c r="J352" s="25"/>
    </row>
    <row r="353" spans="9:10" ht="12.75" x14ac:dyDescent="0.2">
      <c r="I353" s="25"/>
      <c r="J353" s="25"/>
    </row>
    <row r="354" spans="9:10" ht="12.75" x14ac:dyDescent="0.2">
      <c r="I354" s="25"/>
      <c r="J354" s="25"/>
    </row>
    <row r="355" spans="9:10" ht="12.75" x14ac:dyDescent="0.2">
      <c r="I355" s="25"/>
      <c r="J355" s="25"/>
    </row>
    <row r="356" spans="9:10" ht="12.75" x14ac:dyDescent="0.2">
      <c r="I356" s="25"/>
      <c r="J356" s="25"/>
    </row>
    <row r="357" spans="9:10" ht="12.75" x14ac:dyDescent="0.2">
      <c r="I357" s="25"/>
      <c r="J357" s="25"/>
    </row>
    <row r="358" spans="9:10" ht="12.75" x14ac:dyDescent="0.2">
      <c r="I358" s="25"/>
      <c r="J358" s="25"/>
    </row>
    <row r="359" spans="9:10" ht="12.75" x14ac:dyDescent="0.2">
      <c r="I359" s="25"/>
      <c r="J359" s="25"/>
    </row>
    <row r="360" spans="9:10" ht="12.75" x14ac:dyDescent="0.2">
      <c r="I360" s="25"/>
      <c r="J360" s="25"/>
    </row>
    <row r="361" spans="9:10" ht="12.75" x14ac:dyDescent="0.2">
      <c r="I361" s="25"/>
      <c r="J361" s="25"/>
    </row>
    <row r="362" spans="9:10" ht="12.75" x14ac:dyDescent="0.2">
      <c r="I362" s="25"/>
      <c r="J362" s="25"/>
    </row>
    <row r="363" spans="9:10" ht="12.75" x14ac:dyDescent="0.2">
      <c r="I363" s="25"/>
      <c r="J363" s="25"/>
    </row>
    <row r="364" spans="9:10" ht="12.75" x14ac:dyDescent="0.2">
      <c r="I364" s="25"/>
      <c r="J364" s="25"/>
    </row>
    <row r="365" spans="9:10" ht="12.75" x14ac:dyDescent="0.2">
      <c r="I365" s="25"/>
      <c r="J365" s="25"/>
    </row>
    <row r="366" spans="9:10" ht="12.75" x14ac:dyDescent="0.2">
      <c r="I366" s="25"/>
      <c r="J366" s="25"/>
    </row>
    <row r="367" spans="9:10" ht="12.75" x14ac:dyDescent="0.2">
      <c r="I367" s="25"/>
      <c r="J367" s="25"/>
    </row>
    <row r="368" spans="9:10" ht="12.75" x14ac:dyDescent="0.2">
      <c r="I368" s="25"/>
      <c r="J368" s="25"/>
    </row>
    <row r="369" spans="9:10" ht="12.75" x14ac:dyDescent="0.2">
      <c r="I369" s="25"/>
      <c r="J369" s="25"/>
    </row>
    <row r="370" spans="9:10" ht="12.75" x14ac:dyDescent="0.2">
      <c r="I370" s="25"/>
      <c r="J370" s="25"/>
    </row>
    <row r="371" spans="9:10" ht="12.75" x14ac:dyDescent="0.2">
      <c r="I371" s="25"/>
      <c r="J371" s="25"/>
    </row>
    <row r="372" spans="9:10" ht="12.75" x14ac:dyDescent="0.2">
      <c r="I372" s="25"/>
      <c r="J372" s="25"/>
    </row>
    <row r="373" spans="9:10" ht="12.75" x14ac:dyDescent="0.2">
      <c r="I373" s="25"/>
      <c r="J373" s="25"/>
    </row>
    <row r="374" spans="9:10" ht="12.75" x14ac:dyDescent="0.2">
      <c r="I374" s="25"/>
      <c r="J374" s="25"/>
    </row>
    <row r="375" spans="9:10" ht="12.75" x14ac:dyDescent="0.2">
      <c r="I375" s="25"/>
      <c r="J375" s="25"/>
    </row>
    <row r="376" spans="9:10" ht="12.75" x14ac:dyDescent="0.2">
      <c r="I376" s="25"/>
      <c r="J376" s="25"/>
    </row>
    <row r="377" spans="9:10" ht="12.75" x14ac:dyDescent="0.2">
      <c r="I377" s="25"/>
      <c r="J377" s="25"/>
    </row>
    <row r="378" spans="9:10" ht="12.75" x14ac:dyDescent="0.2">
      <c r="I378" s="25"/>
      <c r="J378" s="25"/>
    </row>
    <row r="379" spans="9:10" ht="12.75" x14ac:dyDescent="0.2">
      <c r="I379" s="25"/>
      <c r="J379" s="25"/>
    </row>
    <row r="380" spans="9:10" ht="12.75" x14ac:dyDescent="0.2">
      <c r="I380" s="25"/>
      <c r="J380" s="25"/>
    </row>
    <row r="381" spans="9:10" ht="12.75" x14ac:dyDescent="0.2">
      <c r="I381" s="25"/>
      <c r="J381" s="25"/>
    </row>
    <row r="382" spans="9:10" ht="12.75" x14ac:dyDescent="0.2">
      <c r="I382" s="25"/>
      <c r="J382" s="25"/>
    </row>
    <row r="383" spans="9:10" ht="12.75" x14ac:dyDescent="0.2">
      <c r="I383" s="25"/>
      <c r="J383" s="25"/>
    </row>
    <row r="384" spans="9:10" ht="12.75" x14ac:dyDescent="0.2">
      <c r="I384" s="25"/>
      <c r="J384" s="25"/>
    </row>
    <row r="385" spans="9:10" ht="12.75" x14ac:dyDescent="0.2">
      <c r="I385" s="25"/>
      <c r="J385" s="25"/>
    </row>
    <row r="386" spans="9:10" ht="12.75" x14ac:dyDescent="0.2">
      <c r="I386" s="25"/>
      <c r="J386" s="25"/>
    </row>
    <row r="387" spans="9:10" ht="12.75" x14ac:dyDescent="0.2">
      <c r="I387" s="25"/>
      <c r="J387" s="25"/>
    </row>
    <row r="388" spans="9:10" ht="12.75" x14ac:dyDescent="0.2">
      <c r="I388" s="25"/>
      <c r="J388" s="25"/>
    </row>
    <row r="389" spans="9:10" ht="12.75" x14ac:dyDescent="0.2">
      <c r="I389" s="25"/>
      <c r="J389" s="25"/>
    </row>
    <row r="390" spans="9:10" ht="12.75" x14ac:dyDescent="0.2">
      <c r="I390" s="25"/>
      <c r="J390" s="25"/>
    </row>
    <row r="391" spans="9:10" ht="12.75" x14ac:dyDescent="0.2">
      <c r="I391" s="25"/>
      <c r="J391" s="25"/>
    </row>
    <row r="392" spans="9:10" ht="12.75" x14ac:dyDescent="0.2">
      <c r="I392" s="25"/>
      <c r="J392" s="25"/>
    </row>
    <row r="393" spans="9:10" ht="12.75" x14ac:dyDescent="0.2">
      <c r="I393" s="25"/>
      <c r="J393" s="25"/>
    </row>
    <row r="394" spans="9:10" ht="12.75" x14ac:dyDescent="0.2">
      <c r="I394" s="25"/>
      <c r="J394" s="25"/>
    </row>
    <row r="395" spans="9:10" ht="12.75" x14ac:dyDescent="0.2">
      <c r="I395" s="25"/>
      <c r="J395" s="25"/>
    </row>
    <row r="396" spans="9:10" ht="12.75" x14ac:dyDescent="0.2">
      <c r="I396" s="25"/>
      <c r="J396" s="25"/>
    </row>
    <row r="397" spans="9:10" ht="12.75" x14ac:dyDescent="0.2">
      <c r="I397" s="25"/>
      <c r="J397" s="25"/>
    </row>
    <row r="398" spans="9:10" ht="12.75" x14ac:dyDescent="0.2">
      <c r="I398" s="25"/>
      <c r="J398" s="25"/>
    </row>
    <row r="399" spans="9:10" ht="12.75" x14ac:dyDescent="0.2">
      <c r="I399" s="25"/>
      <c r="J399" s="25"/>
    </row>
    <row r="400" spans="9:10" ht="12.75" x14ac:dyDescent="0.2">
      <c r="I400" s="25"/>
      <c r="J400" s="25"/>
    </row>
    <row r="401" spans="9:10" ht="12.75" x14ac:dyDescent="0.2">
      <c r="I401" s="25"/>
      <c r="J401" s="25"/>
    </row>
    <row r="402" spans="9:10" ht="12.75" x14ac:dyDescent="0.2">
      <c r="I402" s="25"/>
      <c r="J402" s="25"/>
    </row>
    <row r="403" spans="9:10" ht="12.75" x14ac:dyDescent="0.2">
      <c r="I403" s="25"/>
      <c r="J403" s="25"/>
    </row>
    <row r="404" spans="9:10" ht="12.75" x14ac:dyDescent="0.2">
      <c r="I404" s="25"/>
      <c r="J404" s="25"/>
    </row>
    <row r="405" spans="9:10" ht="12.75" x14ac:dyDescent="0.2">
      <c r="I405" s="25"/>
      <c r="J405" s="25"/>
    </row>
    <row r="406" spans="9:10" ht="12.75" x14ac:dyDescent="0.2">
      <c r="I406" s="25"/>
      <c r="J406" s="25"/>
    </row>
    <row r="407" spans="9:10" ht="12.75" x14ac:dyDescent="0.2">
      <c r="I407" s="25"/>
      <c r="J407" s="25"/>
    </row>
    <row r="408" spans="9:10" ht="12.75" x14ac:dyDescent="0.2">
      <c r="I408" s="25"/>
      <c r="J408" s="25"/>
    </row>
    <row r="409" spans="9:10" ht="12.75" x14ac:dyDescent="0.2">
      <c r="I409" s="25"/>
      <c r="J409" s="25"/>
    </row>
    <row r="410" spans="9:10" ht="12.75" x14ac:dyDescent="0.2">
      <c r="I410" s="25"/>
      <c r="J410" s="25"/>
    </row>
    <row r="411" spans="9:10" ht="12.75" x14ac:dyDescent="0.2">
      <c r="I411" s="25"/>
      <c r="J411" s="25"/>
    </row>
    <row r="412" spans="9:10" ht="12.75" x14ac:dyDescent="0.2">
      <c r="I412" s="25"/>
      <c r="J412" s="25"/>
    </row>
    <row r="413" spans="9:10" ht="12.75" x14ac:dyDescent="0.2">
      <c r="I413" s="25"/>
      <c r="J413" s="25"/>
    </row>
    <row r="414" spans="9:10" ht="12.75" x14ac:dyDescent="0.2">
      <c r="I414" s="25"/>
      <c r="J414" s="25"/>
    </row>
    <row r="415" spans="9:10" ht="12.75" x14ac:dyDescent="0.2">
      <c r="I415" s="25"/>
      <c r="J415" s="25"/>
    </row>
    <row r="416" spans="9:10" ht="12.75" x14ac:dyDescent="0.2">
      <c r="I416" s="25"/>
      <c r="J416" s="25"/>
    </row>
    <row r="417" spans="9:10" ht="12.75" x14ac:dyDescent="0.2">
      <c r="I417" s="25"/>
      <c r="J417" s="25"/>
    </row>
    <row r="418" spans="9:10" ht="12.75" x14ac:dyDescent="0.2">
      <c r="I418" s="25"/>
      <c r="J418" s="25"/>
    </row>
    <row r="419" spans="9:10" ht="12.75" x14ac:dyDescent="0.2">
      <c r="I419" s="25"/>
      <c r="J419" s="25"/>
    </row>
    <row r="420" spans="9:10" ht="12.75" x14ac:dyDescent="0.2">
      <c r="I420" s="25"/>
      <c r="J420" s="25"/>
    </row>
    <row r="421" spans="9:10" ht="12.75" x14ac:dyDescent="0.2">
      <c r="I421" s="25"/>
      <c r="J421" s="25"/>
    </row>
    <row r="422" spans="9:10" ht="12.75" x14ac:dyDescent="0.2">
      <c r="I422" s="25"/>
      <c r="J422" s="25"/>
    </row>
    <row r="423" spans="9:10" ht="12.75" x14ac:dyDescent="0.2">
      <c r="I423" s="25"/>
      <c r="J423" s="25"/>
    </row>
    <row r="424" spans="9:10" ht="12.75" x14ac:dyDescent="0.2">
      <c r="I424" s="25"/>
      <c r="J424" s="25"/>
    </row>
    <row r="425" spans="9:10" ht="12.75" x14ac:dyDescent="0.2">
      <c r="I425" s="25"/>
      <c r="J425" s="25"/>
    </row>
    <row r="426" spans="9:10" ht="12.75" x14ac:dyDescent="0.2">
      <c r="I426" s="25"/>
      <c r="J426" s="25"/>
    </row>
    <row r="427" spans="9:10" ht="12.75" x14ac:dyDescent="0.2">
      <c r="I427" s="25"/>
      <c r="J427" s="25"/>
    </row>
    <row r="428" spans="9:10" ht="12.75" x14ac:dyDescent="0.2">
      <c r="I428" s="25"/>
      <c r="J428" s="25"/>
    </row>
    <row r="429" spans="9:10" ht="12.75" x14ac:dyDescent="0.2">
      <c r="I429" s="25"/>
      <c r="J429" s="25"/>
    </row>
    <row r="430" spans="9:10" ht="12.75" x14ac:dyDescent="0.2">
      <c r="I430" s="25"/>
      <c r="J430" s="25"/>
    </row>
    <row r="431" spans="9:10" ht="12.75" x14ac:dyDescent="0.2">
      <c r="I431" s="25"/>
      <c r="J431" s="25"/>
    </row>
    <row r="432" spans="9:10" ht="12.75" x14ac:dyDescent="0.2">
      <c r="I432" s="25"/>
      <c r="J432" s="25"/>
    </row>
    <row r="433" spans="9:10" ht="12.75" x14ac:dyDescent="0.2">
      <c r="I433" s="25"/>
      <c r="J433" s="25"/>
    </row>
    <row r="434" spans="9:10" ht="12.75" x14ac:dyDescent="0.2">
      <c r="I434" s="25"/>
      <c r="J434" s="25"/>
    </row>
    <row r="435" spans="9:10" ht="12.75" x14ac:dyDescent="0.2">
      <c r="I435" s="25"/>
      <c r="J435" s="25"/>
    </row>
    <row r="436" spans="9:10" ht="12.75" x14ac:dyDescent="0.2">
      <c r="I436" s="25"/>
      <c r="J436" s="25"/>
    </row>
    <row r="437" spans="9:10" ht="12.75" x14ac:dyDescent="0.2">
      <c r="I437" s="25"/>
      <c r="J437" s="25"/>
    </row>
    <row r="438" spans="9:10" ht="12.75" x14ac:dyDescent="0.2">
      <c r="I438" s="25"/>
      <c r="J438" s="25"/>
    </row>
    <row r="439" spans="9:10" ht="12.75" x14ac:dyDescent="0.2">
      <c r="I439" s="25"/>
      <c r="J439" s="25"/>
    </row>
    <row r="440" spans="9:10" ht="12.75" x14ac:dyDescent="0.2">
      <c r="I440" s="25"/>
      <c r="J440" s="25"/>
    </row>
    <row r="441" spans="9:10" ht="12.75" x14ac:dyDescent="0.2">
      <c r="I441" s="25"/>
      <c r="J441" s="25"/>
    </row>
    <row r="442" spans="9:10" ht="12.75" x14ac:dyDescent="0.2">
      <c r="I442" s="25"/>
      <c r="J442" s="25"/>
    </row>
    <row r="443" spans="9:10" ht="12.75" x14ac:dyDescent="0.2">
      <c r="I443" s="25"/>
      <c r="J443" s="25"/>
    </row>
    <row r="444" spans="9:10" ht="12.75" x14ac:dyDescent="0.2">
      <c r="I444" s="25"/>
      <c r="J444" s="25"/>
    </row>
    <row r="445" spans="9:10" ht="12.75" x14ac:dyDescent="0.2">
      <c r="I445" s="25"/>
      <c r="J445" s="25"/>
    </row>
    <row r="446" spans="9:10" ht="12.75" x14ac:dyDescent="0.2">
      <c r="I446" s="25"/>
      <c r="J446" s="25"/>
    </row>
    <row r="447" spans="9:10" ht="12.75" x14ac:dyDescent="0.2">
      <c r="I447" s="25"/>
      <c r="J447" s="25"/>
    </row>
    <row r="448" spans="9:10" ht="12.75" x14ac:dyDescent="0.2">
      <c r="I448" s="25"/>
      <c r="J448" s="25"/>
    </row>
    <row r="449" spans="9:10" ht="12.75" x14ac:dyDescent="0.2">
      <c r="I449" s="25"/>
      <c r="J449" s="25"/>
    </row>
    <row r="450" spans="9:10" ht="12.75" x14ac:dyDescent="0.2">
      <c r="I450" s="25"/>
      <c r="J450" s="25"/>
    </row>
    <row r="451" spans="9:10" ht="12.75" x14ac:dyDescent="0.2">
      <c r="I451" s="25"/>
      <c r="J451" s="25"/>
    </row>
    <row r="452" spans="9:10" ht="12.75" x14ac:dyDescent="0.2">
      <c r="I452" s="25"/>
      <c r="J452" s="25"/>
    </row>
    <row r="453" spans="9:10" ht="12.75" x14ac:dyDescent="0.2">
      <c r="I453" s="25"/>
      <c r="J453" s="25"/>
    </row>
    <row r="454" spans="9:10" ht="12.75" x14ac:dyDescent="0.2">
      <c r="I454" s="25"/>
      <c r="J454" s="25"/>
    </row>
    <row r="455" spans="9:10" ht="12.75" x14ac:dyDescent="0.2">
      <c r="I455" s="25"/>
      <c r="J455" s="25"/>
    </row>
    <row r="456" spans="9:10" ht="12.75" x14ac:dyDescent="0.2">
      <c r="I456" s="25"/>
      <c r="J456" s="25"/>
    </row>
    <row r="457" spans="9:10" ht="12.75" x14ac:dyDescent="0.2">
      <c r="I457" s="25"/>
      <c r="J457" s="25"/>
    </row>
    <row r="458" spans="9:10" ht="12.75" x14ac:dyDescent="0.2">
      <c r="I458" s="25"/>
      <c r="J458" s="25"/>
    </row>
    <row r="459" spans="9:10" ht="12.75" x14ac:dyDescent="0.2">
      <c r="I459" s="25"/>
      <c r="J459" s="25"/>
    </row>
    <row r="460" spans="9:10" ht="12.75" x14ac:dyDescent="0.2">
      <c r="I460" s="25"/>
      <c r="J460" s="25"/>
    </row>
    <row r="461" spans="9:10" ht="12.75" x14ac:dyDescent="0.2">
      <c r="I461" s="25"/>
      <c r="J461" s="25"/>
    </row>
    <row r="462" spans="9:10" ht="12.75" x14ac:dyDescent="0.2">
      <c r="I462" s="25"/>
      <c r="J462" s="25"/>
    </row>
    <row r="463" spans="9:10" ht="12.75" x14ac:dyDescent="0.2">
      <c r="I463" s="25"/>
      <c r="J463" s="25"/>
    </row>
    <row r="464" spans="9:10" ht="12.75" x14ac:dyDescent="0.2">
      <c r="I464" s="25"/>
      <c r="J464" s="25"/>
    </row>
    <row r="465" spans="9:10" ht="12.75" x14ac:dyDescent="0.2">
      <c r="I465" s="25"/>
      <c r="J465" s="25"/>
    </row>
    <row r="466" spans="9:10" ht="12.75" x14ac:dyDescent="0.2">
      <c r="I466" s="25"/>
      <c r="J466" s="25"/>
    </row>
    <row r="467" spans="9:10" ht="12.75" x14ac:dyDescent="0.2">
      <c r="I467" s="25"/>
      <c r="J467" s="25"/>
    </row>
    <row r="468" spans="9:10" ht="12.75" x14ac:dyDescent="0.2">
      <c r="I468" s="25"/>
      <c r="J468" s="25"/>
    </row>
    <row r="469" spans="9:10" ht="12.75" x14ac:dyDescent="0.2">
      <c r="I469" s="25"/>
      <c r="J469" s="25"/>
    </row>
    <row r="470" spans="9:10" ht="12.75" x14ac:dyDescent="0.2">
      <c r="I470" s="25"/>
      <c r="J470" s="25"/>
    </row>
    <row r="471" spans="9:10" ht="12.75" x14ac:dyDescent="0.2">
      <c r="I471" s="25"/>
      <c r="J471" s="25"/>
    </row>
    <row r="472" spans="9:10" ht="12.75" x14ac:dyDescent="0.2">
      <c r="I472" s="25"/>
      <c r="J472" s="25"/>
    </row>
    <row r="473" spans="9:10" ht="12.75" x14ac:dyDescent="0.2">
      <c r="I473" s="25"/>
      <c r="J473" s="25"/>
    </row>
    <row r="474" spans="9:10" ht="12.75" x14ac:dyDescent="0.2">
      <c r="I474" s="25"/>
      <c r="J474" s="25"/>
    </row>
    <row r="475" spans="9:10" ht="12.75" x14ac:dyDescent="0.2">
      <c r="I475" s="25"/>
      <c r="J475" s="25"/>
    </row>
    <row r="476" spans="9:10" ht="12.75" x14ac:dyDescent="0.2">
      <c r="I476" s="25"/>
      <c r="J476" s="25"/>
    </row>
    <row r="477" spans="9:10" ht="12.75" x14ac:dyDescent="0.2">
      <c r="I477" s="25"/>
      <c r="J477" s="25"/>
    </row>
    <row r="478" spans="9:10" ht="12.75" x14ac:dyDescent="0.2">
      <c r="I478" s="25"/>
      <c r="J478" s="25"/>
    </row>
    <row r="479" spans="9:10" ht="12.75" x14ac:dyDescent="0.2">
      <c r="I479" s="25"/>
      <c r="J479" s="25"/>
    </row>
    <row r="480" spans="9:10" ht="12.75" x14ac:dyDescent="0.2">
      <c r="I480" s="25"/>
      <c r="J480" s="25"/>
    </row>
    <row r="481" spans="9:10" ht="12.75" x14ac:dyDescent="0.2">
      <c r="I481" s="25"/>
      <c r="J481" s="25"/>
    </row>
    <row r="482" spans="9:10" ht="12.75" x14ac:dyDescent="0.2">
      <c r="I482" s="25"/>
      <c r="J482" s="25"/>
    </row>
    <row r="483" spans="9:10" ht="12.75" x14ac:dyDescent="0.2">
      <c r="I483" s="25"/>
      <c r="J483" s="25"/>
    </row>
    <row r="484" spans="9:10" ht="12.75" x14ac:dyDescent="0.2">
      <c r="I484" s="25"/>
      <c r="J484" s="25"/>
    </row>
    <row r="485" spans="9:10" ht="12.75" x14ac:dyDescent="0.2">
      <c r="I485" s="25"/>
      <c r="J485" s="25"/>
    </row>
    <row r="486" spans="9:10" ht="12.75" x14ac:dyDescent="0.2">
      <c r="I486" s="25"/>
      <c r="J486" s="25"/>
    </row>
    <row r="487" spans="9:10" ht="12.75" x14ac:dyDescent="0.2">
      <c r="I487" s="25"/>
      <c r="J487" s="25"/>
    </row>
    <row r="488" spans="9:10" ht="12.75" x14ac:dyDescent="0.2">
      <c r="I488" s="25"/>
      <c r="J488" s="25"/>
    </row>
    <row r="489" spans="9:10" ht="12.75" x14ac:dyDescent="0.2">
      <c r="I489" s="25"/>
      <c r="J489" s="25"/>
    </row>
    <row r="490" spans="9:10" ht="12.75" x14ac:dyDescent="0.2">
      <c r="I490" s="25"/>
      <c r="J490" s="25"/>
    </row>
    <row r="491" spans="9:10" ht="12.75" x14ac:dyDescent="0.2">
      <c r="I491" s="25"/>
      <c r="J491" s="25"/>
    </row>
    <row r="492" spans="9:10" ht="12.75" x14ac:dyDescent="0.2">
      <c r="I492" s="25"/>
      <c r="J492" s="25"/>
    </row>
    <row r="493" spans="9:10" ht="12.75" x14ac:dyDescent="0.2">
      <c r="I493" s="25"/>
      <c r="J493" s="25"/>
    </row>
    <row r="494" spans="9:10" ht="12.75" x14ac:dyDescent="0.2">
      <c r="I494" s="25"/>
      <c r="J494" s="25"/>
    </row>
    <row r="495" spans="9:10" ht="12.75" x14ac:dyDescent="0.2">
      <c r="I495" s="25"/>
      <c r="J495" s="25"/>
    </row>
    <row r="496" spans="9:10" ht="12.75" x14ac:dyDescent="0.2">
      <c r="I496" s="25"/>
      <c r="J496" s="25"/>
    </row>
    <row r="497" spans="9:10" ht="12.75" x14ac:dyDescent="0.2">
      <c r="I497" s="25"/>
      <c r="J497" s="25"/>
    </row>
    <row r="498" spans="9:10" ht="12.75" x14ac:dyDescent="0.2">
      <c r="I498" s="25"/>
      <c r="J498" s="25"/>
    </row>
    <row r="499" spans="9:10" ht="12.75" x14ac:dyDescent="0.2">
      <c r="I499" s="25"/>
      <c r="J499" s="25"/>
    </row>
    <row r="500" spans="9:10" ht="12.75" x14ac:dyDescent="0.2">
      <c r="I500" s="25"/>
      <c r="J500" s="25"/>
    </row>
    <row r="501" spans="9:10" ht="12.75" x14ac:dyDescent="0.2">
      <c r="I501" s="25"/>
      <c r="J501" s="25"/>
    </row>
    <row r="502" spans="9:10" ht="12.75" x14ac:dyDescent="0.2">
      <c r="I502" s="25"/>
      <c r="J502" s="25"/>
    </row>
    <row r="503" spans="9:10" ht="12.75" x14ac:dyDescent="0.2">
      <c r="I503" s="25"/>
      <c r="J503" s="25"/>
    </row>
    <row r="504" spans="9:10" ht="12.75" x14ac:dyDescent="0.2">
      <c r="I504" s="25"/>
      <c r="J504" s="25"/>
    </row>
    <row r="505" spans="9:10" ht="12.75" x14ac:dyDescent="0.2">
      <c r="I505" s="25"/>
      <c r="J505" s="25"/>
    </row>
    <row r="506" spans="9:10" ht="12.75" x14ac:dyDescent="0.2">
      <c r="I506" s="25"/>
      <c r="J506" s="25"/>
    </row>
    <row r="507" spans="9:10" ht="12.75" x14ac:dyDescent="0.2">
      <c r="I507" s="25"/>
      <c r="J507" s="25"/>
    </row>
    <row r="508" spans="9:10" ht="12.75" x14ac:dyDescent="0.2">
      <c r="I508" s="25"/>
      <c r="J508" s="25"/>
    </row>
    <row r="509" spans="9:10" ht="12.75" x14ac:dyDescent="0.2">
      <c r="I509" s="25"/>
      <c r="J509" s="25"/>
    </row>
    <row r="510" spans="9:10" ht="12.75" x14ac:dyDescent="0.2">
      <c r="I510" s="25"/>
      <c r="J510" s="25"/>
    </row>
    <row r="511" spans="9:10" ht="12.75" x14ac:dyDescent="0.2">
      <c r="I511" s="25"/>
      <c r="J511" s="25"/>
    </row>
    <row r="512" spans="9:10" ht="12.75" x14ac:dyDescent="0.2">
      <c r="I512" s="25"/>
      <c r="J512" s="25"/>
    </row>
    <row r="513" spans="9:10" ht="12.75" x14ac:dyDescent="0.2">
      <c r="I513" s="25"/>
      <c r="J513" s="25"/>
    </row>
    <row r="514" spans="9:10" ht="12.75" x14ac:dyDescent="0.2">
      <c r="I514" s="25"/>
      <c r="J514" s="25"/>
    </row>
    <row r="515" spans="9:10" ht="12.75" x14ac:dyDescent="0.2">
      <c r="I515" s="25"/>
      <c r="J515" s="25"/>
    </row>
    <row r="516" spans="9:10" ht="12.75" x14ac:dyDescent="0.2">
      <c r="I516" s="25"/>
      <c r="J516" s="25"/>
    </row>
    <row r="517" spans="9:10" ht="12.75" x14ac:dyDescent="0.2">
      <c r="I517" s="25"/>
      <c r="J517" s="25"/>
    </row>
    <row r="518" spans="9:10" ht="12.75" x14ac:dyDescent="0.2">
      <c r="I518" s="25"/>
      <c r="J518" s="25"/>
    </row>
    <row r="519" spans="9:10" ht="12.75" x14ac:dyDescent="0.2">
      <c r="I519" s="25"/>
      <c r="J519" s="25"/>
    </row>
    <row r="520" spans="9:10" ht="12.75" x14ac:dyDescent="0.2">
      <c r="I520" s="25"/>
      <c r="J520" s="25"/>
    </row>
    <row r="521" spans="9:10" ht="12.75" x14ac:dyDescent="0.2">
      <c r="I521" s="25"/>
      <c r="J521" s="25"/>
    </row>
    <row r="522" spans="9:10" ht="12.75" x14ac:dyDescent="0.2">
      <c r="I522" s="25"/>
      <c r="J522" s="25"/>
    </row>
    <row r="523" spans="9:10" ht="12.75" x14ac:dyDescent="0.2">
      <c r="I523" s="25"/>
      <c r="J523" s="25"/>
    </row>
    <row r="524" spans="9:10" ht="12.75" x14ac:dyDescent="0.2">
      <c r="I524" s="25"/>
      <c r="J524" s="25"/>
    </row>
    <row r="525" spans="9:10" ht="12.75" x14ac:dyDescent="0.2">
      <c r="I525" s="25"/>
      <c r="J525" s="25"/>
    </row>
    <row r="526" spans="9:10" ht="12.75" x14ac:dyDescent="0.2">
      <c r="I526" s="25"/>
      <c r="J526" s="25"/>
    </row>
    <row r="527" spans="9:10" ht="12.75" x14ac:dyDescent="0.2">
      <c r="I527" s="25"/>
      <c r="J527" s="25"/>
    </row>
    <row r="528" spans="9:10" ht="12.75" x14ac:dyDescent="0.2">
      <c r="I528" s="25"/>
      <c r="J528" s="25"/>
    </row>
    <row r="529" spans="9:10" ht="12.75" x14ac:dyDescent="0.2">
      <c r="I529" s="25"/>
      <c r="J529" s="25"/>
    </row>
    <row r="530" spans="9:10" ht="12.75" x14ac:dyDescent="0.2">
      <c r="I530" s="25"/>
      <c r="J530" s="25"/>
    </row>
    <row r="531" spans="9:10" ht="12.75" x14ac:dyDescent="0.2">
      <c r="I531" s="25"/>
      <c r="J531" s="25"/>
    </row>
    <row r="532" spans="9:10" ht="12.75" x14ac:dyDescent="0.2">
      <c r="I532" s="25"/>
      <c r="J532" s="25"/>
    </row>
    <row r="533" spans="9:10" ht="12.75" x14ac:dyDescent="0.2">
      <c r="I533" s="25"/>
      <c r="J533" s="25"/>
    </row>
    <row r="534" spans="9:10" ht="12.75" x14ac:dyDescent="0.2">
      <c r="I534" s="25"/>
      <c r="J534" s="25"/>
    </row>
    <row r="535" spans="9:10" ht="12.75" x14ac:dyDescent="0.2">
      <c r="I535" s="25"/>
      <c r="J535" s="25"/>
    </row>
    <row r="536" spans="9:10" ht="12.75" x14ac:dyDescent="0.2">
      <c r="I536" s="25"/>
      <c r="J536" s="25"/>
    </row>
    <row r="537" spans="9:10" ht="12.75" x14ac:dyDescent="0.2">
      <c r="I537" s="25"/>
      <c r="J537" s="25"/>
    </row>
    <row r="538" spans="9:10" ht="12.75" x14ac:dyDescent="0.2">
      <c r="I538" s="25"/>
      <c r="J538" s="25"/>
    </row>
    <row r="539" spans="9:10" ht="12.75" x14ac:dyDescent="0.2">
      <c r="I539" s="25"/>
      <c r="J539" s="25"/>
    </row>
    <row r="540" spans="9:10" ht="12.75" x14ac:dyDescent="0.2">
      <c r="I540" s="25"/>
      <c r="J540" s="25"/>
    </row>
    <row r="541" spans="9:10" ht="12.75" x14ac:dyDescent="0.2">
      <c r="I541" s="25"/>
      <c r="J541" s="25"/>
    </row>
    <row r="542" spans="9:10" ht="12.75" x14ac:dyDescent="0.2">
      <c r="I542" s="25"/>
      <c r="J542" s="25"/>
    </row>
    <row r="543" spans="9:10" ht="12.75" x14ac:dyDescent="0.2">
      <c r="I543" s="25"/>
      <c r="J543" s="25"/>
    </row>
    <row r="544" spans="9:10" ht="12.75" x14ac:dyDescent="0.2">
      <c r="I544" s="25"/>
      <c r="J544" s="25"/>
    </row>
    <row r="545" spans="9:10" ht="12.75" x14ac:dyDescent="0.2">
      <c r="I545" s="25"/>
      <c r="J545" s="25"/>
    </row>
    <row r="546" spans="9:10" ht="12.75" x14ac:dyDescent="0.2">
      <c r="I546" s="25"/>
      <c r="J546" s="25"/>
    </row>
    <row r="547" spans="9:10" ht="12.75" x14ac:dyDescent="0.2">
      <c r="I547" s="25"/>
      <c r="J547" s="25"/>
    </row>
    <row r="548" spans="9:10" ht="12.75" x14ac:dyDescent="0.2">
      <c r="I548" s="25"/>
      <c r="J548" s="25"/>
    </row>
    <row r="549" spans="9:10" ht="12.75" x14ac:dyDescent="0.2">
      <c r="I549" s="25"/>
      <c r="J549" s="25"/>
    </row>
    <row r="550" spans="9:10" ht="12.75" x14ac:dyDescent="0.2">
      <c r="I550" s="25"/>
      <c r="J550" s="25"/>
    </row>
    <row r="551" spans="9:10" ht="12.75" x14ac:dyDescent="0.2">
      <c r="I551" s="25"/>
      <c r="J551" s="25"/>
    </row>
    <row r="552" spans="9:10" ht="12.75" x14ac:dyDescent="0.2">
      <c r="I552" s="25"/>
      <c r="J552" s="25"/>
    </row>
    <row r="553" spans="9:10" ht="12.75" x14ac:dyDescent="0.2">
      <c r="I553" s="25"/>
      <c r="J553" s="25"/>
    </row>
    <row r="554" spans="9:10" ht="12.75" x14ac:dyDescent="0.2">
      <c r="I554" s="25"/>
      <c r="J554" s="25"/>
    </row>
    <row r="555" spans="9:10" ht="12.75" x14ac:dyDescent="0.2">
      <c r="I555" s="25"/>
      <c r="J555" s="25"/>
    </row>
    <row r="556" spans="9:10" ht="12.75" x14ac:dyDescent="0.2">
      <c r="I556" s="25"/>
      <c r="J556" s="25"/>
    </row>
    <row r="557" spans="9:10" ht="12.75" x14ac:dyDescent="0.2">
      <c r="I557" s="25"/>
      <c r="J557" s="25"/>
    </row>
    <row r="558" spans="9:10" ht="12.75" x14ac:dyDescent="0.2">
      <c r="I558" s="25"/>
      <c r="J558" s="25"/>
    </row>
    <row r="559" spans="9:10" ht="12.75" x14ac:dyDescent="0.2">
      <c r="I559" s="25"/>
      <c r="J559" s="25"/>
    </row>
    <row r="560" spans="9:10" ht="12.75" x14ac:dyDescent="0.2">
      <c r="I560" s="25"/>
      <c r="J560" s="25"/>
    </row>
    <row r="561" spans="9:10" ht="12.75" x14ac:dyDescent="0.2">
      <c r="I561" s="25"/>
      <c r="J561" s="25"/>
    </row>
    <row r="562" spans="9:10" ht="12.75" x14ac:dyDescent="0.2">
      <c r="I562" s="25"/>
      <c r="J562" s="25"/>
    </row>
    <row r="563" spans="9:10" ht="12.75" x14ac:dyDescent="0.2">
      <c r="I563" s="25"/>
      <c r="J563" s="25"/>
    </row>
    <row r="564" spans="9:10" ht="12.75" x14ac:dyDescent="0.2">
      <c r="I564" s="25"/>
      <c r="J564" s="25"/>
    </row>
    <row r="565" spans="9:10" ht="12.75" x14ac:dyDescent="0.2">
      <c r="I565" s="25"/>
      <c r="J565" s="25"/>
    </row>
    <row r="566" spans="9:10" ht="12.75" x14ac:dyDescent="0.2">
      <c r="I566" s="25"/>
      <c r="J566" s="25"/>
    </row>
    <row r="567" spans="9:10" ht="12.75" x14ac:dyDescent="0.2">
      <c r="I567" s="25"/>
      <c r="J567" s="25"/>
    </row>
    <row r="568" spans="9:10" ht="12.75" x14ac:dyDescent="0.2">
      <c r="I568" s="25"/>
      <c r="J568" s="25"/>
    </row>
    <row r="569" spans="9:10" ht="12.75" x14ac:dyDescent="0.2">
      <c r="I569" s="25"/>
      <c r="J569" s="25"/>
    </row>
    <row r="570" spans="9:10" ht="12.75" x14ac:dyDescent="0.2">
      <c r="I570" s="25"/>
      <c r="J570" s="25"/>
    </row>
    <row r="571" spans="9:10" ht="12.75" x14ac:dyDescent="0.2">
      <c r="I571" s="25"/>
      <c r="J571" s="25"/>
    </row>
    <row r="572" spans="9:10" ht="12.75" x14ac:dyDescent="0.2">
      <c r="I572" s="25"/>
      <c r="J572" s="25"/>
    </row>
    <row r="573" spans="9:10" ht="12.75" x14ac:dyDescent="0.2">
      <c r="I573" s="25"/>
      <c r="J573" s="25"/>
    </row>
    <row r="574" spans="9:10" ht="12.75" x14ac:dyDescent="0.2">
      <c r="I574" s="25"/>
      <c r="J574" s="25"/>
    </row>
    <row r="575" spans="9:10" ht="12.75" x14ac:dyDescent="0.2">
      <c r="I575" s="25"/>
      <c r="J575" s="25"/>
    </row>
    <row r="576" spans="9:10" ht="12.75" x14ac:dyDescent="0.2">
      <c r="I576" s="25"/>
      <c r="J576" s="25"/>
    </row>
    <row r="577" spans="9:10" ht="12.75" x14ac:dyDescent="0.2">
      <c r="I577" s="25"/>
      <c r="J577" s="25"/>
    </row>
    <row r="578" spans="9:10" ht="12.75" x14ac:dyDescent="0.2">
      <c r="I578" s="25"/>
      <c r="J578" s="25"/>
    </row>
    <row r="579" spans="9:10" ht="12.75" x14ac:dyDescent="0.2">
      <c r="I579" s="25"/>
      <c r="J579" s="25"/>
    </row>
    <row r="580" spans="9:10" ht="12.75" x14ac:dyDescent="0.2">
      <c r="I580" s="25"/>
      <c r="J580" s="25"/>
    </row>
    <row r="581" spans="9:10" ht="12.75" x14ac:dyDescent="0.2">
      <c r="I581" s="25"/>
      <c r="J581" s="25"/>
    </row>
    <row r="582" spans="9:10" ht="12.75" x14ac:dyDescent="0.2">
      <c r="I582" s="25"/>
      <c r="J582" s="25"/>
    </row>
    <row r="583" spans="9:10" ht="12.75" x14ac:dyDescent="0.2">
      <c r="I583" s="25"/>
      <c r="J583" s="25"/>
    </row>
    <row r="584" spans="9:10" ht="12.75" x14ac:dyDescent="0.2">
      <c r="I584" s="25"/>
      <c r="J584" s="25"/>
    </row>
    <row r="585" spans="9:10" ht="12.75" x14ac:dyDescent="0.2">
      <c r="I585" s="25"/>
      <c r="J585" s="25"/>
    </row>
    <row r="586" spans="9:10" ht="12.75" x14ac:dyDescent="0.2">
      <c r="I586" s="25"/>
      <c r="J586" s="25"/>
    </row>
    <row r="587" spans="9:10" ht="12.75" x14ac:dyDescent="0.2">
      <c r="I587" s="25"/>
      <c r="J587" s="25"/>
    </row>
    <row r="588" spans="9:10" ht="12.75" x14ac:dyDescent="0.2">
      <c r="I588" s="25"/>
      <c r="J588" s="25"/>
    </row>
    <row r="589" spans="9:10" ht="12.75" x14ac:dyDescent="0.2">
      <c r="I589" s="25"/>
      <c r="J589" s="25"/>
    </row>
    <row r="590" spans="9:10" ht="12.75" x14ac:dyDescent="0.2">
      <c r="I590" s="25"/>
      <c r="J590" s="25"/>
    </row>
    <row r="591" spans="9:10" ht="12.75" x14ac:dyDescent="0.2">
      <c r="I591" s="25"/>
      <c r="J591" s="25"/>
    </row>
    <row r="592" spans="9:10" ht="12.75" x14ac:dyDescent="0.2">
      <c r="I592" s="25"/>
      <c r="J592" s="25"/>
    </row>
    <row r="593" spans="9:10" ht="12.75" x14ac:dyDescent="0.2">
      <c r="I593" s="25"/>
      <c r="J593" s="25"/>
    </row>
    <row r="594" spans="9:10" ht="12.75" x14ac:dyDescent="0.2">
      <c r="I594" s="25"/>
      <c r="J594" s="25"/>
    </row>
    <row r="595" spans="9:10" ht="12.75" x14ac:dyDescent="0.2">
      <c r="I595" s="25"/>
      <c r="J595" s="25"/>
    </row>
    <row r="596" spans="9:10" ht="12.75" x14ac:dyDescent="0.2">
      <c r="I596" s="25"/>
      <c r="J596" s="25"/>
    </row>
    <row r="597" spans="9:10" ht="12.75" x14ac:dyDescent="0.2">
      <c r="I597" s="25"/>
      <c r="J597" s="25"/>
    </row>
    <row r="598" spans="9:10" ht="12.75" x14ac:dyDescent="0.2">
      <c r="I598" s="25"/>
      <c r="J598" s="25"/>
    </row>
    <row r="599" spans="9:10" ht="12.75" x14ac:dyDescent="0.2">
      <c r="I599" s="25"/>
      <c r="J599" s="25"/>
    </row>
    <row r="600" spans="9:10" ht="12.75" x14ac:dyDescent="0.2">
      <c r="I600" s="25"/>
      <c r="J600" s="25"/>
    </row>
    <row r="601" spans="9:10" ht="12.75" x14ac:dyDescent="0.2">
      <c r="I601" s="25"/>
      <c r="J601" s="25"/>
    </row>
    <row r="602" spans="9:10" ht="12.75" x14ac:dyDescent="0.2">
      <c r="I602" s="25"/>
      <c r="J602" s="25"/>
    </row>
    <row r="603" spans="9:10" ht="12.75" x14ac:dyDescent="0.2">
      <c r="I603" s="25"/>
      <c r="J603" s="25"/>
    </row>
    <row r="604" spans="9:10" ht="12.75" x14ac:dyDescent="0.2">
      <c r="I604" s="25"/>
      <c r="J604" s="25"/>
    </row>
    <row r="605" spans="9:10" ht="12.75" x14ac:dyDescent="0.2">
      <c r="I605" s="25"/>
      <c r="J605" s="25"/>
    </row>
    <row r="606" spans="9:10" ht="12.75" x14ac:dyDescent="0.2">
      <c r="I606" s="25"/>
      <c r="J606" s="25"/>
    </row>
    <row r="607" spans="9:10" ht="12.75" x14ac:dyDescent="0.2">
      <c r="I607" s="25"/>
      <c r="J607" s="25"/>
    </row>
    <row r="608" spans="9:10" ht="12.75" x14ac:dyDescent="0.2">
      <c r="I608" s="25"/>
      <c r="J608" s="25"/>
    </row>
    <row r="609" spans="9:10" ht="12.75" x14ac:dyDescent="0.2">
      <c r="I609" s="25"/>
      <c r="J609" s="25"/>
    </row>
    <row r="610" spans="9:10" ht="12.75" x14ac:dyDescent="0.2">
      <c r="I610" s="25"/>
      <c r="J610" s="25"/>
    </row>
    <row r="611" spans="9:10" ht="12.75" x14ac:dyDescent="0.2">
      <c r="I611" s="25"/>
      <c r="J611" s="25"/>
    </row>
    <row r="612" spans="9:10" ht="12.75" x14ac:dyDescent="0.2">
      <c r="I612" s="25"/>
      <c r="J612" s="25"/>
    </row>
    <row r="613" spans="9:10" ht="12.75" x14ac:dyDescent="0.2">
      <c r="I613" s="25"/>
      <c r="J613" s="25"/>
    </row>
    <row r="614" spans="9:10" ht="12.75" x14ac:dyDescent="0.2">
      <c r="I614" s="25"/>
      <c r="J614" s="25"/>
    </row>
    <row r="615" spans="9:10" ht="12.75" x14ac:dyDescent="0.2">
      <c r="I615" s="25"/>
      <c r="J615" s="25"/>
    </row>
    <row r="616" spans="9:10" ht="12.75" x14ac:dyDescent="0.2">
      <c r="I616" s="25"/>
      <c r="J616" s="25"/>
    </row>
    <row r="617" spans="9:10" ht="12.75" x14ac:dyDescent="0.2">
      <c r="I617" s="25"/>
      <c r="J617" s="25"/>
    </row>
    <row r="618" spans="9:10" ht="12.75" x14ac:dyDescent="0.2">
      <c r="I618" s="25"/>
      <c r="J618" s="25"/>
    </row>
    <row r="619" spans="9:10" ht="12.75" x14ac:dyDescent="0.2">
      <c r="I619" s="25"/>
      <c r="J619" s="25"/>
    </row>
    <row r="620" spans="9:10" ht="12.75" x14ac:dyDescent="0.2">
      <c r="I620" s="25"/>
      <c r="J620" s="25"/>
    </row>
    <row r="621" spans="9:10" ht="12.75" x14ac:dyDescent="0.2">
      <c r="I621" s="25"/>
      <c r="J621" s="25"/>
    </row>
    <row r="622" spans="9:10" ht="12.75" x14ac:dyDescent="0.2">
      <c r="I622" s="25"/>
      <c r="J622" s="25"/>
    </row>
    <row r="623" spans="9:10" ht="12.75" x14ac:dyDescent="0.2">
      <c r="I623" s="25"/>
      <c r="J623" s="25"/>
    </row>
    <row r="624" spans="9:10" ht="12.75" x14ac:dyDescent="0.2">
      <c r="I624" s="25"/>
      <c r="J624" s="25"/>
    </row>
    <row r="625" spans="9:10" ht="12.75" x14ac:dyDescent="0.2">
      <c r="I625" s="25"/>
      <c r="J625" s="25"/>
    </row>
    <row r="626" spans="9:10" ht="12.75" x14ac:dyDescent="0.2">
      <c r="I626" s="25"/>
      <c r="J626" s="25"/>
    </row>
    <row r="627" spans="9:10" ht="12.75" x14ac:dyDescent="0.2">
      <c r="I627" s="25"/>
      <c r="J627" s="25"/>
    </row>
    <row r="628" spans="9:10" ht="12.75" x14ac:dyDescent="0.2">
      <c r="I628" s="25"/>
      <c r="J628" s="25"/>
    </row>
    <row r="629" spans="9:10" ht="12.75" x14ac:dyDescent="0.2">
      <c r="I629" s="25"/>
      <c r="J629" s="25"/>
    </row>
    <row r="630" spans="9:10" ht="12.75" x14ac:dyDescent="0.2">
      <c r="I630" s="25"/>
      <c r="J630" s="25"/>
    </row>
    <row r="631" spans="9:10" ht="12.75" x14ac:dyDescent="0.2">
      <c r="I631" s="25"/>
      <c r="J631" s="25"/>
    </row>
    <row r="632" spans="9:10" ht="12.75" x14ac:dyDescent="0.2">
      <c r="I632" s="25"/>
      <c r="J632" s="25"/>
    </row>
    <row r="633" spans="9:10" ht="12.75" x14ac:dyDescent="0.2">
      <c r="I633" s="25"/>
      <c r="J633" s="25"/>
    </row>
    <row r="634" spans="9:10" ht="12.75" x14ac:dyDescent="0.2">
      <c r="I634" s="25"/>
      <c r="J634" s="25"/>
    </row>
    <row r="635" spans="9:10" ht="12.75" x14ac:dyDescent="0.2">
      <c r="I635" s="25"/>
      <c r="J635" s="25"/>
    </row>
    <row r="636" spans="9:10" ht="12.75" x14ac:dyDescent="0.2">
      <c r="I636" s="25"/>
      <c r="J636" s="25"/>
    </row>
    <row r="637" spans="9:10" ht="12.75" x14ac:dyDescent="0.2">
      <c r="I637" s="25"/>
      <c r="J637" s="25"/>
    </row>
    <row r="638" spans="9:10" ht="12.75" x14ac:dyDescent="0.2">
      <c r="I638" s="25"/>
      <c r="J638" s="25"/>
    </row>
    <row r="639" spans="9:10" ht="12.75" x14ac:dyDescent="0.2">
      <c r="I639" s="25"/>
      <c r="J639" s="25"/>
    </row>
    <row r="640" spans="9:10" ht="12.75" x14ac:dyDescent="0.2">
      <c r="I640" s="25"/>
      <c r="J640" s="25"/>
    </row>
    <row r="641" spans="9:10" ht="12.75" x14ac:dyDescent="0.2">
      <c r="I641" s="25"/>
      <c r="J641" s="25"/>
    </row>
    <row r="642" spans="9:10" ht="12.75" x14ac:dyDescent="0.2">
      <c r="I642" s="25"/>
      <c r="J642" s="25"/>
    </row>
    <row r="643" spans="9:10" ht="12.75" x14ac:dyDescent="0.2">
      <c r="I643" s="25"/>
      <c r="J643" s="25"/>
    </row>
    <row r="644" spans="9:10" ht="12.75" x14ac:dyDescent="0.2">
      <c r="I644" s="25"/>
      <c r="J644" s="25"/>
    </row>
    <row r="645" spans="9:10" ht="12.75" x14ac:dyDescent="0.2">
      <c r="I645" s="25"/>
      <c r="J645" s="25"/>
    </row>
    <row r="646" spans="9:10" ht="12.75" x14ac:dyDescent="0.2">
      <c r="I646" s="25"/>
      <c r="J646" s="25"/>
    </row>
    <row r="647" spans="9:10" ht="12.75" x14ac:dyDescent="0.2">
      <c r="I647" s="25"/>
      <c r="J647" s="25"/>
    </row>
    <row r="648" spans="9:10" ht="12.75" x14ac:dyDescent="0.2">
      <c r="I648" s="25"/>
      <c r="J648" s="25"/>
    </row>
    <row r="649" spans="9:10" ht="12.75" x14ac:dyDescent="0.2">
      <c r="I649" s="25"/>
      <c r="J649" s="25"/>
    </row>
    <row r="650" spans="9:10" ht="12.75" x14ac:dyDescent="0.2">
      <c r="I650" s="25"/>
      <c r="J650" s="25"/>
    </row>
    <row r="651" spans="9:10" ht="12.75" x14ac:dyDescent="0.2">
      <c r="I651" s="25"/>
      <c r="J651" s="25"/>
    </row>
    <row r="652" spans="9:10" ht="12.75" x14ac:dyDescent="0.2">
      <c r="I652" s="25"/>
      <c r="J652" s="25"/>
    </row>
    <row r="653" spans="9:10" ht="12.75" x14ac:dyDescent="0.2">
      <c r="I653" s="25"/>
      <c r="J653" s="25"/>
    </row>
    <row r="654" spans="9:10" ht="12.75" x14ac:dyDescent="0.2">
      <c r="I654" s="25"/>
      <c r="J654" s="25"/>
    </row>
    <row r="655" spans="9:10" ht="12.75" x14ac:dyDescent="0.2">
      <c r="I655" s="25"/>
      <c r="J655" s="25"/>
    </row>
    <row r="656" spans="9:10" ht="12.75" x14ac:dyDescent="0.2">
      <c r="I656" s="25"/>
      <c r="J656" s="25"/>
    </row>
    <row r="657" spans="9:10" ht="12.75" x14ac:dyDescent="0.2">
      <c r="I657" s="25"/>
      <c r="J657" s="25"/>
    </row>
    <row r="658" spans="9:10" ht="12.75" x14ac:dyDescent="0.2">
      <c r="I658" s="25"/>
      <c r="J658" s="25"/>
    </row>
    <row r="659" spans="9:10" ht="12.75" x14ac:dyDescent="0.2">
      <c r="I659" s="25"/>
      <c r="J659" s="25"/>
    </row>
    <row r="660" spans="9:10" ht="12.75" x14ac:dyDescent="0.2">
      <c r="I660" s="25"/>
      <c r="J660" s="25"/>
    </row>
    <row r="661" spans="9:10" ht="12.75" x14ac:dyDescent="0.2">
      <c r="I661" s="25"/>
      <c r="J661" s="25"/>
    </row>
    <row r="662" spans="9:10" ht="12.75" x14ac:dyDescent="0.2">
      <c r="I662" s="25"/>
      <c r="J662" s="25"/>
    </row>
    <row r="663" spans="9:10" ht="12.75" x14ac:dyDescent="0.2">
      <c r="I663" s="25"/>
      <c r="J663" s="25"/>
    </row>
    <row r="664" spans="9:10" ht="12.75" x14ac:dyDescent="0.2">
      <c r="I664" s="25"/>
      <c r="J664" s="25"/>
    </row>
    <row r="665" spans="9:10" ht="12.75" x14ac:dyDescent="0.2">
      <c r="I665" s="25"/>
      <c r="J665" s="25"/>
    </row>
    <row r="666" spans="9:10" ht="12.75" x14ac:dyDescent="0.2">
      <c r="I666" s="25"/>
      <c r="J666" s="25"/>
    </row>
    <row r="667" spans="9:10" ht="12.75" x14ac:dyDescent="0.2">
      <c r="I667" s="25"/>
      <c r="J667" s="25"/>
    </row>
    <row r="668" spans="9:10" ht="12.75" x14ac:dyDescent="0.2">
      <c r="I668" s="25"/>
      <c r="J668" s="25"/>
    </row>
    <row r="669" spans="9:10" ht="12.75" x14ac:dyDescent="0.2">
      <c r="I669" s="25"/>
      <c r="J669" s="25"/>
    </row>
    <row r="670" spans="9:10" ht="12.75" x14ac:dyDescent="0.2">
      <c r="I670" s="25"/>
      <c r="J670" s="25"/>
    </row>
    <row r="671" spans="9:10" ht="12.75" x14ac:dyDescent="0.2">
      <c r="I671" s="25"/>
      <c r="J671" s="25"/>
    </row>
    <row r="672" spans="9:10" ht="12.75" x14ac:dyDescent="0.2">
      <c r="I672" s="25"/>
      <c r="J672" s="25"/>
    </row>
    <row r="673" spans="9:10" ht="12.75" x14ac:dyDescent="0.2">
      <c r="I673" s="25"/>
      <c r="J673" s="25"/>
    </row>
    <row r="674" spans="9:10" ht="12.75" x14ac:dyDescent="0.2">
      <c r="I674" s="25"/>
      <c r="J674" s="25"/>
    </row>
    <row r="675" spans="9:10" ht="12.75" x14ac:dyDescent="0.2">
      <c r="I675" s="25"/>
      <c r="J675" s="25"/>
    </row>
    <row r="676" spans="9:10" ht="12.75" x14ac:dyDescent="0.2">
      <c r="I676" s="25"/>
      <c r="J676" s="25"/>
    </row>
    <row r="677" spans="9:10" ht="12.75" x14ac:dyDescent="0.2">
      <c r="I677" s="25"/>
      <c r="J677" s="25"/>
    </row>
    <row r="678" spans="9:10" ht="12.75" x14ac:dyDescent="0.2">
      <c r="I678" s="25"/>
      <c r="J678" s="25"/>
    </row>
    <row r="679" spans="9:10" ht="12.75" x14ac:dyDescent="0.2">
      <c r="I679" s="25"/>
      <c r="J679" s="25"/>
    </row>
    <row r="680" spans="9:10" ht="12.75" x14ac:dyDescent="0.2">
      <c r="I680" s="25"/>
      <c r="J680" s="25"/>
    </row>
    <row r="681" spans="9:10" ht="12.75" x14ac:dyDescent="0.2">
      <c r="I681" s="25"/>
      <c r="J681" s="25"/>
    </row>
    <row r="682" spans="9:10" ht="12.75" x14ac:dyDescent="0.2">
      <c r="I682" s="25"/>
      <c r="J682" s="25"/>
    </row>
    <row r="683" spans="9:10" ht="12.75" x14ac:dyDescent="0.2">
      <c r="I683" s="25"/>
      <c r="J683" s="25"/>
    </row>
    <row r="684" spans="9:10" ht="12.75" x14ac:dyDescent="0.2">
      <c r="I684" s="25"/>
      <c r="J684" s="25"/>
    </row>
    <row r="685" spans="9:10" ht="12.75" x14ac:dyDescent="0.2">
      <c r="I685" s="25"/>
      <c r="J685" s="25"/>
    </row>
    <row r="686" spans="9:10" ht="12.75" x14ac:dyDescent="0.2">
      <c r="I686" s="25"/>
      <c r="J686" s="25"/>
    </row>
    <row r="687" spans="9:10" ht="12.75" x14ac:dyDescent="0.2">
      <c r="I687" s="25"/>
      <c r="J687" s="25"/>
    </row>
    <row r="688" spans="9:10" ht="12.75" x14ac:dyDescent="0.2">
      <c r="I688" s="25"/>
      <c r="J688" s="25"/>
    </row>
    <row r="689" spans="9:10" ht="12.75" x14ac:dyDescent="0.2">
      <c r="I689" s="25"/>
      <c r="J689" s="25"/>
    </row>
    <row r="690" spans="9:10" ht="12.75" x14ac:dyDescent="0.2">
      <c r="I690" s="25"/>
      <c r="J690" s="25"/>
    </row>
    <row r="691" spans="9:10" ht="12.75" x14ac:dyDescent="0.2">
      <c r="I691" s="25"/>
      <c r="J691" s="25"/>
    </row>
    <row r="692" spans="9:10" ht="12.75" x14ac:dyDescent="0.2">
      <c r="I692" s="25"/>
      <c r="J692" s="25"/>
    </row>
    <row r="693" spans="9:10" ht="12.75" x14ac:dyDescent="0.2">
      <c r="I693" s="25"/>
      <c r="J693" s="25"/>
    </row>
    <row r="694" spans="9:10" ht="12.75" x14ac:dyDescent="0.2">
      <c r="I694" s="25"/>
      <c r="J694" s="25"/>
    </row>
    <row r="695" spans="9:10" ht="12.75" x14ac:dyDescent="0.2">
      <c r="I695" s="25"/>
      <c r="J695" s="25"/>
    </row>
    <row r="696" spans="9:10" ht="12.75" x14ac:dyDescent="0.2">
      <c r="I696" s="25"/>
      <c r="J696" s="25"/>
    </row>
    <row r="697" spans="9:10" ht="12.75" x14ac:dyDescent="0.2">
      <c r="I697" s="25"/>
      <c r="J697" s="25"/>
    </row>
    <row r="698" spans="9:10" ht="12.75" x14ac:dyDescent="0.2">
      <c r="I698" s="25"/>
      <c r="J698" s="25"/>
    </row>
    <row r="699" spans="9:10" ht="12.75" x14ac:dyDescent="0.2">
      <c r="I699" s="25"/>
      <c r="J699" s="25"/>
    </row>
    <row r="700" spans="9:10" ht="12.75" x14ac:dyDescent="0.2">
      <c r="I700" s="25"/>
      <c r="J700" s="25"/>
    </row>
    <row r="701" spans="9:10" ht="12.75" x14ac:dyDescent="0.2">
      <c r="I701" s="25"/>
      <c r="J701" s="25"/>
    </row>
    <row r="702" spans="9:10" ht="12.75" x14ac:dyDescent="0.2">
      <c r="I702" s="25"/>
      <c r="J702" s="25"/>
    </row>
    <row r="703" spans="9:10" ht="12.75" x14ac:dyDescent="0.2">
      <c r="I703" s="25"/>
      <c r="J703" s="25"/>
    </row>
    <row r="704" spans="9:10" ht="12.75" x14ac:dyDescent="0.2">
      <c r="I704" s="25"/>
      <c r="J704" s="25"/>
    </row>
    <row r="705" spans="9:10" ht="12.75" x14ac:dyDescent="0.2">
      <c r="I705" s="25"/>
      <c r="J705" s="25"/>
    </row>
    <row r="706" spans="9:10" ht="12.75" x14ac:dyDescent="0.2">
      <c r="I706" s="25"/>
      <c r="J706" s="25"/>
    </row>
    <row r="707" spans="9:10" ht="12.75" x14ac:dyDescent="0.2">
      <c r="I707" s="25"/>
      <c r="J707" s="25"/>
    </row>
    <row r="708" spans="9:10" ht="12.75" x14ac:dyDescent="0.2">
      <c r="I708" s="25"/>
      <c r="J708" s="25"/>
    </row>
    <row r="709" spans="9:10" ht="12.75" x14ac:dyDescent="0.2">
      <c r="I709" s="25"/>
      <c r="J709" s="25"/>
    </row>
    <row r="710" spans="9:10" ht="12.75" x14ac:dyDescent="0.2">
      <c r="I710" s="25"/>
      <c r="J710" s="25"/>
    </row>
    <row r="711" spans="9:10" ht="12.75" x14ac:dyDescent="0.2">
      <c r="I711" s="25"/>
      <c r="J711" s="25"/>
    </row>
    <row r="712" spans="9:10" ht="12.75" x14ac:dyDescent="0.2">
      <c r="I712" s="25"/>
      <c r="J712" s="25"/>
    </row>
    <row r="713" spans="9:10" ht="12.75" x14ac:dyDescent="0.2">
      <c r="I713" s="25"/>
      <c r="J713" s="25"/>
    </row>
    <row r="714" spans="9:10" ht="12.75" x14ac:dyDescent="0.2">
      <c r="I714" s="25"/>
      <c r="J714" s="25"/>
    </row>
    <row r="715" spans="9:10" ht="12.75" x14ac:dyDescent="0.2">
      <c r="I715" s="25"/>
      <c r="J715" s="25"/>
    </row>
    <row r="716" spans="9:10" ht="12.75" x14ac:dyDescent="0.2">
      <c r="I716" s="25"/>
      <c r="J716" s="25"/>
    </row>
    <row r="717" spans="9:10" ht="12.75" x14ac:dyDescent="0.2">
      <c r="I717" s="25"/>
      <c r="J717" s="25"/>
    </row>
    <row r="718" spans="9:10" ht="12.75" x14ac:dyDescent="0.2">
      <c r="I718" s="25"/>
      <c r="J718" s="25"/>
    </row>
    <row r="719" spans="9:10" ht="12.75" x14ac:dyDescent="0.2">
      <c r="I719" s="25"/>
      <c r="J719" s="25"/>
    </row>
    <row r="720" spans="9:10" ht="12.75" x14ac:dyDescent="0.2">
      <c r="I720" s="25"/>
      <c r="J720" s="25"/>
    </row>
    <row r="721" spans="9:10" ht="12.75" x14ac:dyDescent="0.2">
      <c r="I721" s="25"/>
      <c r="J721" s="25"/>
    </row>
    <row r="722" spans="9:10" ht="12.75" x14ac:dyDescent="0.2">
      <c r="I722" s="25"/>
      <c r="J722" s="25"/>
    </row>
    <row r="723" spans="9:10" ht="12.75" x14ac:dyDescent="0.2">
      <c r="I723" s="25"/>
      <c r="J723" s="25"/>
    </row>
    <row r="724" spans="9:10" ht="12.75" x14ac:dyDescent="0.2">
      <c r="I724" s="25"/>
      <c r="J724" s="25"/>
    </row>
    <row r="725" spans="9:10" ht="12.75" x14ac:dyDescent="0.2">
      <c r="I725" s="25"/>
      <c r="J725" s="25"/>
    </row>
    <row r="726" spans="9:10" ht="12.75" x14ac:dyDescent="0.2">
      <c r="I726" s="25"/>
      <c r="J726" s="25"/>
    </row>
    <row r="727" spans="9:10" ht="12.75" x14ac:dyDescent="0.2">
      <c r="I727" s="25"/>
      <c r="J727" s="25"/>
    </row>
    <row r="728" spans="9:10" ht="12.75" x14ac:dyDescent="0.2">
      <c r="I728" s="25"/>
      <c r="J728" s="25"/>
    </row>
    <row r="729" spans="9:10" ht="12.75" x14ac:dyDescent="0.2">
      <c r="I729" s="25"/>
      <c r="J729" s="25"/>
    </row>
    <row r="730" spans="9:10" ht="12.75" x14ac:dyDescent="0.2">
      <c r="I730" s="25"/>
      <c r="J730" s="25"/>
    </row>
    <row r="731" spans="9:10" ht="12.75" x14ac:dyDescent="0.2">
      <c r="I731" s="25"/>
      <c r="J731" s="25"/>
    </row>
    <row r="732" spans="9:10" ht="12.75" x14ac:dyDescent="0.2">
      <c r="I732" s="25"/>
      <c r="J732" s="25"/>
    </row>
    <row r="733" spans="9:10" ht="12.75" x14ac:dyDescent="0.2">
      <c r="I733" s="25"/>
      <c r="J733" s="25"/>
    </row>
    <row r="734" spans="9:10" ht="12.75" x14ac:dyDescent="0.2">
      <c r="I734" s="25"/>
      <c r="J734" s="25"/>
    </row>
    <row r="735" spans="9:10" ht="12.75" x14ac:dyDescent="0.2">
      <c r="I735" s="25"/>
      <c r="J735" s="25"/>
    </row>
    <row r="736" spans="9:10" ht="12.75" x14ac:dyDescent="0.2">
      <c r="I736" s="25"/>
      <c r="J736" s="25"/>
    </row>
    <row r="737" spans="9:10" ht="12.75" x14ac:dyDescent="0.2">
      <c r="I737" s="25"/>
      <c r="J737" s="25"/>
    </row>
    <row r="738" spans="9:10" ht="12.75" x14ac:dyDescent="0.2">
      <c r="I738" s="25"/>
      <c r="J738" s="25"/>
    </row>
    <row r="739" spans="9:10" ht="12.75" x14ac:dyDescent="0.2">
      <c r="I739" s="25"/>
      <c r="J739" s="25"/>
    </row>
    <row r="740" spans="9:10" ht="12.75" x14ac:dyDescent="0.2">
      <c r="I740" s="25"/>
      <c r="J740" s="25"/>
    </row>
    <row r="741" spans="9:10" ht="12.75" x14ac:dyDescent="0.2">
      <c r="I741" s="25"/>
      <c r="J741" s="25"/>
    </row>
    <row r="742" spans="9:10" ht="12.75" x14ac:dyDescent="0.2">
      <c r="I742" s="25"/>
      <c r="J742" s="25"/>
    </row>
    <row r="743" spans="9:10" ht="12.75" x14ac:dyDescent="0.2">
      <c r="I743" s="25"/>
      <c r="J743" s="25"/>
    </row>
    <row r="744" spans="9:10" ht="12.75" x14ac:dyDescent="0.2">
      <c r="I744" s="25"/>
      <c r="J744" s="25"/>
    </row>
    <row r="745" spans="9:10" ht="12.75" x14ac:dyDescent="0.2">
      <c r="I745" s="25"/>
      <c r="J745" s="25"/>
    </row>
    <row r="746" spans="9:10" ht="12.75" x14ac:dyDescent="0.2">
      <c r="I746" s="25"/>
      <c r="J746" s="25"/>
    </row>
    <row r="747" spans="9:10" ht="12.75" x14ac:dyDescent="0.2">
      <c r="I747" s="25"/>
      <c r="J747" s="25"/>
    </row>
    <row r="748" spans="9:10" ht="12.75" x14ac:dyDescent="0.2">
      <c r="I748" s="25"/>
      <c r="J748" s="25"/>
    </row>
    <row r="749" spans="9:10" ht="12.75" x14ac:dyDescent="0.2">
      <c r="I749" s="25"/>
      <c r="J749" s="25"/>
    </row>
    <row r="750" spans="9:10" ht="12.75" x14ac:dyDescent="0.2">
      <c r="I750" s="25"/>
      <c r="J750" s="25"/>
    </row>
    <row r="751" spans="9:10" ht="12.75" x14ac:dyDescent="0.2">
      <c r="I751" s="25"/>
      <c r="J751" s="25"/>
    </row>
    <row r="752" spans="9:10" ht="12.75" x14ac:dyDescent="0.2">
      <c r="I752" s="25"/>
      <c r="J752" s="25"/>
    </row>
    <row r="753" spans="9:10" ht="12.75" x14ac:dyDescent="0.2">
      <c r="I753" s="25"/>
      <c r="J753" s="25"/>
    </row>
    <row r="754" spans="9:10" ht="12.75" x14ac:dyDescent="0.2">
      <c r="I754" s="25"/>
      <c r="J754" s="25"/>
    </row>
    <row r="755" spans="9:10" ht="12.75" x14ac:dyDescent="0.2">
      <c r="I755" s="25"/>
      <c r="J755" s="25"/>
    </row>
    <row r="756" spans="9:10" ht="12.75" x14ac:dyDescent="0.2">
      <c r="I756" s="25"/>
      <c r="J756" s="25"/>
    </row>
    <row r="757" spans="9:10" ht="12.75" x14ac:dyDescent="0.2">
      <c r="I757" s="25"/>
      <c r="J757" s="25"/>
    </row>
    <row r="758" spans="9:10" ht="12.75" x14ac:dyDescent="0.2">
      <c r="I758" s="25"/>
      <c r="J758" s="25"/>
    </row>
    <row r="759" spans="9:10" ht="12.75" x14ac:dyDescent="0.2">
      <c r="I759" s="25"/>
      <c r="J759" s="25"/>
    </row>
    <row r="760" spans="9:10" ht="12.75" x14ac:dyDescent="0.2">
      <c r="I760" s="25"/>
      <c r="J760" s="25"/>
    </row>
    <row r="761" spans="9:10" ht="12.75" x14ac:dyDescent="0.2">
      <c r="I761" s="25"/>
      <c r="J761" s="25"/>
    </row>
    <row r="762" spans="9:10" ht="12.75" x14ac:dyDescent="0.2">
      <c r="I762" s="25"/>
      <c r="J762" s="25"/>
    </row>
    <row r="763" spans="9:10" ht="12.75" x14ac:dyDescent="0.2">
      <c r="I763" s="25"/>
      <c r="J763" s="25"/>
    </row>
    <row r="764" spans="9:10" ht="12.75" x14ac:dyDescent="0.2">
      <c r="I764" s="25"/>
      <c r="J764" s="25"/>
    </row>
    <row r="765" spans="9:10" ht="12.75" x14ac:dyDescent="0.2">
      <c r="I765" s="25"/>
      <c r="J765" s="25"/>
    </row>
    <row r="766" spans="9:10" ht="12.75" x14ac:dyDescent="0.2">
      <c r="I766" s="25"/>
      <c r="J766" s="25"/>
    </row>
    <row r="767" spans="9:10" ht="12.75" x14ac:dyDescent="0.2">
      <c r="I767" s="25"/>
      <c r="J767" s="25"/>
    </row>
    <row r="768" spans="9:10" ht="12.75" x14ac:dyDescent="0.2">
      <c r="I768" s="25"/>
      <c r="J768" s="25"/>
    </row>
    <row r="769" spans="9:10" ht="12.75" x14ac:dyDescent="0.2">
      <c r="I769" s="25"/>
      <c r="J769" s="25"/>
    </row>
    <row r="770" spans="9:10" ht="12.75" x14ac:dyDescent="0.2">
      <c r="I770" s="25"/>
      <c r="J770" s="25"/>
    </row>
    <row r="771" spans="9:10" ht="12.75" x14ac:dyDescent="0.2">
      <c r="I771" s="25"/>
      <c r="J771" s="25"/>
    </row>
    <row r="772" spans="9:10" ht="12.75" x14ac:dyDescent="0.2">
      <c r="I772" s="25"/>
      <c r="J772" s="25"/>
    </row>
    <row r="773" spans="9:10" ht="12.75" x14ac:dyDescent="0.2">
      <c r="I773" s="25"/>
      <c r="J773" s="25"/>
    </row>
    <row r="774" spans="9:10" ht="12.75" x14ac:dyDescent="0.2">
      <c r="I774" s="25"/>
      <c r="J774" s="25"/>
    </row>
    <row r="775" spans="9:10" ht="12.75" x14ac:dyDescent="0.2">
      <c r="I775" s="25"/>
      <c r="J775" s="25"/>
    </row>
    <row r="776" spans="9:10" ht="12.75" x14ac:dyDescent="0.2">
      <c r="I776" s="25"/>
      <c r="J776" s="25"/>
    </row>
    <row r="777" spans="9:10" ht="12.75" x14ac:dyDescent="0.2">
      <c r="I777" s="25"/>
      <c r="J777" s="25"/>
    </row>
    <row r="778" spans="9:10" ht="12.75" x14ac:dyDescent="0.2">
      <c r="I778" s="25"/>
      <c r="J778" s="25"/>
    </row>
    <row r="779" spans="9:10" ht="12.75" x14ac:dyDescent="0.2">
      <c r="I779" s="25"/>
      <c r="J779" s="25"/>
    </row>
    <row r="780" spans="9:10" ht="12.75" x14ac:dyDescent="0.2">
      <c r="I780" s="25"/>
      <c r="J780" s="25"/>
    </row>
    <row r="781" spans="9:10" ht="12.75" x14ac:dyDescent="0.2">
      <c r="I781" s="25"/>
      <c r="J781" s="25"/>
    </row>
    <row r="782" spans="9:10" ht="12.75" x14ac:dyDescent="0.2">
      <c r="I782" s="25"/>
      <c r="J782" s="25"/>
    </row>
    <row r="783" spans="9:10" ht="12.75" x14ac:dyDescent="0.2">
      <c r="I783" s="25"/>
      <c r="J783" s="25"/>
    </row>
    <row r="784" spans="9:10" ht="12.75" x14ac:dyDescent="0.2">
      <c r="I784" s="25"/>
      <c r="J784" s="25"/>
    </row>
    <row r="785" spans="9:10" ht="12.75" x14ac:dyDescent="0.2">
      <c r="I785" s="25"/>
      <c r="J785" s="25"/>
    </row>
    <row r="786" spans="9:10" ht="12.75" x14ac:dyDescent="0.2">
      <c r="I786" s="25"/>
      <c r="J786" s="25"/>
    </row>
    <row r="787" spans="9:10" ht="12.75" x14ac:dyDescent="0.2">
      <c r="I787" s="25"/>
      <c r="J787" s="25"/>
    </row>
    <row r="788" spans="9:10" ht="12.75" x14ac:dyDescent="0.2">
      <c r="I788" s="25"/>
      <c r="J788" s="25"/>
    </row>
    <row r="789" spans="9:10" ht="12.75" x14ac:dyDescent="0.2">
      <c r="I789" s="25"/>
      <c r="J789" s="25"/>
    </row>
    <row r="790" spans="9:10" ht="12.75" x14ac:dyDescent="0.2">
      <c r="I790" s="25"/>
      <c r="J790" s="25"/>
    </row>
    <row r="791" spans="9:10" ht="12.75" x14ac:dyDescent="0.2">
      <c r="I791" s="25"/>
      <c r="J791" s="25"/>
    </row>
    <row r="792" spans="9:10" ht="12.75" x14ac:dyDescent="0.2">
      <c r="I792" s="25"/>
      <c r="J792" s="25"/>
    </row>
    <row r="793" spans="9:10" ht="12.75" x14ac:dyDescent="0.2">
      <c r="I793" s="25"/>
      <c r="J793" s="25"/>
    </row>
    <row r="794" spans="9:10" ht="12.75" x14ac:dyDescent="0.2">
      <c r="I794" s="25"/>
      <c r="J794" s="25"/>
    </row>
    <row r="795" spans="9:10" ht="12.75" x14ac:dyDescent="0.2">
      <c r="I795" s="25"/>
      <c r="J795" s="25"/>
    </row>
    <row r="796" spans="9:10" ht="12.75" x14ac:dyDescent="0.2">
      <c r="I796" s="25"/>
      <c r="J796" s="25"/>
    </row>
    <row r="797" spans="9:10" ht="12.75" x14ac:dyDescent="0.2">
      <c r="I797" s="25"/>
      <c r="J797" s="25"/>
    </row>
    <row r="798" spans="9:10" ht="12.75" x14ac:dyDescent="0.2">
      <c r="I798" s="25"/>
      <c r="J798" s="25"/>
    </row>
    <row r="799" spans="9:10" ht="12.75" x14ac:dyDescent="0.2">
      <c r="I799" s="25"/>
      <c r="J799" s="25"/>
    </row>
    <row r="800" spans="9:10" ht="12.75" x14ac:dyDescent="0.2">
      <c r="I800" s="25"/>
      <c r="J800" s="25"/>
    </row>
    <row r="801" spans="9:10" ht="12.75" x14ac:dyDescent="0.2">
      <c r="I801" s="25"/>
      <c r="J801" s="25"/>
    </row>
    <row r="802" spans="9:10" ht="12.75" x14ac:dyDescent="0.2">
      <c r="I802" s="25"/>
      <c r="J802" s="25"/>
    </row>
    <row r="803" spans="9:10" ht="12.75" x14ac:dyDescent="0.2">
      <c r="I803" s="25"/>
      <c r="J803" s="25"/>
    </row>
    <row r="804" spans="9:10" ht="12.75" x14ac:dyDescent="0.2">
      <c r="I804" s="25"/>
      <c r="J804" s="25"/>
    </row>
    <row r="805" spans="9:10" ht="12.75" x14ac:dyDescent="0.2">
      <c r="I805" s="25"/>
      <c r="J805" s="25"/>
    </row>
    <row r="806" spans="9:10" ht="12.75" x14ac:dyDescent="0.2">
      <c r="I806" s="25"/>
      <c r="J806" s="25"/>
    </row>
    <row r="807" spans="9:10" ht="12.75" x14ac:dyDescent="0.2">
      <c r="I807" s="25"/>
      <c r="J807" s="25"/>
    </row>
    <row r="808" spans="9:10" ht="12.75" x14ac:dyDescent="0.2">
      <c r="I808" s="25"/>
      <c r="J808" s="25"/>
    </row>
    <row r="809" spans="9:10" ht="12.75" x14ac:dyDescent="0.2">
      <c r="I809" s="25"/>
      <c r="J809" s="25"/>
    </row>
    <row r="810" spans="9:10" ht="12.75" x14ac:dyDescent="0.2">
      <c r="I810" s="25"/>
      <c r="J810" s="25"/>
    </row>
    <row r="811" spans="9:10" ht="12.75" x14ac:dyDescent="0.2">
      <c r="I811" s="25"/>
      <c r="J811" s="25"/>
    </row>
    <row r="812" spans="9:10" ht="12.75" x14ac:dyDescent="0.2">
      <c r="I812" s="25"/>
      <c r="J812" s="25"/>
    </row>
    <row r="813" spans="9:10" ht="12.75" x14ac:dyDescent="0.2">
      <c r="I813" s="25"/>
      <c r="J813" s="25"/>
    </row>
    <row r="814" spans="9:10" ht="12.75" x14ac:dyDescent="0.2">
      <c r="I814" s="25"/>
      <c r="J814" s="25"/>
    </row>
    <row r="815" spans="9:10" ht="12.75" x14ac:dyDescent="0.2">
      <c r="I815" s="25"/>
      <c r="J815" s="25"/>
    </row>
    <row r="816" spans="9:10" ht="12.75" x14ac:dyDescent="0.2">
      <c r="I816" s="25"/>
      <c r="J816" s="25"/>
    </row>
    <row r="817" spans="9:10" ht="12.75" x14ac:dyDescent="0.2">
      <c r="I817" s="25"/>
      <c r="J817" s="25"/>
    </row>
    <row r="818" spans="9:10" ht="12.75" x14ac:dyDescent="0.2">
      <c r="I818" s="25"/>
      <c r="J818" s="25"/>
    </row>
    <row r="819" spans="9:10" ht="12.75" x14ac:dyDescent="0.2">
      <c r="I819" s="25"/>
      <c r="J819" s="25"/>
    </row>
    <row r="820" spans="9:10" ht="12.75" x14ac:dyDescent="0.2">
      <c r="I820" s="25"/>
      <c r="J820" s="25"/>
    </row>
    <row r="821" spans="9:10" ht="12.75" x14ac:dyDescent="0.2">
      <c r="I821" s="25"/>
      <c r="J821" s="25"/>
    </row>
    <row r="822" spans="9:10" ht="12.75" x14ac:dyDescent="0.2">
      <c r="I822" s="25"/>
      <c r="J822" s="25"/>
    </row>
    <row r="823" spans="9:10" ht="12.75" x14ac:dyDescent="0.2">
      <c r="I823" s="25"/>
      <c r="J823" s="25"/>
    </row>
    <row r="824" spans="9:10" ht="12.75" x14ac:dyDescent="0.2">
      <c r="I824" s="25"/>
      <c r="J824" s="25"/>
    </row>
    <row r="825" spans="9:10" ht="12.75" x14ac:dyDescent="0.2">
      <c r="I825" s="25"/>
      <c r="J825" s="25"/>
    </row>
    <row r="826" spans="9:10" ht="12.75" x14ac:dyDescent="0.2">
      <c r="I826" s="25"/>
      <c r="J826" s="25"/>
    </row>
    <row r="827" spans="9:10" ht="12.75" x14ac:dyDescent="0.2">
      <c r="I827" s="25"/>
      <c r="J827" s="25"/>
    </row>
    <row r="828" spans="9:10" ht="12.75" x14ac:dyDescent="0.2">
      <c r="I828" s="25"/>
      <c r="J828" s="25"/>
    </row>
    <row r="829" spans="9:10" ht="12.75" x14ac:dyDescent="0.2">
      <c r="I829" s="25"/>
      <c r="J829" s="25"/>
    </row>
    <row r="830" spans="9:10" ht="12.75" x14ac:dyDescent="0.2">
      <c r="I830" s="25"/>
      <c r="J830" s="25"/>
    </row>
    <row r="831" spans="9:10" ht="12.75" x14ac:dyDescent="0.2">
      <c r="I831" s="25"/>
      <c r="J831" s="25"/>
    </row>
    <row r="832" spans="9:10" ht="12.75" x14ac:dyDescent="0.2">
      <c r="I832" s="25"/>
      <c r="J832" s="25"/>
    </row>
    <row r="833" spans="9:10" ht="12.75" x14ac:dyDescent="0.2">
      <c r="I833" s="25"/>
      <c r="J833" s="25"/>
    </row>
    <row r="834" spans="9:10" ht="12.75" x14ac:dyDescent="0.2">
      <c r="I834" s="25"/>
      <c r="J834" s="25"/>
    </row>
    <row r="835" spans="9:10" ht="12.75" x14ac:dyDescent="0.2">
      <c r="I835" s="25"/>
      <c r="J835" s="25"/>
    </row>
    <row r="836" spans="9:10" ht="12.75" x14ac:dyDescent="0.2">
      <c r="I836" s="25"/>
      <c r="J836" s="25"/>
    </row>
    <row r="837" spans="9:10" ht="12.75" x14ac:dyDescent="0.2">
      <c r="I837" s="25"/>
      <c r="J837" s="25"/>
    </row>
    <row r="838" spans="9:10" ht="12.75" x14ac:dyDescent="0.2">
      <c r="I838" s="25"/>
      <c r="J838" s="25"/>
    </row>
    <row r="839" spans="9:10" ht="12.75" x14ac:dyDescent="0.2">
      <c r="I839" s="25"/>
      <c r="J839" s="25"/>
    </row>
    <row r="840" spans="9:10" ht="12.75" x14ac:dyDescent="0.2">
      <c r="I840" s="25"/>
      <c r="J840" s="25"/>
    </row>
    <row r="841" spans="9:10" ht="12.75" x14ac:dyDescent="0.2">
      <c r="I841" s="25"/>
      <c r="J841" s="25"/>
    </row>
    <row r="842" spans="9:10" ht="12.75" x14ac:dyDescent="0.2">
      <c r="I842" s="25"/>
      <c r="J842" s="25"/>
    </row>
    <row r="843" spans="9:10" ht="12.75" x14ac:dyDescent="0.2">
      <c r="I843" s="25"/>
      <c r="J843" s="25"/>
    </row>
    <row r="844" spans="9:10" ht="12.75" x14ac:dyDescent="0.2">
      <c r="I844" s="25"/>
      <c r="J844" s="25"/>
    </row>
    <row r="845" spans="9:10" ht="12.75" x14ac:dyDescent="0.2">
      <c r="I845" s="25"/>
      <c r="J845" s="25"/>
    </row>
    <row r="846" spans="9:10" ht="12.75" x14ac:dyDescent="0.2">
      <c r="I846" s="25"/>
      <c r="J846" s="25"/>
    </row>
    <row r="847" spans="9:10" ht="12.75" x14ac:dyDescent="0.2">
      <c r="I847" s="25"/>
      <c r="J847" s="25"/>
    </row>
    <row r="848" spans="9:10" ht="12.75" x14ac:dyDescent="0.2">
      <c r="I848" s="25"/>
      <c r="J848" s="25"/>
    </row>
    <row r="849" spans="9:10" ht="12.75" x14ac:dyDescent="0.2">
      <c r="I849" s="25"/>
      <c r="J849" s="25"/>
    </row>
    <row r="850" spans="9:10" ht="12.75" x14ac:dyDescent="0.2">
      <c r="I850" s="25"/>
      <c r="J850" s="25"/>
    </row>
    <row r="851" spans="9:10" ht="12.75" x14ac:dyDescent="0.2">
      <c r="I851" s="25"/>
      <c r="J851" s="25"/>
    </row>
    <row r="852" spans="9:10" ht="12.75" x14ac:dyDescent="0.2">
      <c r="I852" s="25"/>
      <c r="J852" s="25"/>
    </row>
    <row r="853" spans="9:10" ht="12.75" x14ac:dyDescent="0.2">
      <c r="I853" s="25"/>
      <c r="J853" s="25"/>
    </row>
    <row r="854" spans="9:10" ht="12.75" x14ac:dyDescent="0.2">
      <c r="I854" s="25"/>
      <c r="J854" s="25"/>
    </row>
    <row r="855" spans="9:10" ht="12.75" x14ac:dyDescent="0.2">
      <c r="I855" s="25"/>
      <c r="J855" s="25"/>
    </row>
    <row r="856" spans="9:10" ht="12.75" x14ac:dyDescent="0.2">
      <c r="I856" s="25"/>
      <c r="J856" s="25"/>
    </row>
    <row r="857" spans="9:10" ht="12.75" x14ac:dyDescent="0.2">
      <c r="I857" s="25"/>
      <c r="J857" s="25"/>
    </row>
    <row r="858" spans="9:10" ht="12.75" x14ac:dyDescent="0.2">
      <c r="I858" s="25"/>
      <c r="J858" s="25"/>
    </row>
    <row r="859" spans="9:10" ht="12.75" x14ac:dyDescent="0.2">
      <c r="I859" s="25"/>
      <c r="J859" s="25"/>
    </row>
    <row r="860" spans="9:10" ht="12.75" x14ac:dyDescent="0.2">
      <c r="I860" s="25"/>
      <c r="J860" s="25"/>
    </row>
    <row r="861" spans="9:10" ht="12.75" x14ac:dyDescent="0.2">
      <c r="I861" s="25"/>
      <c r="J861" s="25"/>
    </row>
    <row r="862" spans="9:10" ht="12.75" x14ac:dyDescent="0.2">
      <c r="I862" s="25"/>
      <c r="J862" s="25"/>
    </row>
    <row r="863" spans="9:10" ht="12.75" x14ac:dyDescent="0.2">
      <c r="I863" s="25"/>
      <c r="J863" s="25"/>
    </row>
    <row r="864" spans="9:10" ht="12.75" x14ac:dyDescent="0.2">
      <c r="I864" s="25"/>
      <c r="J864" s="25"/>
    </row>
    <row r="865" spans="9:10" ht="12.75" x14ac:dyDescent="0.2">
      <c r="I865" s="25"/>
      <c r="J865" s="25"/>
    </row>
    <row r="866" spans="9:10" ht="12.75" x14ac:dyDescent="0.2">
      <c r="I866" s="25"/>
      <c r="J866" s="25"/>
    </row>
    <row r="867" spans="9:10" ht="12.75" x14ac:dyDescent="0.2">
      <c r="I867" s="25"/>
      <c r="J867" s="25"/>
    </row>
    <row r="868" spans="9:10" ht="12.75" x14ac:dyDescent="0.2">
      <c r="I868" s="25"/>
      <c r="J868" s="25"/>
    </row>
    <row r="869" spans="9:10" ht="12.75" x14ac:dyDescent="0.2">
      <c r="I869" s="25"/>
      <c r="J869" s="25"/>
    </row>
    <row r="870" spans="9:10" ht="12.75" x14ac:dyDescent="0.2">
      <c r="I870" s="25"/>
      <c r="J870" s="25"/>
    </row>
    <row r="871" spans="9:10" ht="12.75" x14ac:dyDescent="0.2">
      <c r="I871" s="25"/>
      <c r="J871" s="25"/>
    </row>
    <row r="872" spans="9:10" ht="12.75" x14ac:dyDescent="0.2">
      <c r="I872" s="25"/>
      <c r="J872" s="25"/>
    </row>
    <row r="873" spans="9:10" ht="12.75" x14ac:dyDescent="0.2">
      <c r="I873" s="25"/>
      <c r="J873" s="25"/>
    </row>
    <row r="874" spans="9:10" ht="12.75" x14ac:dyDescent="0.2">
      <c r="I874" s="25"/>
      <c r="J874" s="25"/>
    </row>
    <row r="875" spans="9:10" ht="12.75" x14ac:dyDescent="0.2">
      <c r="I875" s="25"/>
      <c r="J875" s="25"/>
    </row>
    <row r="876" spans="9:10" ht="12.75" x14ac:dyDescent="0.2">
      <c r="I876" s="25"/>
      <c r="J876" s="25"/>
    </row>
    <row r="877" spans="9:10" ht="12.75" x14ac:dyDescent="0.2">
      <c r="I877" s="25"/>
      <c r="J877" s="25"/>
    </row>
    <row r="878" spans="9:10" ht="12.75" x14ac:dyDescent="0.2">
      <c r="I878" s="25"/>
      <c r="J878" s="25"/>
    </row>
    <row r="879" spans="9:10" ht="12.75" x14ac:dyDescent="0.2">
      <c r="I879" s="25"/>
      <c r="J879" s="25"/>
    </row>
    <row r="880" spans="9:10" ht="12.75" x14ac:dyDescent="0.2">
      <c r="I880" s="25"/>
      <c r="J880" s="25"/>
    </row>
    <row r="881" spans="9:10" ht="12.75" x14ac:dyDescent="0.2">
      <c r="I881" s="25"/>
      <c r="J881" s="25"/>
    </row>
    <row r="882" spans="9:10" ht="12.75" x14ac:dyDescent="0.2">
      <c r="I882" s="25"/>
      <c r="J882" s="25"/>
    </row>
    <row r="883" spans="9:10" ht="12.75" x14ac:dyDescent="0.2">
      <c r="I883" s="25"/>
      <c r="J883" s="25"/>
    </row>
    <row r="884" spans="9:10" ht="12.75" x14ac:dyDescent="0.2">
      <c r="I884" s="25"/>
      <c r="J884" s="25"/>
    </row>
    <row r="885" spans="9:10" ht="12.75" x14ac:dyDescent="0.2">
      <c r="I885" s="25"/>
      <c r="J885" s="25"/>
    </row>
    <row r="886" spans="9:10" ht="12.75" x14ac:dyDescent="0.2">
      <c r="I886" s="25"/>
      <c r="J886" s="25"/>
    </row>
    <row r="887" spans="9:10" ht="12.75" x14ac:dyDescent="0.2">
      <c r="I887" s="25"/>
      <c r="J887" s="25"/>
    </row>
    <row r="888" spans="9:10" ht="12.75" x14ac:dyDescent="0.2">
      <c r="I888" s="25"/>
      <c r="J888" s="25"/>
    </row>
    <row r="889" spans="9:10" ht="12.75" x14ac:dyDescent="0.2">
      <c r="I889" s="25"/>
      <c r="J889" s="25"/>
    </row>
    <row r="890" spans="9:10" ht="12.75" x14ac:dyDescent="0.2">
      <c r="I890" s="25"/>
      <c r="J890" s="25"/>
    </row>
    <row r="891" spans="9:10" ht="12.75" x14ac:dyDescent="0.2">
      <c r="I891" s="25"/>
      <c r="J891" s="25"/>
    </row>
    <row r="892" spans="9:10" ht="12.75" x14ac:dyDescent="0.2">
      <c r="I892" s="25"/>
      <c r="J892" s="25"/>
    </row>
    <row r="893" spans="9:10" ht="12.75" x14ac:dyDescent="0.2">
      <c r="I893" s="25"/>
      <c r="J893" s="25"/>
    </row>
    <row r="894" spans="9:10" ht="12.75" x14ac:dyDescent="0.2">
      <c r="I894" s="25"/>
      <c r="J894" s="25"/>
    </row>
    <row r="895" spans="9:10" ht="12.75" x14ac:dyDescent="0.2">
      <c r="I895" s="25"/>
      <c r="J895" s="25"/>
    </row>
    <row r="896" spans="9:10" ht="12.75" x14ac:dyDescent="0.2">
      <c r="I896" s="25"/>
      <c r="J896" s="25"/>
    </row>
    <row r="897" spans="9:10" ht="12.75" x14ac:dyDescent="0.2">
      <c r="I897" s="25"/>
      <c r="J897" s="25"/>
    </row>
    <row r="898" spans="9:10" ht="12.75" x14ac:dyDescent="0.2">
      <c r="I898" s="25"/>
      <c r="J898" s="25"/>
    </row>
    <row r="899" spans="9:10" ht="12.75" x14ac:dyDescent="0.2">
      <c r="I899" s="25"/>
      <c r="J899" s="25"/>
    </row>
    <row r="900" spans="9:10" ht="12.75" x14ac:dyDescent="0.2">
      <c r="I900" s="25"/>
      <c r="J900" s="25"/>
    </row>
    <row r="901" spans="9:10" ht="12.75" x14ac:dyDescent="0.2">
      <c r="I901" s="25"/>
      <c r="J901" s="25"/>
    </row>
    <row r="902" spans="9:10" ht="12.75" x14ac:dyDescent="0.2">
      <c r="I902" s="25"/>
      <c r="J902" s="25"/>
    </row>
    <row r="903" spans="9:10" ht="12.75" x14ac:dyDescent="0.2">
      <c r="I903" s="25"/>
      <c r="J903" s="25"/>
    </row>
    <row r="904" spans="9:10" ht="12.75" x14ac:dyDescent="0.2">
      <c r="I904" s="25"/>
      <c r="J904" s="25"/>
    </row>
    <row r="905" spans="9:10" ht="12.75" x14ac:dyDescent="0.2">
      <c r="I905" s="25"/>
      <c r="J905" s="25"/>
    </row>
    <row r="906" spans="9:10" ht="12.75" x14ac:dyDescent="0.2">
      <c r="I906" s="25"/>
      <c r="J906" s="25"/>
    </row>
    <row r="907" spans="9:10" ht="12.75" x14ac:dyDescent="0.2">
      <c r="I907" s="25"/>
      <c r="J907" s="25"/>
    </row>
    <row r="908" spans="9:10" ht="12.75" x14ac:dyDescent="0.2">
      <c r="I908" s="25"/>
      <c r="J908" s="25"/>
    </row>
    <row r="909" spans="9:10" ht="12.75" x14ac:dyDescent="0.2">
      <c r="I909" s="25"/>
      <c r="J909" s="25"/>
    </row>
    <row r="910" spans="9:10" ht="12.75" x14ac:dyDescent="0.2">
      <c r="I910" s="25"/>
      <c r="J910" s="25"/>
    </row>
    <row r="911" spans="9:10" ht="12.75" x14ac:dyDescent="0.2">
      <c r="I911" s="25"/>
      <c r="J911" s="25"/>
    </row>
    <row r="912" spans="9:10" ht="12.75" x14ac:dyDescent="0.2">
      <c r="I912" s="25"/>
      <c r="J912" s="25"/>
    </row>
    <row r="913" spans="9:10" ht="12.75" x14ac:dyDescent="0.2">
      <c r="I913" s="25"/>
      <c r="J913" s="25"/>
    </row>
    <row r="914" spans="9:10" ht="12.75" x14ac:dyDescent="0.2">
      <c r="I914" s="25"/>
      <c r="J914" s="25"/>
    </row>
    <row r="915" spans="9:10" ht="12.75" x14ac:dyDescent="0.2">
      <c r="I915" s="25"/>
      <c r="J915" s="25"/>
    </row>
    <row r="916" spans="9:10" ht="12.75" x14ac:dyDescent="0.2">
      <c r="I916" s="25"/>
      <c r="J916" s="25"/>
    </row>
    <row r="917" spans="9:10" ht="12.75" x14ac:dyDescent="0.2">
      <c r="I917" s="25"/>
      <c r="J917" s="25"/>
    </row>
    <row r="918" spans="9:10" ht="12.75" x14ac:dyDescent="0.2">
      <c r="I918" s="25"/>
      <c r="J918" s="25"/>
    </row>
    <row r="919" spans="9:10" ht="12.75" x14ac:dyDescent="0.2">
      <c r="I919" s="25"/>
      <c r="J919" s="25"/>
    </row>
    <row r="920" spans="9:10" ht="12.75" x14ac:dyDescent="0.2">
      <c r="I920" s="25"/>
      <c r="J920" s="25"/>
    </row>
    <row r="921" spans="9:10" ht="12.75" x14ac:dyDescent="0.2">
      <c r="I921" s="25"/>
      <c r="J921" s="25"/>
    </row>
    <row r="922" spans="9:10" ht="12.75" x14ac:dyDescent="0.2">
      <c r="I922" s="25"/>
      <c r="J922" s="25"/>
    </row>
    <row r="923" spans="9:10" ht="12.75" x14ac:dyDescent="0.2">
      <c r="I923" s="25"/>
      <c r="J923" s="25"/>
    </row>
    <row r="924" spans="9:10" ht="12.75" x14ac:dyDescent="0.2">
      <c r="I924" s="25"/>
      <c r="J924" s="25"/>
    </row>
    <row r="925" spans="9:10" ht="12.75" x14ac:dyDescent="0.2">
      <c r="I925" s="25"/>
      <c r="J925" s="25"/>
    </row>
    <row r="926" spans="9:10" ht="12.75" x14ac:dyDescent="0.2">
      <c r="I926" s="25"/>
      <c r="J926" s="25"/>
    </row>
    <row r="927" spans="9:10" ht="12.75" x14ac:dyDescent="0.2">
      <c r="I927" s="25"/>
      <c r="J927" s="25"/>
    </row>
    <row r="928" spans="9:10" ht="12.75" x14ac:dyDescent="0.2">
      <c r="I928" s="25"/>
      <c r="J928" s="25"/>
    </row>
    <row r="929" spans="9:10" ht="12.75" x14ac:dyDescent="0.2">
      <c r="I929" s="25"/>
      <c r="J929" s="25"/>
    </row>
    <row r="930" spans="9:10" ht="12.75" x14ac:dyDescent="0.2">
      <c r="I930" s="25"/>
      <c r="J930" s="25"/>
    </row>
    <row r="931" spans="9:10" ht="12.75" x14ac:dyDescent="0.2">
      <c r="I931" s="25"/>
      <c r="J931" s="25"/>
    </row>
    <row r="932" spans="9:10" ht="12.75" x14ac:dyDescent="0.2">
      <c r="I932" s="25"/>
      <c r="J932" s="25"/>
    </row>
    <row r="933" spans="9:10" ht="12.75" x14ac:dyDescent="0.2">
      <c r="I933" s="25"/>
      <c r="J933" s="25"/>
    </row>
    <row r="934" spans="9:10" ht="12.75" x14ac:dyDescent="0.2">
      <c r="I934" s="25"/>
      <c r="J934" s="25"/>
    </row>
    <row r="935" spans="9:10" ht="12.75" x14ac:dyDescent="0.2">
      <c r="I935" s="25"/>
      <c r="J935" s="25"/>
    </row>
    <row r="936" spans="9:10" ht="12.75" x14ac:dyDescent="0.2">
      <c r="I936" s="25"/>
      <c r="J936" s="25"/>
    </row>
    <row r="937" spans="9:10" ht="12.75" x14ac:dyDescent="0.2">
      <c r="I937" s="25"/>
      <c r="J937" s="25"/>
    </row>
    <row r="938" spans="9:10" ht="12.75" x14ac:dyDescent="0.2">
      <c r="I938" s="25"/>
      <c r="J938" s="25"/>
    </row>
    <row r="939" spans="9:10" ht="12.75" x14ac:dyDescent="0.2">
      <c r="I939" s="25"/>
      <c r="J939" s="25"/>
    </row>
    <row r="940" spans="9:10" ht="12.75" x14ac:dyDescent="0.2">
      <c r="I940" s="25"/>
      <c r="J940" s="25"/>
    </row>
    <row r="941" spans="9:10" ht="12.75" x14ac:dyDescent="0.2">
      <c r="I941" s="25"/>
      <c r="J941" s="25"/>
    </row>
    <row r="942" spans="9:10" ht="12.75" x14ac:dyDescent="0.2">
      <c r="I942" s="25"/>
      <c r="J942" s="25"/>
    </row>
    <row r="943" spans="9:10" ht="12.75" x14ac:dyDescent="0.2">
      <c r="I943" s="25"/>
      <c r="J943" s="25"/>
    </row>
    <row r="944" spans="9:10" ht="12.75" x14ac:dyDescent="0.2">
      <c r="I944" s="25"/>
      <c r="J944" s="25"/>
    </row>
    <row r="945" spans="9:10" ht="12.75" x14ac:dyDescent="0.2">
      <c r="I945" s="25"/>
      <c r="J945" s="25"/>
    </row>
    <row r="946" spans="9:10" ht="12.75" x14ac:dyDescent="0.2">
      <c r="I946" s="25"/>
      <c r="J946" s="25"/>
    </row>
    <row r="947" spans="9:10" ht="12.75" x14ac:dyDescent="0.2">
      <c r="I947" s="25"/>
      <c r="J947" s="25"/>
    </row>
    <row r="948" spans="9:10" ht="12.75" x14ac:dyDescent="0.2">
      <c r="I948" s="25"/>
      <c r="J948" s="25"/>
    </row>
    <row r="949" spans="9:10" ht="12.75" x14ac:dyDescent="0.2">
      <c r="I949" s="25"/>
      <c r="J949" s="25"/>
    </row>
    <row r="950" spans="9:10" ht="12.75" x14ac:dyDescent="0.2">
      <c r="I950" s="25"/>
      <c r="J950" s="25"/>
    </row>
    <row r="951" spans="9:10" ht="12.75" x14ac:dyDescent="0.2">
      <c r="I951" s="25"/>
      <c r="J951" s="25"/>
    </row>
    <row r="952" spans="9:10" ht="12.75" x14ac:dyDescent="0.2">
      <c r="I952" s="25"/>
      <c r="J952" s="25"/>
    </row>
    <row r="953" spans="9:10" ht="12.75" x14ac:dyDescent="0.2">
      <c r="I953" s="25"/>
      <c r="J953" s="25"/>
    </row>
    <row r="954" spans="9:10" ht="12.75" x14ac:dyDescent="0.2">
      <c r="I954" s="25"/>
      <c r="J954" s="25"/>
    </row>
    <row r="955" spans="9:10" ht="12.75" x14ac:dyDescent="0.2">
      <c r="I955" s="25"/>
      <c r="J955" s="25"/>
    </row>
    <row r="956" spans="9:10" ht="12.75" x14ac:dyDescent="0.2">
      <c r="I956" s="25"/>
      <c r="J956" s="25"/>
    </row>
    <row r="957" spans="9:10" ht="12.75" x14ac:dyDescent="0.2">
      <c r="I957" s="25"/>
      <c r="J957" s="25"/>
    </row>
    <row r="958" spans="9:10" ht="12.75" x14ac:dyDescent="0.2">
      <c r="I958" s="25"/>
      <c r="J958" s="25"/>
    </row>
    <row r="959" spans="9:10" ht="12.75" x14ac:dyDescent="0.2">
      <c r="I959" s="25"/>
      <c r="J959" s="25"/>
    </row>
    <row r="960" spans="9:10" ht="12.75" x14ac:dyDescent="0.2">
      <c r="I960" s="25"/>
      <c r="J960" s="25"/>
    </row>
    <row r="961" spans="9:10" ht="12.75" x14ac:dyDescent="0.2">
      <c r="I961" s="25"/>
      <c r="J961" s="25"/>
    </row>
    <row r="962" spans="9:10" ht="12.75" x14ac:dyDescent="0.2">
      <c r="I962" s="25"/>
      <c r="J962" s="25"/>
    </row>
    <row r="963" spans="9:10" ht="12.75" x14ac:dyDescent="0.2">
      <c r="I963" s="25"/>
      <c r="J963" s="25"/>
    </row>
    <row r="964" spans="9:10" ht="12.75" x14ac:dyDescent="0.2">
      <c r="I964" s="25"/>
      <c r="J964" s="25"/>
    </row>
    <row r="965" spans="9:10" ht="12.75" x14ac:dyDescent="0.2">
      <c r="I965" s="25"/>
      <c r="J965" s="25"/>
    </row>
    <row r="966" spans="9:10" ht="12.75" x14ac:dyDescent="0.2">
      <c r="I966" s="25"/>
      <c r="J966" s="25"/>
    </row>
    <row r="967" spans="9:10" ht="12.75" x14ac:dyDescent="0.2">
      <c r="I967" s="25"/>
      <c r="J967" s="25"/>
    </row>
    <row r="968" spans="9:10" ht="12.75" x14ac:dyDescent="0.2">
      <c r="I968" s="25"/>
      <c r="J968" s="25"/>
    </row>
    <row r="969" spans="9:10" ht="12.75" x14ac:dyDescent="0.2">
      <c r="I969" s="25"/>
      <c r="J969" s="25"/>
    </row>
    <row r="970" spans="9:10" ht="12.75" x14ac:dyDescent="0.2">
      <c r="I970" s="25"/>
      <c r="J970" s="25"/>
    </row>
    <row r="971" spans="9:10" ht="12.75" x14ac:dyDescent="0.2">
      <c r="I971" s="25"/>
      <c r="J971" s="25"/>
    </row>
    <row r="972" spans="9:10" ht="12.75" x14ac:dyDescent="0.2">
      <c r="I972" s="25"/>
      <c r="J972" s="25"/>
    </row>
    <row r="973" spans="9:10" ht="12.75" x14ac:dyDescent="0.2">
      <c r="I973" s="25"/>
      <c r="J973" s="25"/>
    </row>
    <row r="974" spans="9:10" ht="12.75" x14ac:dyDescent="0.2">
      <c r="I974" s="25"/>
      <c r="J974" s="25"/>
    </row>
    <row r="975" spans="9:10" ht="12.75" x14ac:dyDescent="0.2">
      <c r="I975" s="25"/>
      <c r="J975" s="25"/>
    </row>
    <row r="976" spans="9:10" ht="12.75" x14ac:dyDescent="0.2">
      <c r="I976" s="25"/>
      <c r="J976" s="25"/>
    </row>
    <row r="977" spans="9:10" ht="12.75" x14ac:dyDescent="0.2">
      <c r="I977" s="25"/>
      <c r="J977" s="25"/>
    </row>
    <row r="978" spans="9:10" ht="12.75" x14ac:dyDescent="0.2">
      <c r="I978" s="25"/>
      <c r="J978" s="25"/>
    </row>
    <row r="979" spans="9:10" ht="12.75" x14ac:dyDescent="0.2">
      <c r="I979" s="25"/>
      <c r="J979" s="25"/>
    </row>
    <row r="980" spans="9:10" ht="12.75" x14ac:dyDescent="0.2">
      <c r="I980" s="25"/>
      <c r="J980" s="25"/>
    </row>
    <row r="981" spans="9:10" ht="12.75" x14ac:dyDescent="0.2">
      <c r="I981" s="25"/>
      <c r="J981" s="25"/>
    </row>
    <row r="982" spans="9:10" ht="12.75" x14ac:dyDescent="0.2">
      <c r="I982" s="25"/>
      <c r="J982" s="25"/>
    </row>
    <row r="983" spans="9:10" ht="12.75" x14ac:dyDescent="0.2">
      <c r="I983" s="25"/>
      <c r="J983" s="25"/>
    </row>
    <row r="984" spans="9:10" ht="12.75" x14ac:dyDescent="0.2">
      <c r="I984" s="25"/>
      <c r="J984" s="25"/>
    </row>
    <row r="985" spans="9:10" ht="12.75" x14ac:dyDescent="0.2">
      <c r="I985" s="25"/>
      <c r="J985" s="25"/>
    </row>
    <row r="986" spans="9:10" ht="12.75" x14ac:dyDescent="0.2">
      <c r="I986" s="25"/>
      <c r="J986" s="25"/>
    </row>
    <row r="987" spans="9:10" ht="12.75" x14ac:dyDescent="0.2">
      <c r="I987" s="25"/>
      <c r="J987" s="25"/>
    </row>
    <row r="988" spans="9:10" ht="12.75" x14ac:dyDescent="0.2">
      <c r="I988" s="25"/>
      <c r="J988" s="25"/>
    </row>
    <row r="989" spans="9:10" ht="12.75" x14ac:dyDescent="0.2">
      <c r="I989" s="25"/>
      <c r="J989" s="25"/>
    </row>
    <row r="990" spans="9:10" ht="12.75" x14ac:dyDescent="0.2">
      <c r="I990" s="25"/>
      <c r="J990" s="25"/>
    </row>
    <row r="991" spans="9:10" ht="12.75" x14ac:dyDescent="0.2">
      <c r="I991" s="25"/>
      <c r="J991" s="25"/>
    </row>
    <row r="992" spans="9:10" ht="12.75" x14ac:dyDescent="0.2">
      <c r="I992" s="25"/>
      <c r="J992" s="25"/>
    </row>
    <row r="993" spans="9:10" ht="12.75" x14ac:dyDescent="0.2">
      <c r="I993" s="25"/>
      <c r="J993" s="25"/>
    </row>
    <row r="994" spans="9:10" ht="12.75" x14ac:dyDescent="0.2">
      <c r="I994" s="25"/>
      <c r="J994" s="25"/>
    </row>
    <row r="995" spans="9:10" ht="12.75" x14ac:dyDescent="0.2">
      <c r="I995" s="25"/>
      <c r="J995" s="25"/>
    </row>
    <row r="996" spans="9:10" ht="12.75" x14ac:dyDescent="0.2">
      <c r="I996" s="25"/>
      <c r="J996" s="25"/>
    </row>
    <row r="997" spans="9:10" ht="12.75" x14ac:dyDescent="0.2">
      <c r="I997" s="25"/>
      <c r="J997" s="25"/>
    </row>
    <row r="998" spans="9:10" ht="12.75" x14ac:dyDescent="0.2">
      <c r="I998" s="25"/>
      <c r="J998" s="25"/>
    </row>
    <row r="999" spans="9:10" ht="12.75" x14ac:dyDescent="0.2">
      <c r="I999" s="25"/>
      <c r="J999" s="25"/>
    </row>
    <row r="1000" spans="9:10" ht="12.75" x14ac:dyDescent="0.2">
      <c r="I1000" s="25"/>
      <c r="J1000" s="25"/>
    </row>
    <row r="1001" spans="9:10" ht="12.75" x14ac:dyDescent="0.2">
      <c r="I1001" s="25"/>
      <c r="J1001" s="25"/>
    </row>
    <row r="1002" spans="9:10" ht="12.75" x14ac:dyDescent="0.2">
      <c r="I1002" s="25"/>
      <c r="J1002" s="25"/>
    </row>
    <row r="1003" spans="9:10" ht="12.75" x14ac:dyDescent="0.2">
      <c r="I1003" s="25"/>
      <c r="J1003" s="25"/>
    </row>
    <row r="1004" spans="9:10" ht="12.75" x14ac:dyDescent="0.2">
      <c r="I1004" s="25"/>
      <c r="J1004" s="25"/>
    </row>
    <row r="1005" spans="9:10" ht="12.75" x14ac:dyDescent="0.2">
      <c r="I1005" s="25"/>
      <c r="J1005" s="25"/>
    </row>
    <row r="1006" spans="9:10" ht="12.75" x14ac:dyDescent="0.2">
      <c r="I1006" s="25"/>
      <c r="J1006" s="25"/>
    </row>
    <row r="1007" spans="9:10" ht="12.75" x14ac:dyDescent="0.2">
      <c r="I1007" s="25"/>
      <c r="J1007" s="25"/>
    </row>
    <row r="1008" spans="9:10" ht="12.75" x14ac:dyDescent="0.2">
      <c r="I1008" s="25"/>
      <c r="J1008" s="25"/>
    </row>
    <row r="1009" spans="9:10" ht="12.75" x14ac:dyDescent="0.2">
      <c r="I1009" s="25"/>
      <c r="J1009" s="25"/>
    </row>
    <row r="1010" spans="9:10" ht="12.75" x14ac:dyDescent="0.2">
      <c r="I1010" s="25"/>
      <c r="J1010" s="25"/>
    </row>
    <row r="1011" spans="9:10" ht="12.75" x14ac:dyDescent="0.2">
      <c r="I1011" s="25"/>
      <c r="J1011" s="25"/>
    </row>
    <row r="1012" spans="9:10" ht="12.75" x14ac:dyDescent="0.2">
      <c r="I1012" s="25"/>
      <c r="J1012" s="25"/>
    </row>
    <row r="1013" spans="9:10" ht="12.75" x14ac:dyDescent="0.2">
      <c r="I1013" s="25"/>
      <c r="J1013" s="25"/>
    </row>
    <row r="1014" spans="9:10" ht="12.75" x14ac:dyDescent="0.2">
      <c r="I1014" s="25"/>
      <c r="J1014" s="25"/>
    </row>
    <row r="1015" spans="9:10" ht="12.75" x14ac:dyDescent="0.2">
      <c r="I1015" s="25"/>
      <c r="J1015" s="25"/>
    </row>
    <row r="1016" spans="9:10" ht="12.75" x14ac:dyDescent="0.2">
      <c r="I1016" s="25"/>
      <c r="J1016" s="25"/>
    </row>
    <row r="1017" spans="9:10" ht="12.75" x14ac:dyDescent="0.2">
      <c r="I1017" s="25"/>
      <c r="J1017" s="25"/>
    </row>
    <row r="1018" spans="9:10" ht="12.75" x14ac:dyDescent="0.2">
      <c r="I1018" s="25"/>
      <c r="J1018" s="25"/>
    </row>
    <row r="1019" spans="9:10" ht="12.75" x14ac:dyDescent="0.2">
      <c r="I1019" s="25"/>
      <c r="J1019" s="25"/>
    </row>
    <row r="1020" spans="9:10" ht="12.75" x14ac:dyDescent="0.2">
      <c r="I1020" s="25"/>
      <c r="J1020" s="25"/>
    </row>
    <row r="1021" spans="9:10" ht="12.75" x14ac:dyDescent="0.2">
      <c r="I1021" s="25"/>
      <c r="J1021" s="25"/>
    </row>
    <row r="1022" spans="9:10" ht="12.75" x14ac:dyDescent="0.2">
      <c r="I1022" s="25"/>
      <c r="J1022" s="25"/>
    </row>
    <row r="1023" spans="9:10" ht="12.75" x14ac:dyDescent="0.2">
      <c r="I1023" s="25"/>
      <c r="J1023" s="25"/>
    </row>
    <row r="1024" spans="9:10" ht="12.75" x14ac:dyDescent="0.2">
      <c r="I1024" s="25"/>
      <c r="J1024" s="25"/>
    </row>
    <row r="1025" spans="9:10" ht="12.75" x14ac:dyDescent="0.2">
      <c r="I1025" s="25"/>
      <c r="J1025" s="25"/>
    </row>
    <row r="1026" spans="9:10" ht="12.75" x14ac:dyDescent="0.2">
      <c r="I1026" s="25"/>
      <c r="J1026" s="25"/>
    </row>
  </sheetData>
  <hyperlinks>
    <hyperlink ref="J2" r:id="rId1" xr:uid="{20C06B07-1D99-4DB1-AC98-663A04CE4AB5}"/>
    <hyperlink ref="J6" r:id="rId2" xr:uid="{82F29A2E-4834-40BD-BA5F-8B45466667C0}"/>
    <hyperlink ref="J5" r:id="rId3" xr:uid="{743321A1-95F1-47D4-82AD-34EC61370FB9}"/>
  </hyperlinks>
  <pageMargins left="0.7" right="0.7" top="0.75" bottom="0.75" header="0.3" footer="0.3"/>
  <pageSetup orientation="portrait" horizontalDpi="300" verticalDpi="3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72"/>
  <sheetViews>
    <sheetView workbookViewId="0">
      <selection activeCell="B10" sqref="B10"/>
    </sheetView>
  </sheetViews>
  <sheetFormatPr defaultColWidth="14.42578125" defaultRowHeight="15.75" customHeight="1" x14ac:dyDescent="0.2"/>
  <cols>
    <col min="1" max="1" width="46.140625" bestFit="1" customWidth="1"/>
    <col min="2" max="2" width="46.140625" customWidth="1"/>
    <col min="3" max="3" width="26.7109375" bestFit="1" customWidth="1"/>
  </cols>
  <sheetData>
    <row r="1" spans="1:3" ht="15.75" customHeight="1" x14ac:dyDescent="0.25">
      <c r="A1" s="1" t="s">
        <v>1</v>
      </c>
      <c r="B1" s="2"/>
      <c r="C1" s="2" t="s">
        <v>331</v>
      </c>
    </row>
    <row r="2" spans="1:3" ht="15.75" customHeight="1" x14ac:dyDescent="0.25">
      <c r="A2" s="1" t="s">
        <v>8</v>
      </c>
      <c r="B2" s="2"/>
      <c r="C2" s="18">
        <v>43656</v>
      </c>
    </row>
    <row r="3" spans="1:3" ht="15.75" customHeight="1" x14ac:dyDescent="0.25">
      <c r="A3" s="2"/>
      <c r="B3" s="2"/>
      <c r="C3" s="2"/>
    </row>
    <row r="4" spans="1:3" ht="15.75" customHeight="1" x14ac:dyDescent="0.25">
      <c r="A4" s="1" t="s">
        <v>9</v>
      </c>
      <c r="B4" s="2" t="s">
        <v>703</v>
      </c>
      <c r="C4" s="1">
        <v>2018</v>
      </c>
    </row>
    <row r="5" spans="1:3" ht="15.75" customHeight="1" x14ac:dyDescent="0.25">
      <c r="A5" s="1" t="s">
        <v>10</v>
      </c>
      <c r="B5" s="2" t="str">
        <f>VLOOKUP(A5,'Iso codes'!A:B,2,FALSE)</f>
        <v>ABW</v>
      </c>
      <c r="C5" s="2"/>
    </row>
    <row r="6" spans="1:3" ht="15.75" customHeight="1" x14ac:dyDescent="0.25">
      <c r="A6" s="1" t="s">
        <v>11</v>
      </c>
      <c r="B6" s="2" t="str">
        <f>VLOOKUP(A6,'Iso codes'!A:B,2,FALSE)</f>
        <v>AFG</v>
      </c>
      <c r="C6" s="3">
        <v>1960</v>
      </c>
    </row>
    <row r="7" spans="1:3" ht="15.75" customHeight="1" x14ac:dyDescent="0.25">
      <c r="A7" s="1" t="s">
        <v>12</v>
      </c>
      <c r="B7" s="2" t="str">
        <f>VLOOKUP(A7,'Iso codes'!A:B,2,FALSE)</f>
        <v>AGO</v>
      </c>
      <c r="C7" s="3">
        <v>6150</v>
      </c>
    </row>
    <row r="8" spans="1:3" ht="15.75" customHeight="1" x14ac:dyDescent="0.25">
      <c r="A8" s="1" t="s">
        <v>13</v>
      </c>
      <c r="B8" s="2" t="str">
        <f>VLOOKUP(A8,'Iso codes'!A:B,2,FALSE)</f>
        <v>ALB</v>
      </c>
      <c r="C8" s="2"/>
    </row>
    <row r="9" spans="1:3" ht="15.75" customHeight="1" x14ac:dyDescent="0.25">
      <c r="A9" s="1" t="s">
        <v>14</v>
      </c>
      <c r="B9" s="2" t="str">
        <f>VLOOKUP(A9,'Iso codes'!A:B,2,FALSE)</f>
        <v>AND</v>
      </c>
      <c r="C9" s="2"/>
    </row>
    <row r="10" spans="1:3" ht="15.75" customHeight="1" x14ac:dyDescent="0.25">
      <c r="A10" s="1" t="s">
        <v>15</v>
      </c>
      <c r="B10" s="2" t="e">
        <f>VLOOKUP(A10,'Iso codes'!A:B,2,FALSE)</f>
        <v>#N/A</v>
      </c>
      <c r="C10" s="3">
        <v>17498.9028</v>
      </c>
    </row>
    <row r="11" spans="1:3" ht="15.75" customHeight="1" x14ac:dyDescent="0.25">
      <c r="A11" s="1" t="s">
        <v>16</v>
      </c>
      <c r="B11" s="2" t="str">
        <f>VLOOKUP(A11,'Iso codes'!A:B,2,FALSE)</f>
        <v>ARE</v>
      </c>
      <c r="C11" s="3">
        <v>75300</v>
      </c>
    </row>
    <row r="12" spans="1:3" ht="15.75" customHeight="1" x14ac:dyDescent="0.25">
      <c r="A12" s="1" t="s">
        <v>17</v>
      </c>
      <c r="B12" s="2" t="str">
        <f>VLOOKUP(A12,'Iso codes'!A:B,2,FALSE)</f>
        <v>ARG</v>
      </c>
      <c r="C12" s="3">
        <v>19820</v>
      </c>
    </row>
    <row r="13" spans="1:3" ht="15.75" customHeight="1" x14ac:dyDescent="0.25">
      <c r="A13" s="1" t="s">
        <v>18</v>
      </c>
      <c r="B13" s="2" t="str">
        <f>VLOOKUP(A13,'Iso codes'!A:B,2,FALSE)</f>
        <v>ARM</v>
      </c>
      <c r="C13" s="3">
        <v>10460</v>
      </c>
    </row>
    <row r="14" spans="1:3" ht="15.75" customHeight="1" x14ac:dyDescent="0.25">
      <c r="A14" s="1" t="s">
        <v>19</v>
      </c>
      <c r="B14" s="2" t="str">
        <f>VLOOKUP(A14,'Iso codes'!A:B,2,FALSE)</f>
        <v>ASM</v>
      </c>
      <c r="C14" s="2"/>
    </row>
    <row r="15" spans="1:3" ht="15.75" customHeight="1" x14ac:dyDescent="0.25">
      <c r="A15" s="1" t="s">
        <v>20</v>
      </c>
      <c r="B15" s="2" t="str">
        <f>VLOOKUP(A15,'Iso codes'!A:B,2,FALSE)</f>
        <v>ATG</v>
      </c>
      <c r="C15" s="3">
        <v>25160</v>
      </c>
    </row>
    <row r="16" spans="1:3" ht="15.75" customHeight="1" x14ac:dyDescent="0.25">
      <c r="A16" s="1" t="s">
        <v>21</v>
      </c>
      <c r="B16" s="2" t="str">
        <f>VLOOKUP(A16,'Iso codes'!A:B,2,FALSE)</f>
        <v>AUS</v>
      </c>
      <c r="C16" s="3">
        <v>49930</v>
      </c>
    </row>
    <row r="17" spans="1:3" ht="15.75" customHeight="1" x14ac:dyDescent="0.25">
      <c r="A17" s="1" t="s">
        <v>22</v>
      </c>
      <c r="B17" s="2" t="str">
        <f>VLOOKUP(A17,'Iso codes'!A:B,2,FALSE)</f>
        <v>AUT</v>
      </c>
      <c r="C17" s="3">
        <v>55960</v>
      </c>
    </row>
    <row r="18" spans="1:3" ht="15.75" customHeight="1" x14ac:dyDescent="0.25">
      <c r="A18" s="1" t="s">
        <v>23</v>
      </c>
      <c r="B18" s="2" t="str">
        <f>VLOOKUP(A18,'Iso codes'!A:B,2,FALSE)</f>
        <v>AZE</v>
      </c>
      <c r="C18" s="3">
        <v>17070</v>
      </c>
    </row>
    <row r="19" spans="1:3" ht="15.75" customHeight="1" x14ac:dyDescent="0.25">
      <c r="A19" s="1" t="s">
        <v>24</v>
      </c>
      <c r="B19" s="2" t="str">
        <f>VLOOKUP(A19,'Iso codes'!A:B,2,FALSE)</f>
        <v>BDI</v>
      </c>
      <c r="C19" s="3">
        <v>740</v>
      </c>
    </row>
    <row r="20" spans="1:3" ht="15.75" customHeight="1" x14ac:dyDescent="0.25">
      <c r="A20" s="1" t="s">
        <v>25</v>
      </c>
      <c r="B20" s="2" t="str">
        <f>VLOOKUP(A20,'Iso codes'!A:B,2,FALSE)</f>
        <v>BEL</v>
      </c>
      <c r="C20" s="3">
        <v>51470</v>
      </c>
    </row>
    <row r="21" spans="1:3" ht="15.75" customHeight="1" x14ac:dyDescent="0.25">
      <c r="A21" s="1" t="s">
        <v>26</v>
      </c>
      <c r="B21" s="2" t="str">
        <f>VLOOKUP(A21,'Iso codes'!A:B,2,FALSE)</f>
        <v>BEN</v>
      </c>
      <c r="C21" s="3">
        <v>2400</v>
      </c>
    </row>
    <row r="22" spans="1:3" ht="15" x14ac:dyDescent="0.25">
      <c r="A22" s="1" t="s">
        <v>27</v>
      </c>
      <c r="B22" s="2" t="str">
        <f>VLOOKUP(A22,'Iso codes'!A:B,2,FALSE)</f>
        <v>BFA</v>
      </c>
      <c r="C22" s="3">
        <v>1920</v>
      </c>
    </row>
    <row r="23" spans="1:3" ht="15" x14ac:dyDescent="0.25">
      <c r="A23" s="1" t="s">
        <v>28</v>
      </c>
      <c r="B23" s="2" t="str">
        <f>VLOOKUP(A23,'Iso codes'!A:B,2,FALSE)</f>
        <v>BGD</v>
      </c>
      <c r="C23" s="3">
        <v>4560</v>
      </c>
    </row>
    <row r="24" spans="1:3" ht="15" x14ac:dyDescent="0.25">
      <c r="A24" s="1" t="s">
        <v>29</v>
      </c>
      <c r="B24" s="2" t="str">
        <f>VLOOKUP(A24,'Iso codes'!A:B,2,FALSE)</f>
        <v>BGR</v>
      </c>
      <c r="C24" s="2"/>
    </row>
    <row r="25" spans="1:3" ht="15" x14ac:dyDescent="0.25">
      <c r="A25" s="1" t="s">
        <v>30</v>
      </c>
      <c r="B25" s="2" t="str">
        <f>VLOOKUP(A25,'Iso codes'!A:B,2,FALSE)</f>
        <v>BHR</v>
      </c>
      <c r="C25" s="3">
        <v>44620</v>
      </c>
    </row>
    <row r="26" spans="1:3" ht="15" x14ac:dyDescent="0.25">
      <c r="A26" s="1" t="s">
        <v>31</v>
      </c>
      <c r="B26" s="2" t="str">
        <f>VLOOKUP(A26,'Iso codes'!A:B,2,FALSE)</f>
        <v>BHS</v>
      </c>
      <c r="C26" s="2"/>
    </row>
    <row r="27" spans="1:3" ht="15" x14ac:dyDescent="0.25">
      <c r="A27" s="1" t="s">
        <v>32</v>
      </c>
      <c r="B27" s="2" t="str">
        <f>VLOOKUP(A27,'Iso codes'!A:B,2,FALSE)</f>
        <v>BIH</v>
      </c>
      <c r="C27" s="3">
        <v>13670</v>
      </c>
    </row>
    <row r="28" spans="1:3" ht="15" x14ac:dyDescent="0.25">
      <c r="A28" s="1" t="s">
        <v>33</v>
      </c>
      <c r="B28" s="2" t="str">
        <f>VLOOKUP(A28,'Iso codes'!A:B,2,FALSE)</f>
        <v>BLR</v>
      </c>
      <c r="C28" s="3">
        <v>19200</v>
      </c>
    </row>
    <row r="29" spans="1:3" ht="15" x14ac:dyDescent="0.25">
      <c r="A29" s="1" t="s">
        <v>34</v>
      </c>
      <c r="B29" s="2" t="str">
        <f>VLOOKUP(A29,'Iso codes'!A:B,2,FALSE)</f>
        <v>BLZ</v>
      </c>
      <c r="C29" s="3">
        <v>8200</v>
      </c>
    </row>
    <row r="30" spans="1:3" ht="15" x14ac:dyDescent="0.25">
      <c r="A30" s="1" t="s">
        <v>35</v>
      </c>
      <c r="B30" s="2" t="str">
        <f>VLOOKUP(A30,'Iso codes'!A:B,2,FALSE)</f>
        <v>BMU</v>
      </c>
      <c r="C30" s="2"/>
    </row>
    <row r="31" spans="1:3" ht="15" x14ac:dyDescent="0.25">
      <c r="A31" s="1" t="s">
        <v>36</v>
      </c>
      <c r="B31" s="2" t="str">
        <f>VLOOKUP(A31,'Iso codes'!A:B,2,FALSE)</f>
        <v>BOL</v>
      </c>
      <c r="C31" s="3">
        <v>7670</v>
      </c>
    </row>
    <row r="32" spans="1:3" ht="15" x14ac:dyDescent="0.25">
      <c r="A32" s="1" t="s">
        <v>37</v>
      </c>
      <c r="B32" s="2" t="str">
        <f>VLOOKUP(A32,'Iso codes'!A:B,2,FALSE)</f>
        <v>BRA</v>
      </c>
      <c r="C32" s="3">
        <v>15820</v>
      </c>
    </row>
    <row r="33" spans="1:3" ht="15" x14ac:dyDescent="0.25">
      <c r="A33" s="1" t="s">
        <v>38</v>
      </c>
      <c r="B33" s="2" t="str">
        <f>VLOOKUP(A33,'Iso codes'!A:B,2,FALSE)</f>
        <v>BRB</v>
      </c>
      <c r="C33" s="2"/>
    </row>
    <row r="34" spans="1:3" ht="15" x14ac:dyDescent="0.25">
      <c r="A34" s="1" t="s">
        <v>39</v>
      </c>
      <c r="B34" s="2" t="e">
        <f>VLOOKUP(A34,'Iso codes'!A:B,2,FALSE)</f>
        <v>#N/A</v>
      </c>
      <c r="C34" s="3">
        <v>85790</v>
      </c>
    </row>
    <row r="35" spans="1:3" ht="15" x14ac:dyDescent="0.25">
      <c r="A35" s="1" t="s">
        <v>40</v>
      </c>
      <c r="B35" s="2" t="str">
        <f>VLOOKUP(A35,'Iso codes'!A:B,2,FALSE)</f>
        <v>BTN</v>
      </c>
      <c r="C35" s="3">
        <v>9680</v>
      </c>
    </row>
    <row r="36" spans="1:3" ht="15" x14ac:dyDescent="0.25">
      <c r="A36" s="1" t="s">
        <v>41</v>
      </c>
      <c r="B36" s="2" t="str">
        <f>VLOOKUP(A36,'Iso codes'!A:B,2,FALSE)</f>
        <v>BWA</v>
      </c>
      <c r="C36" s="3">
        <v>17970</v>
      </c>
    </row>
    <row r="37" spans="1:3" ht="15" x14ac:dyDescent="0.25">
      <c r="A37" s="1" t="s">
        <v>42</v>
      </c>
      <c r="B37" s="2" t="str">
        <f>VLOOKUP(A37,'Iso codes'!A:B,2,FALSE)</f>
        <v>CAF</v>
      </c>
      <c r="C37" s="3">
        <v>870</v>
      </c>
    </row>
    <row r="38" spans="1:3" ht="15" x14ac:dyDescent="0.25">
      <c r="A38" s="1" t="s">
        <v>43</v>
      </c>
      <c r="B38" s="2" t="str">
        <f>VLOOKUP(A38,'Iso codes'!A:B,2,FALSE)</f>
        <v>CAN</v>
      </c>
      <c r="C38" s="3">
        <v>47280</v>
      </c>
    </row>
    <row r="39" spans="1:3" ht="15" x14ac:dyDescent="0.25">
      <c r="A39" s="1" t="s">
        <v>44</v>
      </c>
      <c r="B39" s="2" t="str">
        <f>VLOOKUP(A39,'Iso codes'!A:B,2,FALSE)</f>
        <v>CEB</v>
      </c>
      <c r="C39" s="3">
        <v>30852.948700000001</v>
      </c>
    </row>
    <row r="40" spans="1:3" ht="15" x14ac:dyDescent="0.25">
      <c r="A40" s="1" t="s">
        <v>45</v>
      </c>
      <c r="B40" s="2" t="str">
        <f>VLOOKUP(A40,'Iso codes'!A:B,2,FALSE)</f>
        <v>CHE</v>
      </c>
      <c r="C40" s="3">
        <v>69220</v>
      </c>
    </row>
    <row r="41" spans="1:3" ht="15" x14ac:dyDescent="0.25">
      <c r="A41" s="1" t="s">
        <v>46</v>
      </c>
      <c r="B41" s="2" t="str">
        <f>VLOOKUP(A41,'Iso codes'!A:B,2,FALSE)</f>
        <v>GB-</v>
      </c>
      <c r="C41" s="2"/>
    </row>
    <row r="42" spans="1:3" ht="15" x14ac:dyDescent="0.25">
      <c r="A42" s="1" t="s">
        <v>47</v>
      </c>
      <c r="B42" s="2" t="str">
        <f>VLOOKUP(A42,'Iso codes'!A:B,2,FALSE)</f>
        <v>CHL</v>
      </c>
      <c r="C42" s="3">
        <v>24250</v>
      </c>
    </row>
    <row r="43" spans="1:3" ht="15" x14ac:dyDescent="0.25">
      <c r="A43" s="1" t="s">
        <v>48</v>
      </c>
      <c r="B43" s="2" t="str">
        <f>VLOOKUP(A43,'Iso codes'!A:B,2,FALSE)</f>
        <v>CHN</v>
      </c>
      <c r="C43" s="3">
        <v>18140</v>
      </c>
    </row>
    <row r="44" spans="1:3" ht="15" x14ac:dyDescent="0.25">
      <c r="A44" s="1" t="s">
        <v>49</v>
      </c>
      <c r="B44" s="2" t="str">
        <f>VLOOKUP(A44,'Iso codes'!A:B,2,FALSE)</f>
        <v>CIV</v>
      </c>
      <c r="C44" s="3">
        <v>4030</v>
      </c>
    </row>
    <row r="45" spans="1:3" ht="15" x14ac:dyDescent="0.25">
      <c r="A45" s="1" t="s">
        <v>50</v>
      </c>
      <c r="B45" s="2" t="str">
        <f>VLOOKUP(A45,'Iso codes'!A:B,2,FALSE)</f>
        <v>CMR</v>
      </c>
      <c r="C45" s="3">
        <v>3700</v>
      </c>
    </row>
    <row r="46" spans="1:3" ht="15" x14ac:dyDescent="0.25">
      <c r="A46" s="1" t="s">
        <v>51</v>
      </c>
      <c r="B46" s="2" t="e">
        <f>VLOOKUP(A46,'Iso codes'!A:B,2,FALSE)</f>
        <v>#N/A</v>
      </c>
      <c r="C46" s="3">
        <v>900</v>
      </c>
    </row>
    <row r="47" spans="1:3" ht="15" x14ac:dyDescent="0.25">
      <c r="A47" s="1" t="s">
        <v>52</v>
      </c>
      <c r="B47" s="2" t="str">
        <f>VLOOKUP(A47,'Iso codes'!A:B,2,FALSE)</f>
        <v>COG</v>
      </c>
      <c r="C47" s="3">
        <v>5050</v>
      </c>
    </row>
    <row r="48" spans="1:3" ht="15" x14ac:dyDescent="0.25">
      <c r="A48" s="1" t="s">
        <v>53</v>
      </c>
      <c r="B48" s="2" t="str">
        <f>VLOOKUP(A48,'Iso codes'!A:B,2,FALSE)</f>
        <v>COL</v>
      </c>
      <c r="C48" s="3">
        <v>14490</v>
      </c>
    </row>
    <row r="49" spans="1:3" ht="15" x14ac:dyDescent="0.25">
      <c r="A49" s="1" t="s">
        <v>54</v>
      </c>
      <c r="B49" s="2" t="str">
        <f>VLOOKUP(A49,'Iso codes'!A:B,2,FALSE)</f>
        <v>COM</v>
      </c>
      <c r="C49" s="3">
        <v>2730</v>
      </c>
    </row>
    <row r="50" spans="1:3" ht="15" x14ac:dyDescent="0.25">
      <c r="A50" s="1" t="s">
        <v>55</v>
      </c>
      <c r="B50" s="2" t="str">
        <f>VLOOKUP(A50,'Iso codes'!A:B,2,FALSE)</f>
        <v>CPV</v>
      </c>
      <c r="C50" s="3">
        <v>7330</v>
      </c>
    </row>
    <row r="51" spans="1:3" ht="15" x14ac:dyDescent="0.25">
      <c r="A51" s="1" t="s">
        <v>56</v>
      </c>
      <c r="B51" s="2" t="str">
        <f>VLOOKUP(A51,'Iso codes'!A:B,2,FALSE)</f>
        <v>CRI</v>
      </c>
      <c r="C51" s="3">
        <v>16670</v>
      </c>
    </row>
    <row r="52" spans="1:3" ht="15" x14ac:dyDescent="0.25">
      <c r="A52" s="1" t="s">
        <v>57</v>
      </c>
      <c r="B52" s="2" t="e">
        <f>VLOOKUP(A52,'Iso codes'!A:B,2,FALSE)</f>
        <v>#N/A</v>
      </c>
      <c r="C52" s="3">
        <v>15749.913399999999</v>
      </c>
    </row>
    <row r="53" spans="1:3" ht="15" x14ac:dyDescent="0.25">
      <c r="A53" s="1" t="s">
        <v>58</v>
      </c>
      <c r="B53" s="2" t="str">
        <f>VLOOKUP(A53,'Iso codes'!A:B,2,FALSE)</f>
        <v>CUB</v>
      </c>
      <c r="C53" s="2"/>
    </row>
    <row r="54" spans="1:3" ht="15" x14ac:dyDescent="0.25">
      <c r="A54" s="1" t="s">
        <v>59</v>
      </c>
      <c r="B54" s="2" t="str">
        <f>VLOOKUP(A54,'Iso codes'!A:B,2,FALSE)</f>
        <v>CUW</v>
      </c>
      <c r="C54" s="2"/>
    </row>
    <row r="55" spans="1:3" ht="15" x14ac:dyDescent="0.25">
      <c r="A55" s="1" t="s">
        <v>60</v>
      </c>
      <c r="B55" s="2" t="str">
        <f>VLOOKUP(A55,'Iso codes'!A:B,2,FALSE)</f>
        <v>CYM</v>
      </c>
      <c r="C55" s="2"/>
    </row>
    <row r="56" spans="1:3" ht="15" x14ac:dyDescent="0.25">
      <c r="A56" s="1" t="s">
        <v>61</v>
      </c>
      <c r="B56" s="2" t="str">
        <f>VLOOKUP(A56,'Iso codes'!A:B,2,FALSE)</f>
        <v>CYP</v>
      </c>
      <c r="C56" s="2"/>
    </row>
    <row r="57" spans="1:3" ht="15" x14ac:dyDescent="0.25">
      <c r="A57" s="1" t="s">
        <v>62</v>
      </c>
      <c r="B57" s="2" t="str">
        <f>VLOOKUP(A57,'Iso codes'!A:B,2,FALSE)</f>
        <v>CZE</v>
      </c>
      <c r="C57" s="3">
        <v>37870</v>
      </c>
    </row>
    <row r="58" spans="1:3" ht="15" x14ac:dyDescent="0.25">
      <c r="A58" s="1" t="s">
        <v>63</v>
      </c>
      <c r="B58" s="2" t="str">
        <f>VLOOKUP(A58,'Iso codes'!A:B,2,FALSE)</f>
        <v>DEU</v>
      </c>
      <c r="C58" s="3">
        <v>55800</v>
      </c>
    </row>
    <row r="59" spans="1:3" ht="15" x14ac:dyDescent="0.25">
      <c r="A59" s="1" t="s">
        <v>64</v>
      </c>
      <c r="B59" s="2" t="str">
        <f>VLOOKUP(A59,'Iso codes'!A:B,2,FALSE)</f>
        <v>DJI</v>
      </c>
      <c r="C59" s="2"/>
    </row>
    <row r="60" spans="1:3" ht="15" x14ac:dyDescent="0.25">
      <c r="A60" s="1" t="s">
        <v>65</v>
      </c>
      <c r="B60" s="2" t="str">
        <f>VLOOKUP(A60,'Iso codes'!A:B,2,FALSE)</f>
        <v>DMA</v>
      </c>
      <c r="C60" s="3">
        <v>10680</v>
      </c>
    </row>
    <row r="61" spans="1:3" ht="15" x14ac:dyDescent="0.25">
      <c r="A61" s="1" t="s">
        <v>66</v>
      </c>
      <c r="B61" s="2" t="str">
        <f>VLOOKUP(A61,'Iso codes'!A:B,2,FALSE)</f>
        <v>DNK</v>
      </c>
      <c r="C61" s="3">
        <v>57470</v>
      </c>
    </row>
    <row r="62" spans="1:3" ht="15" x14ac:dyDescent="0.25">
      <c r="A62" s="1" t="s">
        <v>67</v>
      </c>
      <c r="B62" s="2" t="str">
        <f>VLOOKUP(A62,'Iso codes'!A:B,2,FALSE)</f>
        <v>DOM</v>
      </c>
      <c r="C62" s="3">
        <v>16960</v>
      </c>
    </row>
    <row r="63" spans="1:3" ht="15" x14ac:dyDescent="0.25">
      <c r="A63" s="1" t="s">
        <v>68</v>
      </c>
      <c r="B63" s="2" t="str">
        <f>VLOOKUP(A63,'Iso codes'!A:B,2,FALSE)</f>
        <v>DZA</v>
      </c>
      <c r="C63" s="3">
        <v>15350</v>
      </c>
    </row>
    <row r="64" spans="1:3" ht="15" x14ac:dyDescent="0.25">
      <c r="A64" s="1" t="s">
        <v>69</v>
      </c>
      <c r="B64" s="2" t="e">
        <f>VLOOKUP(A64,'Iso codes'!A:B,2,FALSE)</f>
        <v>#N/A</v>
      </c>
      <c r="C64" s="3">
        <v>16006.4339</v>
      </c>
    </row>
    <row r="65" spans="1:3" ht="15" x14ac:dyDescent="0.25">
      <c r="A65" s="1" t="s">
        <v>70</v>
      </c>
      <c r="B65" s="2" t="e">
        <f>VLOOKUP(A65,'Iso codes'!A:B,2,FALSE)</f>
        <v>#N/A</v>
      </c>
      <c r="C65" s="3">
        <v>10314.1492</v>
      </c>
    </row>
    <row r="66" spans="1:3" ht="15" x14ac:dyDescent="0.25">
      <c r="A66" s="1" t="s">
        <v>71</v>
      </c>
      <c r="B66" s="2" t="str">
        <f>VLOOKUP(A66,'Iso codes'!A:B,2,FALSE)</f>
        <v>EAS</v>
      </c>
      <c r="C66" s="3">
        <v>19327.9728</v>
      </c>
    </row>
    <row r="67" spans="1:3" ht="15" x14ac:dyDescent="0.25">
      <c r="A67" s="1" t="s">
        <v>72</v>
      </c>
      <c r="B67" s="2" t="e">
        <f>VLOOKUP(A67,'Iso codes'!A:B,2,FALSE)</f>
        <v>#N/A</v>
      </c>
      <c r="C67" s="3">
        <v>21218.6924</v>
      </c>
    </row>
    <row r="68" spans="1:3" ht="15" x14ac:dyDescent="0.25">
      <c r="A68" s="1" t="s">
        <v>74</v>
      </c>
      <c r="B68" s="2" t="e">
        <f>VLOOKUP(A68,'Iso codes'!A:B,2,FALSE)</f>
        <v>#N/A</v>
      </c>
      <c r="C68" s="3">
        <v>34704.975100000003</v>
      </c>
    </row>
    <row r="69" spans="1:3" ht="15" x14ac:dyDescent="0.25">
      <c r="A69" s="1" t="s">
        <v>75</v>
      </c>
      <c r="B69" s="2" t="str">
        <f>VLOOKUP(A69,'Iso codes'!A:B,2,FALSE)</f>
        <v>ECU</v>
      </c>
      <c r="C69" s="3">
        <v>11410</v>
      </c>
    </row>
    <row r="70" spans="1:3" ht="15" x14ac:dyDescent="0.25">
      <c r="A70" s="1" t="s">
        <v>77</v>
      </c>
      <c r="B70" s="2" t="str">
        <f>VLOOKUP(A70,'Iso codes'!A:B,2,FALSE)</f>
        <v>EGY</v>
      </c>
      <c r="C70" s="3">
        <v>12080</v>
      </c>
    </row>
    <row r="71" spans="1:3" ht="15" x14ac:dyDescent="0.25">
      <c r="A71" s="1" t="s">
        <v>78</v>
      </c>
      <c r="B71" s="2" t="e">
        <f>VLOOKUP(A71,'Iso codes'!A:B,2,FALSE)</f>
        <v>#N/A</v>
      </c>
      <c r="C71" s="3">
        <v>47181.1371</v>
      </c>
    </row>
    <row r="72" spans="1:3" ht="15" x14ac:dyDescent="0.25">
      <c r="A72" s="1" t="s">
        <v>79</v>
      </c>
      <c r="B72" s="2" t="str">
        <f>VLOOKUP(A72,'Iso codes'!A:B,2,FALSE)</f>
        <v>ERI</v>
      </c>
      <c r="C72" s="2"/>
    </row>
    <row r="73" spans="1:3" ht="15" x14ac:dyDescent="0.25">
      <c r="A73" s="1" t="s">
        <v>80</v>
      </c>
      <c r="B73" s="2" t="str">
        <f>VLOOKUP(A73,'Iso codes'!A:B,2,FALSE)</f>
        <v>ESP</v>
      </c>
      <c r="C73" s="3">
        <v>40840</v>
      </c>
    </row>
    <row r="74" spans="1:3" ht="15" x14ac:dyDescent="0.25">
      <c r="A74" s="1" t="s">
        <v>81</v>
      </c>
      <c r="B74" s="2" t="str">
        <f>VLOOKUP(A74,'Iso codes'!A:B,2,FALSE)</f>
        <v>EST</v>
      </c>
      <c r="C74" s="3">
        <v>35050</v>
      </c>
    </row>
    <row r="75" spans="1:3" ht="15" x14ac:dyDescent="0.25">
      <c r="A75" s="1" t="s">
        <v>82</v>
      </c>
      <c r="B75" s="2" t="str">
        <f>VLOOKUP(A75,'Iso codes'!A:B,2,FALSE)</f>
        <v>ETH</v>
      </c>
      <c r="C75" s="3">
        <v>2010</v>
      </c>
    </row>
    <row r="76" spans="1:3" ht="15" x14ac:dyDescent="0.25">
      <c r="A76" s="1" t="s">
        <v>83</v>
      </c>
      <c r="B76" s="2" t="str">
        <f>VLOOKUP(A76,'Iso codes'!A:B,2,FALSE)</f>
        <v>EUU</v>
      </c>
      <c r="C76" s="3">
        <v>44270.012300000002</v>
      </c>
    </row>
    <row r="77" spans="1:3" ht="15" x14ac:dyDescent="0.25">
      <c r="A77" s="1" t="s">
        <v>84</v>
      </c>
      <c r="B77" s="2" t="e">
        <f>VLOOKUP(A77,'Iso codes'!A:B,2,FALSE)</f>
        <v>#N/A</v>
      </c>
      <c r="C77" s="3">
        <v>4543.8473700000004</v>
      </c>
    </row>
    <row r="78" spans="1:3" ht="15" x14ac:dyDescent="0.25">
      <c r="A78" s="1" t="s">
        <v>85</v>
      </c>
      <c r="B78" s="2" t="str">
        <f>VLOOKUP(A78,'Iso codes'!A:B,2,FALSE)</f>
        <v>FIN</v>
      </c>
      <c r="C78" s="3">
        <v>48490</v>
      </c>
    </row>
    <row r="79" spans="1:3" ht="15" x14ac:dyDescent="0.25">
      <c r="A79" s="1" t="s">
        <v>86</v>
      </c>
      <c r="B79" s="2" t="str">
        <f>VLOOKUP(A79,'Iso codes'!A:B,2,FALSE)</f>
        <v>FJI</v>
      </c>
      <c r="C79" s="3">
        <v>10250</v>
      </c>
    </row>
    <row r="80" spans="1:3" ht="15" x14ac:dyDescent="0.25">
      <c r="A80" s="1" t="s">
        <v>87</v>
      </c>
      <c r="B80" s="2" t="str">
        <f>VLOOKUP(A80,'Iso codes'!A:B,2,FALSE)</f>
        <v>FRA</v>
      </c>
      <c r="C80" s="3">
        <v>46900</v>
      </c>
    </row>
    <row r="81" spans="1:3" ht="15" x14ac:dyDescent="0.25">
      <c r="A81" s="1" t="s">
        <v>88</v>
      </c>
      <c r="B81" s="2" t="str">
        <f>VLOOKUP(A81,'Iso codes'!A:B,2,FALSE)</f>
        <v>FRO</v>
      </c>
      <c r="C81" s="2"/>
    </row>
    <row r="82" spans="1:3" ht="15" x14ac:dyDescent="0.25">
      <c r="A82" s="1" t="s">
        <v>89</v>
      </c>
      <c r="B82" s="2" t="e">
        <f>VLOOKUP(A82,'Iso codes'!A:B,2,FALSE)</f>
        <v>#N/A</v>
      </c>
      <c r="C82" s="3">
        <v>4160</v>
      </c>
    </row>
    <row r="83" spans="1:3" ht="15" x14ac:dyDescent="0.25">
      <c r="A83" s="1" t="s">
        <v>90</v>
      </c>
      <c r="B83" s="2" t="str">
        <f>VLOOKUP(A83,'Iso codes'!A:B,2,FALSE)</f>
        <v>GAB</v>
      </c>
      <c r="C83" s="3">
        <v>16580</v>
      </c>
    </row>
    <row r="84" spans="1:3" ht="15" x14ac:dyDescent="0.25">
      <c r="A84" s="1" t="s">
        <v>91</v>
      </c>
      <c r="B84" s="2" t="str">
        <f>VLOOKUP(A84,'Iso codes'!A:B,2,FALSE)</f>
        <v>GBR</v>
      </c>
      <c r="C84" s="3">
        <v>45660</v>
      </c>
    </row>
    <row r="85" spans="1:3" ht="15" x14ac:dyDescent="0.25">
      <c r="A85" s="1" t="s">
        <v>92</v>
      </c>
      <c r="B85" s="2" t="str">
        <f>VLOOKUP(A85,'Iso codes'!A:B,2,FALSE)</f>
        <v>GEO</v>
      </c>
      <c r="C85" s="3">
        <v>10900</v>
      </c>
    </row>
    <row r="86" spans="1:3" ht="15" x14ac:dyDescent="0.25">
      <c r="A86" s="1" t="s">
        <v>93</v>
      </c>
      <c r="B86" s="2" t="str">
        <f>VLOOKUP(A86,'Iso codes'!A:B,2,FALSE)</f>
        <v>GHA</v>
      </c>
      <c r="C86" s="3">
        <v>4650</v>
      </c>
    </row>
    <row r="87" spans="1:3" ht="15" x14ac:dyDescent="0.25">
      <c r="A87" s="1" t="s">
        <v>94</v>
      </c>
      <c r="B87" s="2" t="str">
        <f>VLOOKUP(A87,'Iso codes'!A:B,2,FALSE)</f>
        <v>GIB</v>
      </c>
      <c r="C87" s="2"/>
    </row>
    <row r="88" spans="1:3" ht="15" x14ac:dyDescent="0.25">
      <c r="A88" s="1" t="s">
        <v>95</v>
      </c>
      <c r="B88" s="2" t="str">
        <f>VLOOKUP(A88,'Iso codes'!A:B,2,FALSE)</f>
        <v>GIN</v>
      </c>
      <c r="C88" s="3">
        <v>2480</v>
      </c>
    </row>
    <row r="89" spans="1:3" ht="15" x14ac:dyDescent="0.25">
      <c r="A89" s="1" t="s">
        <v>96</v>
      </c>
      <c r="B89" s="2" t="str">
        <f>VLOOKUP(A89,'Iso codes'!A:B,2,FALSE)</f>
        <v>GMB</v>
      </c>
      <c r="C89" s="3">
        <v>1680</v>
      </c>
    </row>
    <row r="90" spans="1:3" ht="15" x14ac:dyDescent="0.25">
      <c r="A90" s="1" t="s">
        <v>97</v>
      </c>
      <c r="B90" s="2" t="e">
        <f>VLOOKUP(A90,'Iso codes'!A:B,2,FALSE)</f>
        <v>#N/A</v>
      </c>
      <c r="C90" s="3">
        <v>1790</v>
      </c>
    </row>
    <row r="91" spans="1:3" ht="15" x14ac:dyDescent="0.25">
      <c r="A91" s="1" t="s">
        <v>98</v>
      </c>
      <c r="B91" s="2" t="str">
        <f>VLOOKUP(A91,'Iso codes'!A:B,2,FALSE)</f>
        <v>GNQ</v>
      </c>
      <c r="C91" s="3">
        <v>18170</v>
      </c>
    </row>
    <row r="92" spans="1:3" ht="15" x14ac:dyDescent="0.25">
      <c r="A92" s="1" t="s">
        <v>99</v>
      </c>
      <c r="B92" s="2" t="str">
        <f>VLOOKUP(A92,'Iso codes'!A:B,2,FALSE)</f>
        <v>GRC</v>
      </c>
      <c r="C92" s="3">
        <v>29600</v>
      </c>
    </row>
    <row r="93" spans="1:3" ht="15" x14ac:dyDescent="0.25">
      <c r="A93" s="1" t="s">
        <v>100</v>
      </c>
      <c r="B93" s="2" t="str">
        <f>VLOOKUP(A93,'Iso codes'!A:B,2,FALSE)</f>
        <v>GRD</v>
      </c>
      <c r="C93" s="3">
        <v>14270</v>
      </c>
    </row>
    <row r="94" spans="1:3" ht="15" x14ac:dyDescent="0.25">
      <c r="A94" s="1" t="s">
        <v>101</v>
      </c>
      <c r="B94" s="2" t="str">
        <f>VLOOKUP(A94,'Iso codes'!A:B,2,FALSE)</f>
        <v>GRL</v>
      </c>
      <c r="C94" s="2"/>
    </row>
    <row r="95" spans="1:3" ht="15" x14ac:dyDescent="0.25">
      <c r="A95" s="1" t="s">
        <v>102</v>
      </c>
      <c r="B95" s="2" t="str">
        <f>VLOOKUP(A95,'Iso codes'!A:B,2,FALSE)</f>
        <v>GTM</v>
      </c>
      <c r="C95" s="3">
        <v>8310</v>
      </c>
    </row>
    <row r="96" spans="1:3" ht="15" x14ac:dyDescent="0.25">
      <c r="A96" s="1" t="s">
        <v>103</v>
      </c>
      <c r="B96" s="2" t="str">
        <f>VLOOKUP(A96,'Iso codes'!A:B,2,FALSE)</f>
        <v>GUM</v>
      </c>
      <c r="C96" s="2"/>
    </row>
    <row r="97" spans="1:3" ht="15" x14ac:dyDescent="0.25">
      <c r="A97" s="1" t="s">
        <v>104</v>
      </c>
      <c r="B97" s="2" t="str">
        <f>VLOOKUP(A97,'Iso codes'!A:B,2,FALSE)</f>
        <v>GUY</v>
      </c>
      <c r="C97" s="3">
        <v>8570</v>
      </c>
    </row>
    <row r="98" spans="1:3" ht="15" x14ac:dyDescent="0.25">
      <c r="A98" s="1" t="s">
        <v>105</v>
      </c>
      <c r="B98" s="2" t="e">
        <f>VLOOKUP(A98,'Iso codes'!A:B,2,FALSE)</f>
        <v>#N/A</v>
      </c>
      <c r="C98" s="3">
        <v>51175.236499999999</v>
      </c>
    </row>
    <row r="99" spans="1:3" ht="15" x14ac:dyDescent="0.25">
      <c r="A99" s="1" t="s">
        <v>106</v>
      </c>
      <c r="B99" s="2" t="str">
        <f>VLOOKUP(A99,'Iso codes'!A:B,2,FALSE)</f>
        <v>HKG</v>
      </c>
      <c r="C99" s="3">
        <v>67700</v>
      </c>
    </row>
    <row r="100" spans="1:3" ht="15" x14ac:dyDescent="0.25">
      <c r="A100" s="1" t="s">
        <v>107</v>
      </c>
      <c r="B100" s="2" t="str">
        <f>VLOOKUP(A100,'Iso codes'!A:B,2,FALSE)</f>
        <v>HND</v>
      </c>
      <c r="C100" s="3">
        <v>4780</v>
      </c>
    </row>
    <row r="101" spans="1:3" ht="15" x14ac:dyDescent="0.25">
      <c r="A101" s="1" t="s">
        <v>108</v>
      </c>
      <c r="B101" s="2" t="e">
        <f>VLOOKUP(A101,'Iso codes'!A:B,2,FALSE)</f>
        <v>#N/A</v>
      </c>
      <c r="C101" s="3">
        <v>2438.1014700000001</v>
      </c>
    </row>
    <row r="102" spans="1:3" ht="15" x14ac:dyDescent="0.25">
      <c r="A102" s="1" t="s">
        <v>109</v>
      </c>
      <c r="B102" s="2" t="str">
        <f>VLOOKUP(A102,'Iso codes'!A:B,2,FALSE)</f>
        <v>HRV</v>
      </c>
      <c r="C102" s="2"/>
    </row>
    <row r="103" spans="1:3" ht="15" x14ac:dyDescent="0.25">
      <c r="A103" s="1" t="s">
        <v>110</v>
      </c>
      <c r="B103" s="2" t="str">
        <f>VLOOKUP(A103,'Iso codes'!A:B,2,FALSE)</f>
        <v>HTI</v>
      </c>
      <c r="C103" s="3">
        <v>1870</v>
      </c>
    </row>
    <row r="104" spans="1:3" ht="15" x14ac:dyDescent="0.25">
      <c r="A104" s="1" t="s">
        <v>111</v>
      </c>
      <c r="B104" s="2" t="str">
        <f>VLOOKUP(A104,'Iso codes'!A:B,2,FALSE)</f>
        <v>HUN</v>
      </c>
      <c r="C104" s="3">
        <v>29790</v>
      </c>
    </row>
    <row r="105" spans="1:3" ht="15" x14ac:dyDescent="0.25">
      <c r="A105" s="1" t="s">
        <v>112</v>
      </c>
      <c r="B105" s="2" t="e">
        <f>VLOOKUP(A105,'Iso codes'!A:B,2,FALSE)</f>
        <v>#N/A</v>
      </c>
      <c r="C105" s="3">
        <v>14555.5355</v>
      </c>
    </row>
    <row r="106" spans="1:3" ht="15" x14ac:dyDescent="0.25">
      <c r="A106" s="1" t="s">
        <v>114</v>
      </c>
      <c r="B106" s="2" t="e">
        <f>VLOOKUP(A106,'Iso codes'!A:B,2,FALSE)</f>
        <v>#N/A</v>
      </c>
      <c r="C106" s="3">
        <v>11841.0972</v>
      </c>
    </row>
    <row r="107" spans="1:3" ht="15" x14ac:dyDescent="0.25">
      <c r="A107" s="1" t="s">
        <v>115</v>
      </c>
      <c r="B107" s="2" t="e">
        <f>VLOOKUP(A107,'Iso codes'!A:B,2,FALSE)</f>
        <v>#N/A</v>
      </c>
      <c r="C107" s="3">
        <v>3990.9272599999999</v>
      </c>
    </row>
    <row r="108" spans="1:3" ht="15" x14ac:dyDescent="0.25">
      <c r="A108" s="1" t="s">
        <v>116</v>
      </c>
      <c r="B108" s="2" t="e">
        <f>VLOOKUP(A108,'Iso codes'!A:B,2,FALSE)</f>
        <v>#N/A</v>
      </c>
      <c r="C108" s="3">
        <v>5512.20622</v>
      </c>
    </row>
    <row r="109" spans="1:3" ht="15" x14ac:dyDescent="0.25">
      <c r="A109" s="1" t="s">
        <v>117</v>
      </c>
      <c r="B109" s="2" t="str">
        <f>VLOOKUP(A109,'Iso codes'!A:B,2,FALSE)</f>
        <v>IDN</v>
      </c>
      <c r="C109" s="3">
        <v>12650</v>
      </c>
    </row>
    <row r="110" spans="1:3" ht="15" x14ac:dyDescent="0.25">
      <c r="A110" s="1" t="s">
        <v>118</v>
      </c>
      <c r="B110" s="2" t="e">
        <f>VLOOKUP(A110,'Iso codes'!A:B,2,FALSE)</f>
        <v>#N/A</v>
      </c>
      <c r="C110" s="3">
        <v>3197.9891899999998</v>
      </c>
    </row>
    <row r="111" spans="1:3" ht="15" x14ac:dyDescent="0.25">
      <c r="A111" s="1" t="s">
        <v>119</v>
      </c>
      <c r="B111" s="2" t="str">
        <f>VLOOKUP(A111,'Iso codes'!A:B,2,FALSE)</f>
        <v>IMN</v>
      </c>
      <c r="C111" s="2"/>
    </row>
    <row r="112" spans="1:3" ht="15" x14ac:dyDescent="0.25">
      <c r="A112" s="1" t="s">
        <v>120</v>
      </c>
      <c r="B112" s="2" t="str">
        <f>VLOOKUP(A112,'Iso codes'!A:B,2,FALSE)</f>
        <v>IND</v>
      </c>
      <c r="C112" s="3">
        <v>7680</v>
      </c>
    </row>
    <row r="113" spans="1:3" ht="15" x14ac:dyDescent="0.25">
      <c r="A113" s="1" t="s">
        <v>121</v>
      </c>
      <c r="B113" s="2" t="e">
        <f>VLOOKUP(A113,'Iso codes'!A:B,2,FALSE)</f>
        <v>#N/A</v>
      </c>
      <c r="C113" s="2"/>
    </row>
    <row r="114" spans="1:3" ht="15" x14ac:dyDescent="0.25">
      <c r="A114" s="1" t="s">
        <v>122</v>
      </c>
      <c r="B114" s="2" t="str">
        <f>VLOOKUP(A114,'Iso codes'!A:B,2,FALSE)</f>
        <v>IRL</v>
      </c>
      <c r="C114" s="3">
        <v>66810</v>
      </c>
    </row>
    <row r="115" spans="1:3" ht="15" x14ac:dyDescent="0.25">
      <c r="A115" s="1" t="s">
        <v>123</v>
      </c>
      <c r="B115" s="2" t="e">
        <f>VLOOKUP(A115,'Iso codes'!A:B,2,FALSE)</f>
        <v>#N/A</v>
      </c>
      <c r="C115" s="2"/>
    </row>
    <row r="116" spans="1:3" ht="15" x14ac:dyDescent="0.25">
      <c r="A116" s="1" t="s">
        <v>124</v>
      </c>
      <c r="B116" s="2" t="str">
        <f>VLOOKUP(A116,'Iso codes'!A:B,2,FALSE)</f>
        <v>IRQ</v>
      </c>
      <c r="C116" s="3">
        <v>17290</v>
      </c>
    </row>
    <row r="117" spans="1:3" ht="15" x14ac:dyDescent="0.25">
      <c r="A117" s="1" t="s">
        <v>125</v>
      </c>
      <c r="B117" s="2" t="str">
        <f>VLOOKUP(A117,'Iso codes'!A:B,2,FALSE)</f>
        <v>ISL</v>
      </c>
      <c r="C117" s="2"/>
    </row>
    <row r="118" spans="1:3" ht="15" x14ac:dyDescent="0.25">
      <c r="A118" s="1" t="s">
        <v>126</v>
      </c>
      <c r="B118" s="2" t="str">
        <f>VLOOKUP(A118,'Iso codes'!A:B,2,FALSE)</f>
        <v>ISR</v>
      </c>
      <c r="C118" s="3">
        <v>40800</v>
      </c>
    </row>
    <row r="119" spans="1:3" ht="15" x14ac:dyDescent="0.25">
      <c r="A119" s="1" t="s">
        <v>127</v>
      </c>
      <c r="B119" s="2" t="str">
        <f>VLOOKUP(A119,'Iso codes'!A:B,2,FALSE)</f>
        <v>ITA</v>
      </c>
      <c r="C119" s="3">
        <v>42490</v>
      </c>
    </row>
    <row r="120" spans="1:3" ht="15" x14ac:dyDescent="0.25">
      <c r="A120" s="1" t="s">
        <v>128</v>
      </c>
      <c r="B120" s="2" t="str">
        <f>VLOOKUP(A120,'Iso codes'!A:B,2,FALSE)</f>
        <v>JAM</v>
      </c>
      <c r="C120" s="3">
        <v>8930</v>
      </c>
    </row>
    <row r="121" spans="1:3" ht="15" x14ac:dyDescent="0.25">
      <c r="A121" s="1" t="s">
        <v>129</v>
      </c>
      <c r="B121" s="2" t="str">
        <f>VLOOKUP(A121,'Iso codes'!A:B,2,FALSE)</f>
        <v>JOR</v>
      </c>
      <c r="C121" s="3">
        <v>9300</v>
      </c>
    </row>
    <row r="122" spans="1:3" ht="15" x14ac:dyDescent="0.25">
      <c r="A122" s="1" t="s">
        <v>130</v>
      </c>
      <c r="B122" s="2" t="str">
        <f>VLOOKUP(A122,'Iso codes'!A:B,2,FALSE)</f>
        <v>JPN</v>
      </c>
      <c r="C122" s="3">
        <v>45000</v>
      </c>
    </row>
    <row r="123" spans="1:3" ht="15" x14ac:dyDescent="0.25">
      <c r="A123" s="1" t="s">
        <v>131</v>
      </c>
      <c r="B123" s="2" t="str">
        <f>VLOOKUP(A123,'Iso codes'!A:B,2,FALSE)</f>
        <v>KAZ</v>
      </c>
      <c r="C123" s="3">
        <v>24230</v>
      </c>
    </row>
    <row r="124" spans="1:3" ht="15" x14ac:dyDescent="0.25">
      <c r="A124" s="1" t="s">
        <v>132</v>
      </c>
      <c r="B124" s="2" t="str">
        <f>VLOOKUP(A124,'Iso codes'!A:B,2,FALSE)</f>
        <v>KEN</v>
      </c>
      <c r="C124" s="3">
        <v>3430</v>
      </c>
    </row>
    <row r="125" spans="1:3" ht="15" x14ac:dyDescent="0.25">
      <c r="A125" s="1" t="s">
        <v>133</v>
      </c>
      <c r="B125" s="2" t="str">
        <f>VLOOKUP(A125,'Iso codes'!A:B,2,FALSE)</f>
        <v>KGZ</v>
      </c>
      <c r="C125" s="3">
        <v>3780</v>
      </c>
    </row>
    <row r="126" spans="1:3" ht="15" x14ac:dyDescent="0.25">
      <c r="A126" s="1" t="s">
        <v>134</v>
      </c>
      <c r="B126" s="2" t="str">
        <f>VLOOKUP(A126,'Iso codes'!A:B,2,FALSE)</f>
        <v>KHM</v>
      </c>
      <c r="C126" s="3">
        <v>4060</v>
      </c>
    </row>
    <row r="127" spans="1:3" ht="15" x14ac:dyDescent="0.25">
      <c r="A127" s="1" t="s">
        <v>135</v>
      </c>
      <c r="B127" s="2" t="str">
        <f>VLOOKUP(A127,'Iso codes'!A:B,2,FALSE)</f>
        <v>KIR</v>
      </c>
      <c r="C127" s="3">
        <v>4410</v>
      </c>
    </row>
    <row r="128" spans="1:3" ht="15" x14ac:dyDescent="0.25">
      <c r="A128" s="1" t="s">
        <v>136</v>
      </c>
      <c r="B128" s="2" t="e">
        <f>VLOOKUP(A128,'Iso codes'!A:B,2,FALSE)</f>
        <v>#N/A</v>
      </c>
      <c r="C128" s="3">
        <v>30120</v>
      </c>
    </row>
    <row r="129" spans="1:3" ht="15" x14ac:dyDescent="0.25">
      <c r="A129" s="1" t="s">
        <v>137</v>
      </c>
      <c r="B129" s="2" t="e">
        <f>VLOOKUP(A129,'Iso codes'!A:B,2,FALSE)</f>
        <v>#N/A</v>
      </c>
      <c r="C129" s="3">
        <v>40450</v>
      </c>
    </row>
    <row r="130" spans="1:3" ht="15" x14ac:dyDescent="0.25">
      <c r="A130" s="1" t="s">
        <v>138</v>
      </c>
      <c r="B130" s="2" t="str">
        <f>VLOOKUP(A130,'Iso codes'!A:B,2,FALSE)</f>
        <v>KWT</v>
      </c>
      <c r="C130" s="3">
        <v>83390</v>
      </c>
    </row>
    <row r="131" spans="1:3" ht="15" x14ac:dyDescent="0.25">
      <c r="A131" s="1" t="s">
        <v>139</v>
      </c>
      <c r="B131" s="2" t="e">
        <f>VLOOKUP(A131,'Iso codes'!A:B,2,FALSE)</f>
        <v>#N/A</v>
      </c>
      <c r="C131" s="3">
        <v>15630.9159</v>
      </c>
    </row>
    <row r="132" spans="1:3" ht="15" x14ac:dyDescent="0.25">
      <c r="A132" s="1" t="s">
        <v>140</v>
      </c>
      <c r="B132" s="2" t="str">
        <f>VLOOKUP(A132,'Iso codes'!A:B,2,FALSE)</f>
        <v>LAO</v>
      </c>
      <c r="C132" s="3">
        <v>7090</v>
      </c>
    </row>
    <row r="133" spans="1:3" ht="15" x14ac:dyDescent="0.25">
      <c r="A133" s="1" t="s">
        <v>141</v>
      </c>
      <c r="B133" s="2" t="str">
        <f>VLOOKUP(A133,'Iso codes'!A:B,2,FALSE)</f>
        <v>LBN</v>
      </c>
      <c r="C133" s="3">
        <v>12610</v>
      </c>
    </row>
    <row r="134" spans="1:3" ht="15" x14ac:dyDescent="0.25">
      <c r="A134" s="1" t="s">
        <v>142</v>
      </c>
      <c r="B134" s="2" t="str">
        <f>VLOOKUP(A134,'Iso codes'!A:B,2,FALSE)</f>
        <v>LBR</v>
      </c>
      <c r="C134" s="3">
        <v>1130</v>
      </c>
    </row>
    <row r="135" spans="1:3" ht="15" x14ac:dyDescent="0.25">
      <c r="A135" s="1" t="s">
        <v>143</v>
      </c>
      <c r="B135" s="2" t="str">
        <f>VLOOKUP(A135,'Iso codes'!A:B,2,FALSE)</f>
        <v>LBY</v>
      </c>
      <c r="C135" s="3">
        <v>20990</v>
      </c>
    </row>
    <row r="136" spans="1:3" ht="15" x14ac:dyDescent="0.25">
      <c r="A136" s="1" t="s">
        <v>144</v>
      </c>
      <c r="B136" s="2" t="e">
        <f>VLOOKUP(A136,'Iso codes'!A:B,2,FALSE)</f>
        <v>#N/A</v>
      </c>
      <c r="C136" s="3">
        <v>12970</v>
      </c>
    </row>
    <row r="137" spans="1:3" ht="15" x14ac:dyDescent="0.25">
      <c r="A137" s="1" t="s">
        <v>145</v>
      </c>
      <c r="B137" s="2" t="e">
        <f>VLOOKUP(A137,'Iso codes'!A:B,2,FALSE)</f>
        <v>#N/A</v>
      </c>
      <c r="C137" s="3">
        <v>16110.8107</v>
      </c>
    </row>
    <row r="138" spans="1:3" ht="15" x14ac:dyDescent="0.25">
      <c r="A138" s="1" t="s">
        <v>146</v>
      </c>
      <c r="B138" s="2" t="e">
        <f>VLOOKUP(A138,'Iso codes'!A:B,2,FALSE)</f>
        <v>#N/A</v>
      </c>
      <c r="C138" s="3">
        <v>2941.4243999999999</v>
      </c>
    </row>
    <row r="139" spans="1:3" ht="15" x14ac:dyDescent="0.25">
      <c r="A139" s="1" t="s">
        <v>147</v>
      </c>
      <c r="B139" s="2" t="e">
        <f>VLOOKUP(A139,'Iso codes'!A:B,2,FALSE)</f>
        <v>#N/A</v>
      </c>
      <c r="C139" s="3">
        <v>2225.4605700000002</v>
      </c>
    </row>
    <row r="140" spans="1:3" ht="15" x14ac:dyDescent="0.25">
      <c r="A140" s="1" t="s">
        <v>148</v>
      </c>
      <c r="B140" s="2" t="str">
        <f>VLOOKUP(A140,'Iso codes'!A:B,2,FALSE)</f>
        <v>LIE</v>
      </c>
      <c r="C140" s="2"/>
    </row>
    <row r="141" spans="1:3" ht="15" x14ac:dyDescent="0.25">
      <c r="A141" s="1" t="s">
        <v>149</v>
      </c>
      <c r="B141" s="2" t="str">
        <f>VLOOKUP(A141,'Iso codes'!A:B,2,FALSE)</f>
        <v>LKA</v>
      </c>
      <c r="C141" s="3">
        <v>13090</v>
      </c>
    </row>
    <row r="142" spans="1:3" ht="15" x14ac:dyDescent="0.25">
      <c r="A142" s="1" t="s">
        <v>150</v>
      </c>
      <c r="B142" s="2" t="e">
        <f>VLOOKUP(A142,'Iso codes'!A:B,2,FALSE)</f>
        <v>#N/A</v>
      </c>
      <c r="C142" s="3">
        <v>7585.3586999999998</v>
      </c>
    </row>
    <row r="143" spans="1:3" ht="15" x14ac:dyDescent="0.25">
      <c r="A143" s="1" t="s">
        <v>151</v>
      </c>
      <c r="B143" s="2" t="e">
        <f>VLOOKUP(A143,'Iso codes'!A:B,2,FALSE)</f>
        <v>#N/A</v>
      </c>
      <c r="C143" s="3">
        <v>11636.5352</v>
      </c>
    </row>
    <row r="144" spans="1:3" ht="15" x14ac:dyDescent="0.25">
      <c r="A144" s="1" t="s">
        <v>152</v>
      </c>
      <c r="B144" s="2" t="str">
        <f>VLOOKUP(A144,'Iso codes'!A:B,2,FALSE)</f>
        <v>LSO</v>
      </c>
      <c r="C144" s="3">
        <v>3610</v>
      </c>
    </row>
    <row r="145" spans="1:3" ht="15" x14ac:dyDescent="0.25">
      <c r="A145" s="1" t="s">
        <v>153</v>
      </c>
      <c r="B145" s="2" t="e">
        <f>VLOOKUP(A145,'Iso codes'!A:B,2,FALSE)</f>
        <v>#N/A</v>
      </c>
      <c r="C145" s="3">
        <v>18740.423699999999</v>
      </c>
    </row>
    <row r="146" spans="1:3" ht="15" x14ac:dyDescent="0.25">
      <c r="A146" s="1" t="s">
        <v>154</v>
      </c>
      <c r="B146" s="2" t="str">
        <f>VLOOKUP(A146,'Iso codes'!A:B,2,FALSE)</f>
        <v>LTU</v>
      </c>
      <c r="C146" s="2"/>
    </row>
    <row r="147" spans="1:3" ht="15" x14ac:dyDescent="0.25">
      <c r="A147" s="1" t="s">
        <v>155</v>
      </c>
      <c r="B147" s="2" t="str">
        <f>VLOOKUP(A147,'Iso codes'!A:B,2,FALSE)</f>
        <v>LUX</v>
      </c>
      <c r="C147" s="3">
        <v>80640</v>
      </c>
    </row>
    <row r="148" spans="1:3" ht="15" x14ac:dyDescent="0.25">
      <c r="A148" s="1" t="s">
        <v>156</v>
      </c>
      <c r="B148" s="2" t="str">
        <f>VLOOKUP(A148,'Iso codes'!A:B,2,FALSE)</f>
        <v>LVA</v>
      </c>
      <c r="C148" s="2"/>
    </row>
    <row r="149" spans="1:3" ht="15" x14ac:dyDescent="0.25">
      <c r="A149" s="1" t="s">
        <v>157</v>
      </c>
      <c r="B149" s="2" t="str">
        <f>VLOOKUP(A149,'Iso codes'!A:B,2,FALSE)</f>
        <v>MAC</v>
      </c>
      <c r="C149" s="3">
        <v>112480</v>
      </c>
    </row>
    <row r="150" spans="1:3" ht="15" x14ac:dyDescent="0.25">
      <c r="A150" s="1" t="s">
        <v>158</v>
      </c>
      <c r="B150" s="2" t="e">
        <f>VLOOKUP(A150,'Iso codes'!A:B,2,FALSE)</f>
        <v>#N/A</v>
      </c>
      <c r="C150" s="2"/>
    </row>
    <row r="151" spans="1:3" ht="15" x14ac:dyDescent="0.25">
      <c r="A151" s="1" t="s">
        <v>159</v>
      </c>
      <c r="B151" s="2" t="str">
        <f>VLOOKUP(A151,'Iso codes'!A:B,2,FALSE)</f>
        <v>MAR</v>
      </c>
      <c r="C151" s="3">
        <v>8410</v>
      </c>
    </row>
    <row r="152" spans="1:3" ht="15" x14ac:dyDescent="0.25">
      <c r="A152" s="1" t="s">
        <v>160</v>
      </c>
      <c r="B152" s="2" t="str">
        <f>VLOOKUP(A152,'Iso codes'!A:B,2,FALSE)</f>
        <v>MCO</v>
      </c>
      <c r="C152" s="2"/>
    </row>
    <row r="153" spans="1:3" ht="15" x14ac:dyDescent="0.25">
      <c r="A153" s="1" t="s">
        <v>161</v>
      </c>
      <c r="B153" s="2" t="str">
        <f>VLOOKUP(A153,'Iso codes'!A:B,2,FALSE)</f>
        <v>MDA</v>
      </c>
      <c r="C153" s="3">
        <v>7680</v>
      </c>
    </row>
    <row r="154" spans="1:3" ht="15" x14ac:dyDescent="0.25">
      <c r="A154" s="1" t="s">
        <v>162</v>
      </c>
      <c r="B154" s="2" t="str">
        <f>VLOOKUP(A154,'Iso codes'!A:B,2,FALSE)</f>
        <v>MDG</v>
      </c>
      <c r="C154" s="3">
        <v>1580</v>
      </c>
    </row>
    <row r="155" spans="1:3" ht="15" x14ac:dyDescent="0.25">
      <c r="A155" s="1" t="s">
        <v>163</v>
      </c>
      <c r="B155" s="2" t="str">
        <f>VLOOKUP(A155,'Iso codes'!A:B,2,FALSE)</f>
        <v>MDV</v>
      </c>
      <c r="C155" s="3">
        <v>14120</v>
      </c>
    </row>
    <row r="156" spans="1:3" ht="15" x14ac:dyDescent="0.25">
      <c r="A156" s="1" t="s">
        <v>164</v>
      </c>
      <c r="B156" s="2" t="e">
        <f>VLOOKUP(A156,'Iso codes'!A:B,2,FALSE)</f>
        <v>#N/A</v>
      </c>
      <c r="C156" s="3">
        <v>20680.402600000001</v>
      </c>
    </row>
    <row r="157" spans="1:3" ht="15" x14ac:dyDescent="0.25">
      <c r="A157" s="1" t="s">
        <v>165</v>
      </c>
      <c r="B157" s="2" t="str">
        <f>VLOOKUP(A157,'Iso codes'!A:B,2,FALSE)</f>
        <v>MEX</v>
      </c>
      <c r="C157" s="3">
        <v>19440</v>
      </c>
    </row>
    <row r="158" spans="1:3" ht="15" x14ac:dyDescent="0.25">
      <c r="A158" s="1" t="s">
        <v>166</v>
      </c>
      <c r="B158" s="2" t="str">
        <f>VLOOKUP(A158,'Iso codes'!A:B,2,FALSE)</f>
        <v>MHL</v>
      </c>
      <c r="C158" s="3">
        <v>5290</v>
      </c>
    </row>
    <row r="159" spans="1:3" ht="15" x14ac:dyDescent="0.25">
      <c r="A159" s="1" t="s">
        <v>167</v>
      </c>
      <c r="B159" s="2" t="e">
        <f>VLOOKUP(A159,'Iso codes'!A:B,2,FALSE)</f>
        <v>#N/A</v>
      </c>
      <c r="C159" s="3">
        <v>12813.649299999999</v>
      </c>
    </row>
    <row r="160" spans="1:3" ht="15" x14ac:dyDescent="0.25">
      <c r="A160" s="1" t="s">
        <v>168</v>
      </c>
      <c r="B160" s="2" t="e">
        <f>VLOOKUP(A160,'Iso codes'!A:B,2,FALSE)</f>
        <v>#N/A</v>
      </c>
      <c r="C160" s="2"/>
    </row>
    <row r="161" spans="1:3" ht="15" x14ac:dyDescent="0.25">
      <c r="A161" s="1" t="s">
        <v>169</v>
      </c>
      <c r="B161" s="2" t="str">
        <f>VLOOKUP(A161,'Iso codes'!A:B,2,FALSE)</f>
        <v>MLI</v>
      </c>
      <c r="C161" s="3">
        <v>2230</v>
      </c>
    </row>
    <row r="162" spans="1:3" ht="15" x14ac:dyDescent="0.25">
      <c r="A162" s="1" t="s">
        <v>170</v>
      </c>
      <c r="B162" s="2" t="str">
        <f>VLOOKUP(A162,'Iso codes'!A:B,2,FALSE)</f>
        <v>MLT</v>
      </c>
      <c r="C162" s="2"/>
    </row>
    <row r="163" spans="1:3" ht="15" x14ac:dyDescent="0.25">
      <c r="A163" s="1" t="s">
        <v>171</v>
      </c>
      <c r="B163" s="2" t="str">
        <f>VLOOKUP(A163,'Iso codes'!A:B,2,FALSE)</f>
        <v>MMR</v>
      </c>
      <c r="C163" s="3">
        <v>6480</v>
      </c>
    </row>
    <row r="164" spans="1:3" ht="15" x14ac:dyDescent="0.25">
      <c r="A164" s="1" t="s">
        <v>172</v>
      </c>
      <c r="B164" s="2" t="e">
        <f>VLOOKUP(A164,'Iso codes'!A:B,2,FALSE)</f>
        <v>#N/A</v>
      </c>
      <c r="C164" s="2"/>
    </row>
    <row r="165" spans="1:3" ht="15" x14ac:dyDescent="0.25">
      <c r="A165" s="1" t="s">
        <v>173</v>
      </c>
      <c r="B165" s="2" t="str">
        <f>VLOOKUP(A165,'Iso codes'!A:B,2,FALSE)</f>
        <v>MNE</v>
      </c>
      <c r="C165" s="2"/>
    </row>
    <row r="166" spans="1:3" ht="15" x14ac:dyDescent="0.25">
      <c r="A166" s="1" t="s">
        <v>174</v>
      </c>
      <c r="B166" s="2" t="str">
        <f>VLOOKUP(A166,'Iso codes'!A:B,2,FALSE)</f>
        <v>MNG</v>
      </c>
      <c r="C166" s="3">
        <v>12220</v>
      </c>
    </row>
    <row r="167" spans="1:3" ht="15" x14ac:dyDescent="0.25">
      <c r="A167" s="1" t="s">
        <v>175</v>
      </c>
      <c r="B167" s="2" t="str">
        <f>VLOOKUP(A167,'Iso codes'!A:B,2,FALSE)</f>
        <v>MNP</v>
      </c>
      <c r="C167" s="2"/>
    </row>
    <row r="168" spans="1:3" ht="15" x14ac:dyDescent="0.25">
      <c r="A168" s="1" t="s">
        <v>176</v>
      </c>
      <c r="B168" s="2" t="str">
        <f>VLOOKUP(A168,'Iso codes'!A:B,2,FALSE)</f>
        <v>MOZ</v>
      </c>
      <c r="C168" s="3">
        <v>1300</v>
      </c>
    </row>
    <row r="169" spans="1:3" ht="15" x14ac:dyDescent="0.25">
      <c r="A169" s="1" t="s">
        <v>177</v>
      </c>
      <c r="B169" s="2" t="str">
        <f>VLOOKUP(A169,'Iso codes'!A:B,2,FALSE)</f>
        <v>MRT</v>
      </c>
      <c r="C169" s="3">
        <v>4160</v>
      </c>
    </row>
    <row r="170" spans="1:3" ht="15" x14ac:dyDescent="0.25">
      <c r="A170" s="1" t="s">
        <v>178</v>
      </c>
      <c r="B170" s="2" t="str">
        <f>VLOOKUP(A170,'Iso codes'!A:B,2,FALSE)</f>
        <v>MUS</v>
      </c>
      <c r="C170" s="3">
        <v>26030</v>
      </c>
    </row>
    <row r="171" spans="1:3" ht="15" x14ac:dyDescent="0.25">
      <c r="A171" s="1" t="s">
        <v>179</v>
      </c>
      <c r="B171" s="2" t="str">
        <f>VLOOKUP(A171,'Iso codes'!A:B,2,FALSE)</f>
        <v>MWI</v>
      </c>
      <c r="C171" s="3">
        <v>1310</v>
      </c>
    </row>
    <row r="172" spans="1:3" ht="15" x14ac:dyDescent="0.25">
      <c r="A172" s="1" t="s">
        <v>180</v>
      </c>
      <c r="B172" s="2" t="str">
        <f>VLOOKUP(A172,'Iso codes'!A:B,2,FALSE)</f>
        <v>MYS</v>
      </c>
      <c r="C172" s="3">
        <v>30600</v>
      </c>
    </row>
    <row r="173" spans="1:3" ht="15" x14ac:dyDescent="0.25">
      <c r="A173" s="1" t="s">
        <v>181</v>
      </c>
      <c r="B173" s="2" t="str">
        <f>VLOOKUP(A173,'Iso codes'!A:B,2,FALSE)</f>
        <v>NAC</v>
      </c>
      <c r="C173" s="3">
        <v>61752.6489</v>
      </c>
    </row>
    <row r="174" spans="1:3" ht="15" x14ac:dyDescent="0.25">
      <c r="A174" s="1" t="s">
        <v>182</v>
      </c>
      <c r="B174" s="2" t="str">
        <f>VLOOKUP(A174,'Iso codes'!A:B,2,FALSE)</f>
        <v>NAM</v>
      </c>
      <c r="C174" s="3">
        <v>10920</v>
      </c>
    </row>
    <row r="175" spans="1:3" ht="15" x14ac:dyDescent="0.25">
      <c r="A175" s="1" t="s">
        <v>183</v>
      </c>
      <c r="B175" s="2" t="str">
        <f>VLOOKUP(A175,'Iso codes'!A:B,2,FALSE)</f>
        <v>NCL</v>
      </c>
      <c r="C175" s="2"/>
    </row>
    <row r="176" spans="1:3" ht="15" x14ac:dyDescent="0.25">
      <c r="A176" s="1" t="s">
        <v>184</v>
      </c>
      <c r="B176" s="2" t="str">
        <f>VLOOKUP(A176,'Iso codes'!A:B,2,FALSE)</f>
        <v>NER</v>
      </c>
      <c r="C176" s="3">
        <v>1030</v>
      </c>
    </row>
    <row r="177" spans="1:3" ht="15" x14ac:dyDescent="0.25">
      <c r="A177" s="1" t="s">
        <v>185</v>
      </c>
      <c r="B177" s="2" t="str">
        <f>VLOOKUP(A177,'Iso codes'!A:B,2,FALSE)</f>
        <v>NGA</v>
      </c>
      <c r="C177" s="3">
        <v>5700</v>
      </c>
    </row>
    <row r="178" spans="1:3" ht="15" x14ac:dyDescent="0.25">
      <c r="A178" s="1" t="s">
        <v>186</v>
      </c>
      <c r="B178" s="2" t="str">
        <f>VLOOKUP(A178,'Iso codes'!A:B,2,FALSE)</f>
        <v>NIC</v>
      </c>
      <c r="C178" s="3">
        <v>5390</v>
      </c>
    </row>
    <row r="179" spans="1:3" ht="15" x14ac:dyDescent="0.25">
      <c r="A179" s="1" t="s">
        <v>187</v>
      </c>
      <c r="B179" s="2" t="str">
        <f>VLOOKUP(A179,'Iso codes'!A:B,2,FALSE)</f>
        <v>NLD</v>
      </c>
      <c r="C179" s="3">
        <v>57380</v>
      </c>
    </row>
    <row r="180" spans="1:3" ht="15" x14ac:dyDescent="0.25">
      <c r="A180" s="1" t="s">
        <v>188</v>
      </c>
      <c r="B180" s="2" t="str">
        <f>VLOOKUP(A180,'Iso codes'!A:B,2,FALSE)</f>
        <v>NOR</v>
      </c>
      <c r="C180" s="3">
        <v>66390</v>
      </c>
    </row>
    <row r="181" spans="1:3" ht="15" x14ac:dyDescent="0.25">
      <c r="A181" s="1" t="s">
        <v>189</v>
      </c>
      <c r="B181" s="2" t="str">
        <f>VLOOKUP(A181,'Iso codes'!A:B,2,FALSE)</f>
        <v>NPL</v>
      </c>
      <c r="C181" s="3">
        <v>3090</v>
      </c>
    </row>
    <row r="182" spans="1:3" ht="15" x14ac:dyDescent="0.25">
      <c r="A182" s="1" t="s">
        <v>190</v>
      </c>
      <c r="B182" s="2" t="str">
        <f>VLOOKUP(A182,'Iso codes'!A:B,2,FALSE)</f>
        <v>NRU</v>
      </c>
      <c r="C182" s="3">
        <v>19480</v>
      </c>
    </row>
    <row r="183" spans="1:3" ht="15" x14ac:dyDescent="0.25">
      <c r="A183" s="1" t="s">
        <v>191</v>
      </c>
      <c r="B183" s="2" t="str">
        <f>VLOOKUP(A183,'Iso codes'!A:B,2,FALSE)</f>
        <v>NZL</v>
      </c>
      <c r="C183" s="3">
        <v>40250</v>
      </c>
    </row>
    <row r="184" spans="1:3" ht="15" x14ac:dyDescent="0.25">
      <c r="A184" s="1" t="s">
        <v>192</v>
      </c>
      <c r="B184" s="2" t="e">
        <f>VLOOKUP(A184,'Iso codes'!A:B,2,FALSE)</f>
        <v>#N/A</v>
      </c>
      <c r="C184" s="3">
        <v>46147.470600000001</v>
      </c>
    </row>
    <row r="185" spans="1:3" ht="15" x14ac:dyDescent="0.25">
      <c r="A185" s="1" t="s">
        <v>193</v>
      </c>
      <c r="B185" s="2" t="str">
        <f>VLOOKUP(A185,'Iso codes'!A:B,2,FALSE)</f>
        <v>OMN</v>
      </c>
      <c r="C185" s="3">
        <v>41230</v>
      </c>
    </row>
    <row r="186" spans="1:3" ht="15" x14ac:dyDescent="0.25">
      <c r="A186" s="1" t="s">
        <v>194</v>
      </c>
      <c r="B186" s="2" t="e">
        <f>VLOOKUP(A186,'Iso codes'!A:B,2,FALSE)</f>
        <v>#N/A</v>
      </c>
      <c r="C186" s="3">
        <v>26207.166799999999</v>
      </c>
    </row>
    <row r="187" spans="1:3" ht="15" x14ac:dyDescent="0.25">
      <c r="A187" s="1" t="s">
        <v>195</v>
      </c>
      <c r="B187" s="2" t="str">
        <f>VLOOKUP(A187,'Iso codes'!A:B,2,FALSE)</f>
        <v>PAK</v>
      </c>
      <c r="C187" s="3">
        <v>5840</v>
      </c>
    </row>
    <row r="188" spans="1:3" ht="15" x14ac:dyDescent="0.25">
      <c r="A188" s="1" t="s">
        <v>196</v>
      </c>
      <c r="B188" s="2" t="str">
        <f>VLOOKUP(A188,'Iso codes'!A:B,2,FALSE)</f>
        <v>PAN</v>
      </c>
      <c r="C188" s="3">
        <v>23510</v>
      </c>
    </row>
    <row r="189" spans="1:3" ht="15" x14ac:dyDescent="0.25">
      <c r="A189" s="1" t="s">
        <v>197</v>
      </c>
      <c r="B189" s="2" t="str">
        <f>VLOOKUP(A189,'Iso codes'!A:B,2,FALSE)</f>
        <v>PER</v>
      </c>
      <c r="C189" s="3">
        <v>13810</v>
      </c>
    </row>
    <row r="190" spans="1:3" ht="15" x14ac:dyDescent="0.25">
      <c r="A190" s="1" t="s">
        <v>198</v>
      </c>
      <c r="B190" s="2" t="str">
        <f>VLOOKUP(A190,'Iso codes'!A:B,2,FALSE)</f>
        <v>PHL</v>
      </c>
      <c r="C190" s="3">
        <v>10720</v>
      </c>
    </row>
    <row r="191" spans="1:3" ht="15" x14ac:dyDescent="0.25">
      <c r="A191" s="1" t="s">
        <v>199</v>
      </c>
      <c r="B191" s="2" t="str">
        <f>VLOOKUP(A191,'Iso codes'!A:B,2,FALSE)</f>
        <v>PLW</v>
      </c>
      <c r="C191" s="3">
        <v>18820</v>
      </c>
    </row>
    <row r="192" spans="1:3" ht="15" x14ac:dyDescent="0.25">
      <c r="A192" s="1" t="s">
        <v>200</v>
      </c>
      <c r="B192" s="2" t="str">
        <f>VLOOKUP(A192,'Iso codes'!A:B,2,FALSE)</f>
        <v>PNG</v>
      </c>
      <c r="C192" s="3">
        <v>4150</v>
      </c>
    </row>
    <row r="193" spans="1:3" ht="15" x14ac:dyDescent="0.25">
      <c r="A193" s="1" t="s">
        <v>201</v>
      </c>
      <c r="B193" s="2" t="str">
        <f>VLOOKUP(A193,'Iso codes'!A:B,2,FALSE)</f>
        <v>POL</v>
      </c>
      <c r="C193" s="3">
        <v>31110</v>
      </c>
    </row>
    <row r="194" spans="1:3" ht="15" x14ac:dyDescent="0.25">
      <c r="A194" s="1" t="s">
        <v>202</v>
      </c>
      <c r="B194" s="2" t="e">
        <f>VLOOKUP(A194,'Iso codes'!A:B,2,FALSE)</f>
        <v>#N/A</v>
      </c>
      <c r="C194" s="3">
        <v>3827.3877000000002</v>
      </c>
    </row>
    <row r="195" spans="1:3" ht="15" x14ac:dyDescent="0.25">
      <c r="A195" s="1" t="s">
        <v>203</v>
      </c>
      <c r="B195" s="2" t="str">
        <f>VLOOKUP(A195,'Iso codes'!A:B,2,FALSE)</f>
        <v>PRI</v>
      </c>
      <c r="C195" s="3">
        <v>26560</v>
      </c>
    </row>
    <row r="196" spans="1:3" ht="15" x14ac:dyDescent="0.25">
      <c r="A196" s="1" t="s">
        <v>204</v>
      </c>
      <c r="B196" s="2" t="e">
        <f>VLOOKUP(A196,'Iso codes'!A:B,2,FALSE)</f>
        <v>#N/A</v>
      </c>
      <c r="C196" s="2"/>
    </row>
    <row r="197" spans="1:3" ht="15" x14ac:dyDescent="0.25">
      <c r="A197" s="1" t="s">
        <v>205</v>
      </c>
      <c r="B197" s="2" t="str">
        <f>VLOOKUP(A197,'Iso codes'!A:B,2,FALSE)</f>
        <v>PRT</v>
      </c>
      <c r="C197" s="3">
        <v>33200</v>
      </c>
    </row>
    <row r="198" spans="1:3" ht="15" x14ac:dyDescent="0.25">
      <c r="A198" s="1" t="s">
        <v>206</v>
      </c>
      <c r="B198" s="2" t="str">
        <f>VLOOKUP(A198,'Iso codes'!A:B,2,FALSE)</f>
        <v>PRY</v>
      </c>
      <c r="C198" s="3">
        <v>13180</v>
      </c>
    </row>
    <row r="199" spans="1:3" ht="15" x14ac:dyDescent="0.25">
      <c r="A199" s="1" t="s">
        <v>207</v>
      </c>
      <c r="B199" s="2" t="e">
        <f>VLOOKUP(A199,'Iso codes'!A:B,2,FALSE)</f>
        <v>#N/A</v>
      </c>
      <c r="C199" s="3">
        <v>5990</v>
      </c>
    </row>
    <row r="200" spans="1:3" ht="15" x14ac:dyDescent="0.25">
      <c r="A200" s="1" t="s">
        <v>208</v>
      </c>
      <c r="B200" s="2" t="e">
        <f>VLOOKUP(A200,'Iso codes'!A:B,2,FALSE)</f>
        <v>#N/A</v>
      </c>
      <c r="C200" s="3">
        <v>6258.9011</v>
      </c>
    </row>
    <row r="201" spans="1:3" ht="15" x14ac:dyDescent="0.25">
      <c r="A201" s="1" t="s">
        <v>210</v>
      </c>
      <c r="B201" s="2" t="e">
        <f>VLOOKUP(A201,'Iso codes'!A:B,2,FALSE)</f>
        <v>#N/A</v>
      </c>
      <c r="C201" s="3">
        <v>49396.970500000003</v>
      </c>
    </row>
    <row r="202" spans="1:3" ht="15" x14ac:dyDescent="0.25">
      <c r="A202" s="1" t="s">
        <v>211</v>
      </c>
      <c r="B202" s="2" t="str">
        <f>VLOOKUP(A202,'Iso codes'!A:B,2,FALSE)</f>
        <v>PYF</v>
      </c>
      <c r="C202" s="2"/>
    </row>
    <row r="203" spans="1:3" ht="15" x14ac:dyDescent="0.25">
      <c r="A203" s="1" t="s">
        <v>212</v>
      </c>
      <c r="B203" s="2" t="str">
        <f>VLOOKUP(A203,'Iso codes'!A:B,2,FALSE)</f>
        <v>QAT</v>
      </c>
      <c r="C203" s="3">
        <v>124130</v>
      </c>
    </row>
    <row r="204" spans="1:3" ht="15" x14ac:dyDescent="0.25">
      <c r="A204" s="1" t="s">
        <v>213</v>
      </c>
      <c r="B204" s="2" t="str">
        <f>VLOOKUP(A204,'Iso codes'!A:B,2,FALSE)</f>
        <v>ROU</v>
      </c>
      <c r="C204" s="2"/>
    </row>
    <row r="205" spans="1:3" ht="15" x14ac:dyDescent="0.25">
      <c r="A205" s="1" t="s">
        <v>214</v>
      </c>
      <c r="B205" s="2" t="str">
        <f>VLOOKUP(A205,'Iso codes'!A:B,2,FALSE)</f>
        <v>RUS</v>
      </c>
      <c r="C205" s="3">
        <v>26470</v>
      </c>
    </row>
    <row r="206" spans="1:3" ht="15" x14ac:dyDescent="0.25">
      <c r="A206" s="1" t="s">
        <v>215</v>
      </c>
      <c r="B206" s="2" t="str">
        <f>VLOOKUP(A206,'Iso codes'!A:B,2,FALSE)</f>
        <v>RWA</v>
      </c>
      <c r="C206" s="3">
        <v>2210</v>
      </c>
    </row>
    <row r="207" spans="1:3" ht="15" x14ac:dyDescent="0.25">
      <c r="A207" s="1" t="s">
        <v>216</v>
      </c>
      <c r="B207" s="2" t="str">
        <f>VLOOKUP(A207,'Iso codes'!A:B,2,FALSE)</f>
        <v>SAS</v>
      </c>
      <c r="C207" s="3">
        <v>7068.28737</v>
      </c>
    </row>
    <row r="208" spans="1:3" ht="15" x14ac:dyDescent="0.25">
      <c r="A208" s="1" t="s">
        <v>217</v>
      </c>
      <c r="B208" s="2" t="str">
        <f>VLOOKUP(A208,'Iso codes'!A:B,2,FALSE)</f>
        <v>SAU</v>
      </c>
      <c r="C208" s="3">
        <v>55650</v>
      </c>
    </row>
    <row r="209" spans="1:3" ht="15" x14ac:dyDescent="0.25">
      <c r="A209" s="1" t="s">
        <v>218</v>
      </c>
      <c r="B209" s="2" t="str">
        <f>VLOOKUP(A209,'Iso codes'!A:B,2,FALSE)</f>
        <v>SDN</v>
      </c>
      <c r="C209" s="3">
        <v>4420</v>
      </c>
    </row>
    <row r="210" spans="1:3" ht="15" x14ac:dyDescent="0.25">
      <c r="A210" s="1" t="s">
        <v>219</v>
      </c>
      <c r="B210" s="2" t="str">
        <f>VLOOKUP(A210,'Iso codes'!A:B,2,FALSE)</f>
        <v>SEN</v>
      </c>
      <c r="C210" s="3">
        <v>3670</v>
      </c>
    </row>
    <row r="211" spans="1:3" ht="15" x14ac:dyDescent="0.25">
      <c r="A211" s="1" t="s">
        <v>220</v>
      </c>
      <c r="B211" s="2" t="str">
        <f>VLOOKUP(A211,'Iso codes'!A:B,2,FALSE)</f>
        <v>SGP</v>
      </c>
      <c r="C211" s="3">
        <v>94500</v>
      </c>
    </row>
    <row r="212" spans="1:3" ht="15" x14ac:dyDescent="0.25">
      <c r="A212" s="1" t="s">
        <v>221</v>
      </c>
      <c r="B212" s="2" t="str">
        <f>VLOOKUP(A212,'Iso codes'!A:B,2,FALSE)</f>
        <v>SLB</v>
      </c>
      <c r="C212" s="3">
        <v>2280</v>
      </c>
    </row>
    <row r="213" spans="1:3" ht="15" x14ac:dyDescent="0.25">
      <c r="A213" s="1" t="s">
        <v>222</v>
      </c>
      <c r="B213" s="2" t="str">
        <f>VLOOKUP(A213,'Iso codes'!A:B,2,FALSE)</f>
        <v>SLE</v>
      </c>
      <c r="C213" s="3">
        <v>1520</v>
      </c>
    </row>
    <row r="214" spans="1:3" ht="15" x14ac:dyDescent="0.25">
      <c r="A214" s="1" t="s">
        <v>223</v>
      </c>
      <c r="B214" s="2" t="str">
        <f>VLOOKUP(A214,'Iso codes'!A:B,2,FALSE)</f>
        <v>SLV</v>
      </c>
      <c r="C214" s="3">
        <v>7850</v>
      </c>
    </row>
    <row r="215" spans="1:3" ht="15" x14ac:dyDescent="0.25">
      <c r="A215" s="1" t="s">
        <v>224</v>
      </c>
      <c r="B215" s="2" t="str">
        <f>VLOOKUP(A215,'Iso codes'!A:B,2,FALSE)</f>
        <v>SMR</v>
      </c>
      <c r="C215" s="2"/>
    </row>
    <row r="216" spans="1:3" ht="15" x14ac:dyDescent="0.25">
      <c r="A216" s="1" t="s">
        <v>225</v>
      </c>
      <c r="B216" s="2" t="str">
        <f>VLOOKUP(A216,'Iso codes'!A:B,2,FALSE)</f>
        <v>SOM</v>
      </c>
      <c r="C216" s="2"/>
    </row>
    <row r="217" spans="1:3" ht="15" x14ac:dyDescent="0.25">
      <c r="A217" s="1" t="s">
        <v>226</v>
      </c>
      <c r="B217" s="2" t="str">
        <f>VLOOKUP(A217,'Iso codes'!A:B,2,FALSE)</f>
        <v>SRB</v>
      </c>
      <c r="C217" s="2"/>
    </row>
    <row r="218" spans="1:3" ht="15" x14ac:dyDescent="0.25">
      <c r="A218" s="1" t="s">
        <v>227</v>
      </c>
      <c r="B218" s="2" t="e">
        <f>VLOOKUP(A218,'Iso codes'!A:B,2,FALSE)</f>
        <v>#N/A</v>
      </c>
      <c r="C218" s="3">
        <v>3825.3384299999998</v>
      </c>
    </row>
    <row r="219" spans="1:3" ht="15" x14ac:dyDescent="0.25">
      <c r="A219" s="1" t="s">
        <v>228</v>
      </c>
      <c r="B219" s="2" t="str">
        <f>VLOOKUP(A219,'Iso codes'!A:B,2,FALSE)</f>
        <v>SSD</v>
      </c>
      <c r="C219" s="2"/>
    </row>
    <row r="220" spans="1:3" ht="15" x14ac:dyDescent="0.25">
      <c r="A220" s="1" t="s">
        <v>229</v>
      </c>
      <c r="B220" s="2" t="e">
        <f>VLOOKUP(A220,'Iso codes'!A:B,2,FALSE)</f>
        <v>#N/A</v>
      </c>
      <c r="C220" s="3">
        <v>3827.6043</v>
      </c>
    </row>
    <row r="221" spans="1:3" ht="15" x14ac:dyDescent="0.25">
      <c r="A221" s="1" t="s">
        <v>230</v>
      </c>
      <c r="B221" s="2" t="e">
        <f>VLOOKUP(A221,'Iso codes'!A:B,2,FALSE)</f>
        <v>#N/A</v>
      </c>
      <c r="C221" s="3">
        <v>23095.1286</v>
      </c>
    </row>
    <row r="222" spans="1:3" ht="15" x14ac:dyDescent="0.25">
      <c r="A222" s="1" t="s">
        <v>231</v>
      </c>
      <c r="B222" s="2" t="str">
        <f>VLOOKUP(A222,'Iso codes'!A:B,2,FALSE)</f>
        <v>STP</v>
      </c>
      <c r="C222" s="3">
        <v>3430</v>
      </c>
    </row>
    <row r="223" spans="1:3" ht="15" x14ac:dyDescent="0.25">
      <c r="A223" s="1" t="s">
        <v>232</v>
      </c>
      <c r="B223" s="2" t="str">
        <f>VLOOKUP(A223,'Iso codes'!A:B,2,FALSE)</f>
        <v>SUR</v>
      </c>
      <c r="C223" s="3">
        <v>13420</v>
      </c>
    </row>
    <row r="224" spans="1:3" ht="15" x14ac:dyDescent="0.25">
      <c r="A224" s="1" t="s">
        <v>233</v>
      </c>
      <c r="B224" s="2" t="str">
        <f>VLOOKUP(A224,'Iso codes'!A:B,2,FALSE)</f>
        <v>SVK</v>
      </c>
      <c r="C224" s="3">
        <v>33600</v>
      </c>
    </row>
    <row r="225" spans="1:3" ht="15" x14ac:dyDescent="0.25">
      <c r="A225" s="1" t="s">
        <v>234</v>
      </c>
      <c r="B225" s="2" t="str">
        <f>VLOOKUP(A225,'Iso codes'!A:B,2,FALSE)</f>
        <v>SVN</v>
      </c>
      <c r="C225" s="3">
        <v>38050</v>
      </c>
    </row>
    <row r="226" spans="1:3" ht="15" x14ac:dyDescent="0.25">
      <c r="A226" s="1" t="s">
        <v>235</v>
      </c>
      <c r="B226" s="2" t="str">
        <f>VLOOKUP(A226,'Iso codes'!A:B,2,FALSE)</f>
        <v>SWE</v>
      </c>
      <c r="C226" s="3">
        <v>53990</v>
      </c>
    </row>
    <row r="227" spans="1:3" ht="15" x14ac:dyDescent="0.25">
      <c r="A227" s="1" t="s">
        <v>236</v>
      </c>
      <c r="B227" s="2" t="str">
        <f>VLOOKUP(A227,'Iso codes'!A:B,2,FALSE)</f>
        <v>SWZ</v>
      </c>
      <c r="C227" s="3">
        <v>10680</v>
      </c>
    </row>
    <row r="228" spans="1:3" ht="15" x14ac:dyDescent="0.25">
      <c r="A228" s="1" t="s">
        <v>237</v>
      </c>
      <c r="B228" s="2" t="str">
        <f>VLOOKUP(A228,'Iso codes'!A:B,2,FALSE)</f>
        <v>SXM</v>
      </c>
      <c r="C228" s="2"/>
    </row>
    <row r="229" spans="1:3" ht="15" x14ac:dyDescent="0.25">
      <c r="A229" s="1" t="s">
        <v>238</v>
      </c>
      <c r="B229" s="2" t="str">
        <f>VLOOKUP(A229,'Iso codes'!A:B,2,FALSE)</f>
        <v>SYC</v>
      </c>
      <c r="C229" s="3">
        <v>29070</v>
      </c>
    </row>
    <row r="230" spans="1:3" ht="15" x14ac:dyDescent="0.25">
      <c r="A230" s="1" t="s">
        <v>239</v>
      </c>
      <c r="B230" s="2" t="str">
        <f>VLOOKUP(A230,'Iso codes'!A:B,2,FALSE)</f>
        <v>SYR</v>
      </c>
      <c r="C230" s="2"/>
    </row>
    <row r="231" spans="1:3" ht="15" x14ac:dyDescent="0.25">
      <c r="A231" s="1" t="s">
        <v>240</v>
      </c>
      <c r="B231" s="2" t="str">
        <f>VLOOKUP(A231,'Iso codes'!A:B,2,FALSE)</f>
        <v>TCA</v>
      </c>
      <c r="C231" s="3">
        <v>24540</v>
      </c>
    </row>
    <row r="232" spans="1:3" ht="15" x14ac:dyDescent="0.25">
      <c r="A232" s="1" t="s">
        <v>241</v>
      </c>
      <c r="B232" s="2" t="str">
        <f>VLOOKUP(A232,'Iso codes'!A:B,2,FALSE)</f>
        <v>TCD</v>
      </c>
      <c r="C232" s="3">
        <v>1920</v>
      </c>
    </row>
    <row r="233" spans="1:3" ht="15" x14ac:dyDescent="0.25">
      <c r="A233" s="1" t="s">
        <v>242</v>
      </c>
      <c r="B233" s="2" t="e">
        <f>VLOOKUP(A233,'Iso codes'!A:B,2,FALSE)</f>
        <v>#N/A</v>
      </c>
      <c r="C233" s="3">
        <v>16174.7084</v>
      </c>
    </row>
    <row r="234" spans="1:3" ht="15" x14ac:dyDescent="0.25">
      <c r="A234" s="1" t="s">
        <v>243</v>
      </c>
      <c r="B234" s="2" t="e">
        <f>VLOOKUP(A234,'Iso codes'!A:B,2,FALSE)</f>
        <v>#N/A</v>
      </c>
      <c r="C234" s="3">
        <v>22099.91</v>
      </c>
    </row>
    <row r="235" spans="1:3" ht="15" x14ac:dyDescent="0.25">
      <c r="A235" s="1" t="s">
        <v>244</v>
      </c>
      <c r="B235" s="2" t="str">
        <f>VLOOKUP(A235,'Iso codes'!A:B,2,FALSE)</f>
        <v>TGO</v>
      </c>
      <c r="C235" s="3">
        <v>1760</v>
      </c>
    </row>
    <row r="236" spans="1:3" ht="15" x14ac:dyDescent="0.25">
      <c r="A236" s="1" t="s">
        <v>245</v>
      </c>
      <c r="B236" s="2" t="str">
        <f>VLOOKUP(A236,'Iso codes'!A:B,2,FALSE)</f>
        <v>THA</v>
      </c>
      <c r="C236" s="3">
        <v>18160</v>
      </c>
    </row>
    <row r="237" spans="1:3" ht="15" x14ac:dyDescent="0.25">
      <c r="A237" s="1" t="s">
        <v>246</v>
      </c>
      <c r="B237" s="2" t="str">
        <f>VLOOKUP(A237,'Iso codes'!A:B,2,FALSE)</f>
        <v>TJK</v>
      </c>
      <c r="C237" s="3">
        <v>4040</v>
      </c>
    </row>
    <row r="238" spans="1:3" ht="15" x14ac:dyDescent="0.25">
      <c r="A238" s="1" t="s">
        <v>247</v>
      </c>
      <c r="B238" s="2" t="str">
        <f>VLOOKUP(A238,'Iso codes'!A:B,2,FALSE)</f>
        <v>TKM</v>
      </c>
      <c r="C238" s="3">
        <v>18460</v>
      </c>
    </row>
    <row r="239" spans="1:3" ht="15" x14ac:dyDescent="0.25">
      <c r="A239" s="1" t="s">
        <v>248</v>
      </c>
      <c r="B239" s="2" t="e">
        <f>VLOOKUP(A239,'Iso codes'!A:B,2,FALSE)</f>
        <v>#N/A</v>
      </c>
      <c r="C239" s="3">
        <v>16087.3593</v>
      </c>
    </row>
    <row r="240" spans="1:3" ht="15" x14ac:dyDescent="0.25">
      <c r="A240" s="1" t="s">
        <v>249</v>
      </c>
      <c r="B240" s="2" t="e">
        <f>VLOOKUP(A240,'Iso codes'!A:B,2,FALSE)</f>
        <v>#N/A</v>
      </c>
      <c r="C240" s="3">
        <v>6990</v>
      </c>
    </row>
    <row r="241" spans="1:3" ht="15" x14ac:dyDescent="0.25">
      <c r="A241" s="1" t="s">
        <v>250</v>
      </c>
      <c r="B241" s="2" t="e">
        <f>VLOOKUP(A241,'Iso codes'!A:B,2,FALSE)</f>
        <v>#N/A</v>
      </c>
      <c r="C241" s="2"/>
    </row>
    <row r="242" spans="1:3" ht="15" x14ac:dyDescent="0.25">
      <c r="A242" s="1" t="s">
        <v>251</v>
      </c>
      <c r="B242" s="2" t="str">
        <f>VLOOKUP(A242,'Iso codes'!A:B,2,FALSE)</f>
        <v>TON</v>
      </c>
      <c r="C242" s="3">
        <v>6510</v>
      </c>
    </row>
    <row r="243" spans="1:3" ht="15" x14ac:dyDescent="0.25">
      <c r="A243" s="1" t="s">
        <v>252</v>
      </c>
      <c r="B243" s="2" t="e">
        <f>VLOOKUP(A243,'Iso codes'!A:B,2,FALSE)</f>
        <v>#N/A</v>
      </c>
      <c r="C243" s="3">
        <v>7068.28737</v>
      </c>
    </row>
    <row r="244" spans="1:3" ht="15" x14ac:dyDescent="0.25">
      <c r="A244" s="1" t="s">
        <v>253</v>
      </c>
      <c r="B244" s="2" t="e">
        <f>VLOOKUP(A244,'Iso codes'!A:B,2,FALSE)</f>
        <v>#N/A</v>
      </c>
      <c r="C244" s="3">
        <v>3827.6043</v>
      </c>
    </row>
    <row r="245" spans="1:3" ht="15" x14ac:dyDescent="0.25">
      <c r="A245" s="1" t="s">
        <v>254</v>
      </c>
      <c r="B245" s="2" t="str">
        <f>VLOOKUP(A245,'Iso codes'!A:B,2,FALSE)</f>
        <v>TTO</v>
      </c>
      <c r="C245" s="3">
        <v>32060</v>
      </c>
    </row>
    <row r="246" spans="1:3" ht="15" x14ac:dyDescent="0.25">
      <c r="A246" s="1" t="s">
        <v>255</v>
      </c>
      <c r="B246" s="2" t="str">
        <f>VLOOKUP(A246,'Iso codes'!A:B,2,FALSE)</f>
        <v>TUN</v>
      </c>
      <c r="C246" s="3">
        <v>12060</v>
      </c>
    </row>
    <row r="247" spans="1:3" ht="15" x14ac:dyDescent="0.25">
      <c r="A247" s="1" t="s">
        <v>256</v>
      </c>
      <c r="B247" s="2" t="str">
        <f>VLOOKUP(A247,'Iso codes'!A:B,2,FALSE)</f>
        <v>TUR</v>
      </c>
      <c r="C247" s="3">
        <v>28380</v>
      </c>
    </row>
    <row r="248" spans="1:3" ht="15" x14ac:dyDescent="0.25">
      <c r="A248" s="1" t="s">
        <v>257</v>
      </c>
      <c r="B248" s="2" t="str">
        <f>VLOOKUP(A248,'Iso codes'!A:B,2,FALSE)</f>
        <v>TUV</v>
      </c>
      <c r="C248" s="3">
        <v>6090</v>
      </c>
    </row>
    <row r="249" spans="1:3" ht="15" x14ac:dyDescent="0.25">
      <c r="A249" s="1" t="s">
        <v>258</v>
      </c>
      <c r="B249" s="2" t="str">
        <f>VLOOKUP(A249,'Iso codes'!A:B,2,FALSE)</f>
        <v>TZA</v>
      </c>
      <c r="C249" s="3">
        <v>3160</v>
      </c>
    </row>
    <row r="250" spans="1:3" ht="15" x14ac:dyDescent="0.25">
      <c r="A250" s="1" t="s">
        <v>259</v>
      </c>
      <c r="B250" s="2" t="str">
        <f>VLOOKUP(A250,'Iso codes'!A:B,2,FALSE)</f>
        <v>UGA</v>
      </c>
      <c r="C250" s="3">
        <v>1970</v>
      </c>
    </row>
    <row r="251" spans="1:3" ht="15" x14ac:dyDescent="0.25">
      <c r="A251" s="1" t="s">
        <v>260</v>
      </c>
      <c r="B251" s="2" t="str">
        <f>VLOOKUP(A251,'Iso codes'!A:B,2,FALSE)</f>
        <v>UKR</v>
      </c>
      <c r="C251" s="3">
        <v>9020</v>
      </c>
    </row>
    <row r="252" spans="1:3" ht="15" x14ac:dyDescent="0.25">
      <c r="A252" s="1" t="s">
        <v>261</v>
      </c>
      <c r="B252" s="2" t="e">
        <f>VLOOKUP(A252,'Iso codes'!A:B,2,FALSE)</f>
        <v>#N/A</v>
      </c>
      <c r="C252" s="3">
        <v>18744.678100000001</v>
      </c>
    </row>
    <row r="253" spans="1:3" ht="15" x14ac:dyDescent="0.25">
      <c r="A253" s="1" t="s">
        <v>262</v>
      </c>
      <c r="B253" s="2" t="str">
        <f>VLOOKUP(A253,'Iso codes'!A:B,2,FALSE)</f>
        <v>URY</v>
      </c>
      <c r="C253" s="3">
        <v>21900</v>
      </c>
    </row>
    <row r="254" spans="1:3" ht="15" x14ac:dyDescent="0.25">
      <c r="A254" s="1" t="s">
        <v>263</v>
      </c>
      <c r="B254" s="2" t="str">
        <f>VLOOKUP(A254,'Iso codes'!A:B,2,FALSE)</f>
        <v>USA</v>
      </c>
      <c r="C254" s="3">
        <v>63390</v>
      </c>
    </row>
    <row r="255" spans="1:3" ht="15" x14ac:dyDescent="0.25">
      <c r="A255" s="1" t="s">
        <v>264</v>
      </c>
      <c r="B255" s="2" t="str">
        <f>VLOOKUP(A255,'Iso codes'!A:B,2,FALSE)</f>
        <v>UZB</v>
      </c>
      <c r="C255" s="3">
        <v>7230</v>
      </c>
    </row>
    <row r="256" spans="1:3" ht="15" x14ac:dyDescent="0.25">
      <c r="A256" s="1" t="s">
        <v>265</v>
      </c>
      <c r="B256" s="2" t="e">
        <f>VLOOKUP(A256,'Iso codes'!A:B,2,FALSE)</f>
        <v>#N/A</v>
      </c>
      <c r="C256" s="3">
        <v>13210</v>
      </c>
    </row>
    <row r="257" spans="1:3" ht="15" x14ac:dyDescent="0.25">
      <c r="A257" s="1" t="s">
        <v>266</v>
      </c>
      <c r="B257" s="2" t="str">
        <f>VLOOKUP(A257,'Iso codes'!A:B,2,FALSE)</f>
        <v>VEN</v>
      </c>
      <c r="C257" s="2"/>
    </row>
    <row r="258" spans="1:3" ht="15" x14ac:dyDescent="0.25">
      <c r="A258" s="1" t="s">
        <v>267</v>
      </c>
      <c r="B258" s="2" t="str">
        <f>VLOOKUP(A258,'Iso codes'!A:B,2,FALSE)</f>
        <v>VGB</v>
      </c>
      <c r="C258" s="2"/>
    </row>
    <row r="259" spans="1:3" ht="15" x14ac:dyDescent="0.25">
      <c r="A259" s="1" t="s">
        <v>268</v>
      </c>
      <c r="B259" s="2" t="str">
        <f>VLOOKUP(A259,'Iso codes'!A:B,2,FALSE)</f>
        <v>VIR</v>
      </c>
      <c r="C259" s="2"/>
    </row>
    <row r="260" spans="1:3" ht="15" x14ac:dyDescent="0.25">
      <c r="A260" s="1" t="s">
        <v>73</v>
      </c>
      <c r="B260" s="2" t="str">
        <f>VLOOKUP(A260,'Iso codes'!A:B,2,FALSE)</f>
        <v>VNM</v>
      </c>
      <c r="C260" s="3">
        <v>7030</v>
      </c>
    </row>
    <row r="261" spans="1:3" ht="15" x14ac:dyDescent="0.25">
      <c r="A261" s="1" t="s">
        <v>269</v>
      </c>
      <c r="B261" s="2" t="str">
        <f>VLOOKUP(A261,'Iso codes'!A:B,2,FALSE)</f>
        <v>VUT</v>
      </c>
      <c r="C261" s="3">
        <v>3160</v>
      </c>
    </row>
    <row r="262" spans="1:3" ht="15" x14ac:dyDescent="0.25">
      <c r="A262" s="1" t="s">
        <v>270</v>
      </c>
      <c r="B262" s="2" t="str">
        <f>VLOOKUP(A262,'Iso codes'!A:B,2,FALSE)</f>
        <v>WLD</v>
      </c>
      <c r="C262" s="3">
        <v>17903.8603</v>
      </c>
    </row>
    <row r="263" spans="1:3" ht="15" x14ac:dyDescent="0.25">
      <c r="A263" s="1" t="s">
        <v>271</v>
      </c>
      <c r="B263" s="2" t="str">
        <f>VLOOKUP(A263,'Iso codes'!A:B,2,FALSE)</f>
        <v>WSM</v>
      </c>
      <c r="C263" s="3">
        <v>6620</v>
      </c>
    </row>
    <row r="264" spans="1:3" ht="15" x14ac:dyDescent="0.25">
      <c r="A264" s="1" t="s">
        <v>272</v>
      </c>
      <c r="B264" s="2" t="str">
        <f>VLOOKUP(A264,'Iso codes'!A:B,2,FALSE)</f>
        <v>RKS</v>
      </c>
      <c r="C264" s="3">
        <v>11580</v>
      </c>
    </row>
    <row r="265" spans="1:3" ht="15" x14ac:dyDescent="0.25">
      <c r="A265" s="1" t="s">
        <v>273</v>
      </c>
      <c r="B265" s="2" t="str">
        <f>VLOOKUP(A265,'Iso codes'!A:B,2,FALSE)</f>
        <v>YEM</v>
      </c>
      <c r="C265" s="3">
        <v>2570</v>
      </c>
    </row>
    <row r="266" spans="1:3" ht="15" x14ac:dyDescent="0.25">
      <c r="A266" s="1" t="s">
        <v>6</v>
      </c>
      <c r="B266" s="2" t="str">
        <f>VLOOKUP(A266,'Iso codes'!A:B,2,FALSE)</f>
        <v>ZAF</v>
      </c>
      <c r="C266" s="3">
        <v>13230</v>
      </c>
    </row>
    <row r="267" spans="1:3" ht="15" x14ac:dyDescent="0.25">
      <c r="A267" s="1" t="s">
        <v>274</v>
      </c>
      <c r="B267" s="2" t="str">
        <f>VLOOKUP(A267,'Iso codes'!A:B,2,FALSE)</f>
        <v>ZMB</v>
      </c>
      <c r="C267" s="3">
        <v>4100</v>
      </c>
    </row>
    <row r="268" spans="1:3" ht="15" x14ac:dyDescent="0.25">
      <c r="A268" s="1" t="s">
        <v>275</v>
      </c>
      <c r="B268" s="2" t="str">
        <f>VLOOKUP(A268,'Iso codes'!A:B,2,FALSE)</f>
        <v>ZWE</v>
      </c>
      <c r="C268" s="3">
        <v>3010</v>
      </c>
    </row>
    <row r="270" spans="1:3" ht="15.75" customHeight="1" x14ac:dyDescent="0.25">
      <c r="A270" s="2" t="s">
        <v>330</v>
      </c>
      <c r="B270" s="2"/>
    </row>
    <row r="271" spans="1:3" ht="15.75" customHeight="1" x14ac:dyDescent="0.25">
      <c r="A271" s="2" t="s">
        <v>329</v>
      </c>
      <c r="B271" s="2"/>
    </row>
    <row r="272" spans="1:3" ht="15.75" customHeight="1" x14ac:dyDescent="0.2">
      <c r="A272" s="17" t="s">
        <v>328</v>
      </c>
      <c r="B272" s="17"/>
    </row>
  </sheetData>
  <hyperlinks>
    <hyperlink ref="A272" r:id="rId1" xr:uid="{0F09706F-D231-4AC7-9054-0D4CCC4DEB3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DD9E-C9CC-4F43-833C-B022BEA3F9A7}">
  <dimension ref="A1:B542"/>
  <sheetViews>
    <sheetView workbookViewId="0">
      <selection sqref="A1:B1048576"/>
    </sheetView>
  </sheetViews>
  <sheetFormatPr defaultRowHeight="12.75" x14ac:dyDescent="0.2"/>
  <cols>
    <col min="1" max="2" width="16.42578125" style="43" customWidth="1"/>
  </cols>
  <sheetData>
    <row r="1" spans="1:2" x14ac:dyDescent="0.2">
      <c r="A1" s="42" t="s">
        <v>538</v>
      </c>
      <c r="B1" s="42" t="s">
        <v>539</v>
      </c>
    </row>
    <row r="2" spans="1:2" x14ac:dyDescent="0.2">
      <c r="A2" s="42" t="s">
        <v>11</v>
      </c>
      <c r="B2" s="42" t="s">
        <v>374</v>
      </c>
    </row>
    <row r="3" spans="1:2" x14ac:dyDescent="0.2">
      <c r="A3" s="42" t="s">
        <v>11</v>
      </c>
      <c r="B3" s="42" t="s">
        <v>374</v>
      </c>
    </row>
    <row r="4" spans="1:2" x14ac:dyDescent="0.2">
      <c r="A4" s="42" t="s">
        <v>13</v>
      </c>
      <c r="B4" s="42" t="s">
        <v>492</v>
      </c>
    </row>
    <row r="5" spans="1:2" x14ac:dyDescent="0.2">
      <c r="A5" s="42" t="s">
        <v>13</v>
      </c>
      <c r="B5" s="42" t="s">
        <v>492</v>
      </c>
    </row>
    <row r="6" spans="1:2" x14ac:dyDescent="0.2">
      <c r="A6" s="42" t="s">
        <v>68</v>
      </c>
      <c r="B6" s="42" t="s">
        <v>432</v>
      </c>
    </row>
    <row r="7" spans="1:2" x14ac:dyDescent="0.2">
      <c r="A7" s="42" t="s">
        <v>68</v>
      </c>
      <c r="B7" s="42" t="s">
        <v>432</v>
      </c>
    </row>
    <row r="8" spans="1:2" x14ac:dyDescent="0.2">
      <c r="A8" s="42" t="s">
        <v>19</v>
      </c>
      <c r="B8" s="42" t="s">
        <v>540</v>
      </c>
    </row>
    <row r="9" spans="1:2" x14ac:dyDescent="0.2">
      <c r="A9" s="42" t="s">
        <v>19</v>
      </c>
      <c r="B9" s="42" t="s">
        <v>540</v>
      </c>
    </row>
    <row r="10" spans="1:2" x14ac:dyDescent="0.2">
      <c r="A10" s="42" t="s">
        <v>14</v>
      </c>
      <c r="B10" s="42" t="s">
        <v>541</v>
      </c>
    </row>
    <row r="11" spans="1:2" x14ac:dyDescent="0.2">
      <c r="A11" s="42" t="s">
        <v>14</v>
      </c>
      <c r="B11" s="42" t="s">
        <v>541</v>
      </c>
    </row>
    <row r="12" spans="1:2" x14ac:dyDescent="0.2">
      <c r="A12" s="42" t="s">
        <v>12</v>
      </c>
      <c r="B12" s="42" t="s">
        <v>398</v>
      </c>
    </row>
    <row r="13" spans="1:2" x14ac:dyDescent="0.2">
      <c r="A13" s="42" t="s">
        <v>12</v>
      </c>
      <c r="B13" s="42" t="s">
        <v>398</v>
      </c>
    </row>
    <row r="14" spans="1:2" x14ac:dyDescent="0.2">
      <c r="A14" s="42" t="s">
        <v>542</v>
      </c>
      <c r="B14" s="42" t="s">
        <v>543</v>
      </c>
    </row>
    <row r="15" spans="1:2" x14ac:dyDescent="0.2">
      <c r="A15" s="42" t="s">
        <v>544</v>
      </c>
      <c r="B15" s="42" t="s">
        <v>545</v>
      </c>
    </row>
    <row r="16" spans="1:2" x14ac:dyDescent="0.2">
      <c r="A16" s="42" t="s">
        <v>20</v>
      </c>
      <c r="B16" s="42" t="s">
        <v>545</v>
      </c>
    </row>
    <row r="17" spans="1:2" x14ac:dyDescent="0.2">
      <c r="A17" s="42" t="s">
        <v>17</v>
      </c>
      <c r="B17" s="42" t="s">
        <v>479</v>
      </c>
    </row>
    <row r="18" spans="1:2" x14ac:dyDescent="0.2">
      <c r="A18" s="42" t="s">
        <v>17</v>
      </c>
      <c r="B18" s="42" t="s">
        <v>479</v>
      </c>
    </row>
    <row r="19" spans="1:2" x14ac:dyDescent="0.2">
      <c r="A19" s="42" t="s">
        <v>18</v>
      </c>
      <c r="B19" s="42" t="s">
        <v>480</v>
      </c>
    </row>
    <row r="20" spans="1:2" x14ac:dyDescent="0.2">
      <c r="A20" s="42" t="s">
        <v>18</v>
      </c>
      <c r="B20" s="42" t="s">
        <v>480</v>
      </c>
    </row>
    <row r="21" spans="1:2" x14ac:dyDescent="0.2">
      <c r="A21" s="42" t="s">
        <v>10</v>
      </c>
      <c r="B21" s="42" t="s">
        <v>546</v>
      </c>
    </row>
    <row r="22" spans="1:2" x14ac:dyDescent="0.2">
      <c r="A22" s="42" t="s">
        <v>10</v>
      </c>
      <c r="B22" s="42" t="s">
        <v>546</v>
      </c>
    </row>
    <row r="23" spans="1:2" x14ac:dyDescent="0.2">
      <c r="A23" s="42" t="s">
        <v>21</v>
      </c>
      <c r="B23" s="42" t="s">
        <v>522</v>
      </c>
    </row>
    <row r="24" spans="1:2" x14ac:dyDescent="0.2">
      <c r="A24" s="42" t="s">
        <v>21</v>
      </c>
      <c r="B24" s="42" t="s">
        <v>522</v>
      </c>
    </row>
    <row r="25" spans="1:2" x14ac:dyDescent="0.2">
      <c r="A25" s="42" t="s">
        <v>22</v>
      </c>
      <c r="B25" s="42" t="s">
        <v>527</v>
      </c>
    </row>
    <row r="26" spans="1:2" x14ac:dyDescent="0.2">
      <c r="A26" s="42" t="s">
        <v>22</v>
      </c>
      <c r="B26" s="42" t="s">
        <v>527</v>
      </c>
    </row>
    <row r="27" spans="1:2" x14ac:dyDescent="0.2">
      <c r="A27" s="42" t="s">
        <v>23</v>
      </c>
      <c r="B27" s="42" t="s">
        <v>445</v>
      </c>
    </row>
    <row r="28" spans="1:2" x14ac:dyDescent="0.2">
      <c r="A28" s="42" t="s">
        <v>23</v>
      </c>
      <c r="B28" s="42" t="s">
        <v>445</v>
      </c>
    </row>
    <row r="29" spans="1:2" x14ac:dyDescent="0.2">
      <c r="A29" s="42" t="s">
        <v>547</v>
      </c>
      <c r="B29" s="42" t="s">
        <v>548</v>
      </c>
    </row>
    <row r="30" spans="1:2" x14ac:dyDescent="0.2">
      <c r="A30" s="42" t="s">
        <v>31</v>
      </c>
      <c r="B30" s="42" t="s">
        <v>548</v>
      </c>
    </row>
    <row r="31" spans="1:2" x14ac:dyDescent="0.2">
      <c r="A31" s="42" t="s">
        <v>30</v>
      </c>
      <c r="B31" s="42" t="s">
        <v>489</v>
      </c>
    </row>
    <row r="32" spans="1:2" x14ac:dyDescent="0.2">
      <c r="A32" s="42" t="s">
        <v>30</v>
      </c>
      <c r="B32" s="42" t="s">
        <v>489</v>
      </c>
    </row>
    <row r="33" spans="1:2" x14ac:dyDescent="0.2">
      <c r="A33" s="42" t="s">
        <v>28</v>
      </c>
      <c r="B33" s="42" t="s">
        <v>406</v>
      </c>
    </row>
    <row r="34" spans="1:2" x14ac:dyDescent="0.2">
      <c r="A34" s="42" t="s">
        <v>28</v>
      </c>
      <c r="B34" s="42" t="s">
        <v>406</v>
      </c>
    </row>
    <row r="35" spans="1:2" x14ac:dyDescent="0.2">
      <c r="A35" s="42" t="s">
        <v>38</v>
      </c>
      <c r="B35" s="42" t="s">
        <v>508</v>
      </c>
    </row>
    <row r="36" spans="1:2" x14ac:dyDescent="0.2">
      <c r="A36" s="42" t="s">
        <v>38</v>
      </c>
      <c r="B36" s="42" t="s">
        <v>508</v>
      </c>
    </row>
    <row r="37" spans="1:2" x14ac:dyDescent="0.2">
      <c r="A37" s="42" t="s">
        <v>33</v>
      </c>
      <c r="B37" s="42" t="s">
        <v>482</v>
      </c>
    </row>
    <row r="38" spans="1:2" x14ac:dyDescent="0.2">
      <c r="A38" s="42" t="s">
        <v>33</v>
      </c>
      <c r="B38" s="42" t="s">
        <v>482</v>
      </c>
    </row>
    <row r="39" spans="1:2" x14ac:dyDescent="0.2">
      <c r="A39" s="42" t="s">
        <v>25</v>
      </c>
      <c r="B39" s="42" t="s">
        <v>524</v>
      </c>
    </row>
    <row r="40" spans="1:2" x14ac:dyDescent="0.2">
      <c r="A40" s="42" t="s">
        <v>25</v>
      </c>
      <c r="B40" s="42" t="s">
        <v>524</v>
      </c>
    </row>
    <row r="41" spans="1:2" x14ac:dyDescent="0.2">
      <c r="A41" s="42" t="s">
        <v>34</v>
      </c>
      <c r="B41" s="42" t="s">
        <v>549</v>
      </c>
    </row>
    <row r="42" spans="1:2" x14ac:dyDescent="0.2">
      <c r="A42" s="42" t="s">
        <v>34</v>
      </c>
      <c r="B42" s="42" t="s">
        <v>549</v>
      </c>
    </row>
    <row r="43" spans="1:2" x14ac:dyDescent="0.2">
      <c r="A43" s="42" t="s">
        <v>26</v>
      </c>
      <c r="B43" s="42" t="s">
        <v>446</v>
      </c>
    </row>
    <row r="44" spans="1:2" x14ac:dyDescent="0.2">
      <c r="A44" s="42" t="s">
        <v>26</v>
      </c>
      <c r="B44" s="42" t="s">
        <v>446</v>
      </c>
    </row>
    <row r="45" spans="1:2" x14ac:dyDescent="0.2">
      <c r="A45" s="42" t="s">
        <v>35</v>
      </c>
      <c r="B45" s="42" t="s">
        <v>550</v>
      </c>
    </row>
    <row r="46" spans="1:2" x14ac:dyDescent="0.2">
      <c r="A46" s="42" t="s">
        <v>35</v>
      </c>
      <c r="B46" s="42" t="s">
        <v>550</v>
      </c>
    </row>
    <row r="47" spans="1:2" x14ac:dyDescent="0.2">
      <c r="A47" s="42" t="s">
        <v>551</v>
      </c>
      <c r="B47" s="42" t="s">
        <v>552</v>
      </c>
    </row>
    <row r="48" spans="1:2" x14ac:dyDescent="0.2">
      <c r="A48" s="42" t="s">
        <v>40</v>
      </c>
      <c r="B48" s="42" t="s">
        <v>443</v>
      </c>
    </row>
    <row r="49" spans="1:2" x14ac:dyDescent="0.2">
      <c r="A49" s="42" t="s">
        <v>40</v>
      </c>
      <c r="B49" s="42" t="s">
        <v>443</v>
      </c>
    </row>
    <row r="50" spans="1:2" x14ac:dyDescent="0.2">
      <c r="A50" s="42" t="s">
        <v>36</v>
      </c>
      <c r="B50" s="42" t="s">
        <v>444</v>
      </c>
    </row>
    <row r="51" spans="1:2" x14ac:dyDescent="0.2">
      <c r="A51" s="42" t="s">
        <v>36</v>
      </c>
      <c r="B51" s="42" t="s">
        <v>444</v>
      </c>
    </row>
    <row r="52" spans="1:2" x14ac:dyDescent="0.2">
      <c r="A52" s="42" t="s">
        <v>553</v>
      </c>
      <c r="B52" s="42" t="s">
        <v>552</v>
      </c>
    </row>
    <row r="53" spans="1:2" x14ac:dyDescent="0.2">
      <c r="A53" s="42" t="s">
        <v>554</v>
      </c>
      <c r="B53" s="42" t="s">
        <v>487</v>
      </c>
    </row>
    <row r="54" spans="1:2" x14ac:dyDescent="0.2">
      <c r="A54" s="42" t="s">
        <v>32</v>
      </c>
      <c r="B54" s="42" t="s">
        <v>487</v>
      </c>
    </row>
    <row r="55" spans="1:2" x14ac:dyDescent="0.2">
      <c r="A55" s="42" t="s">
        <v>41</v>
      </c>
      <c r="B55" s="42" t="s">
        <v>471</v>
      </c>
    </row>
    <row r="56" spans="1:2" x14ac:dyDescent="0.2">
      <c r="A56" s="42" t="s">
        <v>41</v>
      </c>
      <c r="B56" s="42" t="s">
        <v>471</v>
      </c>
    </row>
    <row r="57" spans="1:2" x14ac:dyDescent="0.2">
      <c r="A57" s="42" t="s">
        <v>37</v>
      </c>
      <c r="B57" s="42" t="s">
        <v>466</v>
      </c>
    </row>
    <row r="58" spans="1:2" x14ac:dyDescent="0.2">
      <c r="A58" s="42" t="s">
        <v>37</v>
      </c>
      <c r="B58" s="42" t="s">
        <v>466</v>
      </c>
    </row>
    <row r="59" spans="1:2" x14ac:dyDescent="0.2">
      <c r="A59" s="42" t="s">
        <v>267</v>
      </c>
      <c r="B59" s="42" t="s">
        <v>555</v>
      </c>
    </row>
    <row r="60" spans="1:2" x14ac:dyDescent="0.2">
      <c r="A60" s="42" t="s">
        <v>267</v>
      </c>
      <c r="B60" s="42" t="s">
        <v>555</v>
      </c>
    </row>
    <row r="61" spans="1:2" x14ac:dyDescent="0.2">
      <c r="A61" s="42" t="s">
        <v>556</v>
      </c>
      <c r="B61" s="42" t="s">
        <v>557</v>
      </c>
    </row>
    <row r="62" spans="1:2" x14ac:dyDescent="0.2">
      <c r="A62" s="42" t="s">
        <v>556</v>
      </c>
      <c r="B62" s="42" t="s">
        <v>557</v>
      </c>
    </row>
    <row r="63" spans="1:2" x14ac:dyDescent="0.2">
      <c r="A63" s="42" t="s">
        <v>29</v>
      </c>
      <c r="B63" s="42" t="s">
        <v>499</v>
      </c>
    </row>
    <row r="64" spans="1:2" x14ac:dyDescent="0.2">
      <c r="A64" s="42" t="s">
        <v>29</v>
      </c>
      <c r="B64" s="42" t="s">
        <v>499</v>
      </c>
    </row>
    <row r="65" spans="1:2" x14ac:dyDescent="0.2">
      <c r="A65" s="42" t="s">
        <v>27</v>
      </c>
      <c r="B65" s="42" t="s">
        <v>407</v>
      </c>
    </row>
    <row r="66" spans="1:2" x14ac:dyDescent="0.2">
      <c r="A66" s="42" t="s">
        <v>558</v>
      </c>
      <c r="B66" s="42" t="s">
        <v>407</v>
      </c>
    </row>
    <row r="67" spans="1:2" x14ac:dyDescent="0.2">
      <c r="A67" s="42" t="s">
        <v>24</v>
      </c>
      <c r="B67" s="42" t="s">
        <v>377</v>
      </c>
    </row>
    <row r="68" spans="1:2" x14ac:dyDescent="0.2">
      <c r="A68" s="42" t="s">
        <v>24</v>
      </c>
      <c r="B68" s="42" t="s">
        <v>377</v>
      </c>
    </row>
    <row r="69" spans="1:2" x14ac:dyDescent="0.2">
      <c r="A69" s="42" t="s">
        <v>55</v>
      </c>
      <c r="B69" s="42" t="s">
        <v>467</v>
      </c>
    </row>
    <row r="70" spans="1:2" x14ac:dyDescent="0.2">
      <c r="A70" s="42" t="s">
        <v>134</v>
      </c>
      <c r="B70" s="42" t="s">
        <v>420</v>
      </c>
    </row>
    <row r="71" spans="1:2" x14ac:dyDescent="0.2">
      <c r="A71" s="42" t="s">
        <v>134</v>
      </c>
      <c r="B71" s="42" t="s">
        <v>420</v>
      </c>
    </row>
    <row r="72" spans="1:2" x14ac:dyDescent="0.2">
      <c r="A72" s="42" t="s">
        <v>50</v>
      </c>
      <c r="B72" s="42" t="s">
        <v>408</v>
      </c>
    </row>
    <row r="73" spans="1:2" x14ac:dyDescent="0.2">
      <c r="A73" s="42" t="s">
        <v>50</v>
      </c>
      <c r="B73" s="42" t="s">
        <v>408</v>
      </c>
    </row>
    <row r="74" spans="1:2" x14ac:dyDescent="0.2">
      <c r="A74" s="42" t="s">
        <v>43</v>
      </c>
      <c r="B74" s="42" t="s">
        <v>525</v>
      </c>
    </row>
    <row r="75" spans="1:2" x14ac:dyDescent="0.2">
      <c r="A75" s="42" t="s">
        <v>43</v>
      </c>
      <c r="B75" s="42" t="s">
        <v>525</v>
      </c>
    </row>
    <row r="76" spans="1:2" x14ac:dyDescent="0.2">
      <c r="A76" s="42" t="s">
        <v>559</v>
      </c>
      <c r="B76" s="42" t="s">
        <v>467</v>
      </c>
    </row>
    <row r="77" spans="1:2" x14ac:dyDescent="0.2">
      <c r="A77" s="42" t="s">
        <v>560</v>
      </c>
      <c r="B77" s="42" t="s">
        <v>561</v>
      </c>
    </row>
    <row r="78" spans="1:2" x14ac:dyDescent="0.2">
      <c r="A78" s="42" t="s">
        <v>560</v>
      </c>
      <c r="B78" s="42" t="s">
        <v>561</v>
      </c>
    </row>
    <row r="79" spans="1:2" x14ac:dyDescent="0.2">
      <c r="A79" s="42" t="s">
        <v>60</v>
      </c>
      <c r="B79" s="42" t="s">
        <v>562</v>
      </c>
    </row>
    <row r="80" spans="1:2" x14ac:dyDescent="0.2">
      <c r="A80" s="42" t="s">
        <v>60</v>
      </c>
      <c r="B80" s="42" t="s">
        <v>562</v>
      </c>
    </row>
    <row r="81" spans="1:2" x14ac:dyDescent="0.2">
      <c r="A81" s="42" t="s">
        <v>42</v>
      </c>
      <c r="B81" s="42" t="s">
        <v>369</v>
      </c>
    </row>
    <row r="82" spans="1:2" x14ac:dyDescent="0.2">
      <c r="A82" s="42" t="s">
        <v>42</v>
      </c>
      <c r="B82" s="42" t="s">
        <v>369</v>
      </c>
    </row>
    <row r="83" spans="1:2" x14ac:dyDescent="0.2">
      <c r="A83" s="42" t="s">
        <v>44</v>
      </c>
      <c r="B83" s="42" t="s">
        <v>563</v>
      </c>
    </row>
    <row r="84" spans="1:2" x14ac:dyDescent="0.2">
      <c r="A84" s="42" t="s">
        <v>44</v>
      </c>
      <c r="B84" s="42" t="s">
        <v>563</v>
      </c>
    </row>
    <row r="85" spans="1:2" x14ac:dyDescent="0.2">
      <c r="A85" s="42" t="s">
        <v>241</v>
      </c>
      <c r="B85" s="42" t="s">
        <v>375</v>
      </c>
    </row>
    <row r="86" spans="1:2" x14ac:dyDescent="0.2">
      <c r="A86" s="42" t="s">
        <v>241</v>
      </c>
      <c r="B86" s="42" t="s">
        <v>375</v>
      </c>
    </row>
    <row r="87" spans="1:2" x14ac:dyDescent="0.2">
      <c r="A87" s="42" t="s">
        <v>46</v>
      </c>
      <c r="B87" s="42" t="s">
        <v>564</v>
      </c>
    </row>
    <row r="88" spans="1:2" x14ac:dyDescent="0.2">
      <c r="A88" s="42" t="s">
        <v>46</v>
      </c>
      <c r="B88" s="42" t="s">
        <v>564</v>
      </c>
    </row>
    <row r="89" spans="1:2" x14ac:dyDescent="0.2">
      <c r="A89" s="42" t="s">
        <v>47</v>
      </c>
      <c r="B89" s="42" t="s">
        <v>497</v>
      </c>
    </row>
    <row r="90" spans="1:2" x14ac:dyDescent="0.2">
      <c r="A90" s="42" t="s">
        <v>47</v>
      </c>
      <c r="B90" s="42" t="s">
        <v>497</v>
      </c>
    </row>
    <row r="91" spans="1:2" x14ac:dyDescent="0.2">
      <c r="A91" s="42" t="s">
        <v>48</v>
      </c>
      <c r="B91" s="42" t="s">
        <v>441</v>
      </c>
    </row>
    <row r="92" spans="1:2" x14ac:dyDescent="0.2">
      <c r="A92" s="42" t="s">
        <v>48</v>
      </c>
      <c r="B92" s="42" t="s">
        <v>441</v>
      </c>
    </row>
    <row r="93" spans="1:2" x14ac:dyDescent="0.2">
      <c r="A93" s="42" t="s">
        <v>53</v>
      </c>
      <c r="B93" s="42" t="s">
        <v>431</v>
      </c>
    </row>
    <row r="94" spans="1:2" x14ac:dyDescent="0.2">
      <c r="A94" s="42" t="s">
        <v>53</v>
      </c>
      <c r="B94" s="42" t="s">
        <v>431</v>
      </c>
    </row>
    <row r="95" spans="1:2" x14ac:dyDescent="0.2">
      <c r="A95" s="42" t="s">
        <v>54</v>
      </c>
      <c r="B95" s="42" t="s">
        <v>417</v>
      </c>
    </row>
    <row r="96" spans="1:2" x14ac:dyDescent="0.2">
      <c r="A96" s="42" t="s">
        <v>54</v>
      </c>
      <c r="B96" s="42" t="s">
        <v>417</v>
      </c>
    </row>
    <row r="97" spans="1:2" x14ac:dyDescent="0.2">
      <c r="A97" s="42" t="s">
        <v>565</v>
      </c>
      <c r="B97" s="42" t="s">
        <v>405</v>
      </c>
    </row>
    <row r="98" spans="1:2" x14ac:dyDescent="0.2">
      <c r="A98" s="42" t="s">
        <v>566</v>
      </c>
      <c r="B98" s="42" t="s">
        <v>370</v>
      </c>
    </row>
    <row r="99" spans="1:2" x14ac:dyDescent="0.2">
      <c r="A99" s="42" t="s">
        <v>566</v>
      </c>
      <c r="B99" s="42" t="s">
        <v>370</v>
      </c>
    </row>
    <row r="100" spans="1:2" x14ac:dyDescent="0.2">
      <c r="A100" s="42" t="s">
        <v>52</v>
      </c>
      <c r="B100" s="42" t="s">
        <v>405</v>
      </c>
    </row>
    <row r="101" spans="1:2" x14ac:dyDescent="0.2">
      <c r="A101" s="42" t="s">
        <v>567</v>
      </c>
      <c r="B101" s="42" t="s">
        <v>568</v>
      </c>
    </row>
    <row r="102" spans="1:2" x14ac:dyDescent="0.2">
      <c r="A102" s="42" t="s">
        <v>56</v>
      </c>
      <c r="B102" s="42" t="s">
        <v>495</v>
      </c>
    </row>
    <row r="103" spans="1:2" x14ac:dyDescent="0.2">
      <c r="A103" s="42" t="s">
        <v>56</v>
      </c>
      <c r="B103" s="42" t="s">
        <v>495</v>
      </c>
    </row>
    <row r="104" spans="1:2" x14ac:dyDescent="0.2">
      <c r="A104" s="42" t="s">
        <v>569</v>
      </c>
      <c r="B104" s="42" t="s">
        <v>409</v>
      </c>
    </row>
    <row r="105" spans="1:2" x14ac:dyDescent="0.2">
      <c r="A105" s="42" t="s">
        <v>569</v>
      </c>
      <c r="B105" s="42" t="s">
        <v>409</v>
      </c>
    </row>
    <row r="106" spans="1:2" x14ac:dyDescent="0.2">
      <c r="A106" s="42" t="s">
        <v>109</v>
      </c>
      <c r="B106" s="42" t="s">
        <v>506</v>
      </c>
    </row>
    <row r="107" spans="1:2" x14ac:dyDescent="0.2">
      <c r="A107" s="42" t="s">
        <v>109</v>
      </c>
      <c r="B107" s="42" t="s">
        <v>506</v>
      </c>
    </row>
    <row r="108" spans="1:2" x14ac:dyDescent="0.2">
      <c r="A108" s="42" t="s">
        <v>58</v>
      </c>
      <c r="B108" s="42" t="s">
        <v>472</v>
      </c>
    </row>
    <row r="109" spans="1:2" x14ac:dyDescent="0.2">
      <c r="A109" s="42" t="s">
        <v>58</v>
      </c>
      <c r="B109" s="42" t="s">
        <v>472</v>
      </c>
    </row>
    <row r="110" spans="1:2" x14ac:dyDescent="0.2">
      <c r="A110" s="42" t="s">
        <v>59</v>
      </c>
      <c r="B110" s="42" t="s">
        <v>570</v>
      </c>
    </row>
    <row r="111" spans="1:2" x14ac:dyDescent="0.2">
      <c r="A111" s="42" t="s">
        <v>59</v>
      </c>
      <c r="B111" s="42" t="s">
        <v>570</v>
      </c>
    </row>
    <row r="112" spans="1:2" x14ac:dyDescent="0.2">
      <c r="A112" s="42" t="s">
        <v>61</v>
      </c>
      <c r="B112" s="42" t="s">
        <v>505</v>
      </c>
    </row>
    <row r="113" spans="1:2" x14ac:dyDescent="0.2">
      <c r="A113" s="42" t="s">
        <v>61</v>
      </c>
      <c r="B113" s="42" t="s">
        <v>505</v>
      </c>
    </row>
    <row r="114" spans="1:2" x14ac:dyDescent="0.2">
      <c r="A114" s="42" t="s">
        <v>62</v>
      </c>
      <c r="B114" s="42" t="s">
        <v>517</v>
      </c>
    </row>
    <row r="115" spans="1:2" x14ac:dyDescent="0.2">
      <c r="A115" s="42" t="s">
        <v>62</v>
      </c>
      <c r="B115" s="42" t="s">
        <v>517</v>
      </c>
    </row>
    <row r="116" spans="1:2" x14ac:dyDescent="0.2">
      <c r="A116" s="42" t="s">
        <v>571</v>
      </c>
      <c r="B116" s="42" t="s">
        <v>517</v>
      </c>
    </row>
    <row r="117" spans="1:2" x14ac:dyDescent="0.2">
      <c r="A117" s="42" t="s">
        <v>66</v>
      </c>
      <c r="B117" s="42" t="s">
        <v>537</v>
      </c>
    </row>
    <row r="118" spans="1:2" x14ac:dyDescent="0.2">
      <c r="A118" s="42" t="s">
        <v>66</v>
      </c>
      <c r="B118" s="42" t="s">
        <v>537</v>
      </c>
    </row>
    <row r="119" spans="1:2" x14ac:dyDescent="0.2">
      <c r="A119" s="42" t="s">
        <v>64</v>
      </c>
      <c r="B119" s="42" t="s">
        <v>427</v>
      </c>
    </row>
    <row r="120" spans="1:2" x14ac:dyDescent="0.2">
      <c r="A120" s="42" t="s">
        <v>64</v>
      </c>
      <c r="B120" s="42" t="s">
        <v>427</v>
      </c>
    </row>
    <row r="121" spans="1:2" x14ac:dyDescent="0.2">
      <c r="A121" s="42" t="s">
        <v>65</v>
      </c>
      <c r="B121" s="42" t="s">
        <v>572</v>
      </c>
    </row>
    <row r="122" spans="1:2" x14ac:dyDescent="0.2">
      <c r="A122" s="42" t="s">
        <v>65</v>
      </c>
      <c r="B122" s="42" t="s">
        <v>572</v>
      </c>
    </row>
    <row r="123" spans="1:2" x14ac:dyDescent="0.2">
      <c r="A123" s="42" t="s">
        <v>67</v>
      </c>
      <c r="B123" s="42" t="s">
        <v>455</v>
      </c>
    </row>
    <row r="124" spans="1:2" x14ac:dyDescent="0.2">
      <c r="A124" s="42" t="s">
        <v>67</v>
      </c>
      <c r="B124" s="42" t="s">
        <v>455</v>
      </c>
    </row>
    <row r="125" spans="1:2" x14ac:dyDescent="0.2">
      <c r="A125" s="42" t="s">
        <v>71</v>
      </c>
      <c r="B125" s="42" t="s">
        <v>573</v>
      </c>
    </row>
    <row r="126" spans="1:2" x14ac:dyDescent="0.2">
      <c r="A126" s="42" t="s">
        <v>574</v>
      </c>
      <c r="B126" s="42" t="s">
        <v>416</v>
      </c>
    </row>
    <row r="127" spans="1:2" x14ac:dyDescent="0.2">
      <c r="A127" s="42" t="s">
        <v>574</v>
      </c>
      <c r="B127" s="42" t="s">
        <v>416</v>
      </c>
    </row>
    <row r="128" spans="1:2" x14ac:dyDescent="0.2">
      <c r="A128" s="42" t="s">
        <v>75</v>
      </c>
      <c r="B128" s="42" t="s">
        <v>433</v>
      </c>
    </row>
    <row r="129" spans="1:2" x14ac:dyDescent="0.2">
      <c r="A129" s="42" t="s">
        <v>75</v>
      </c>
      <c r="B129" s="42" t="s">
        <v>433</v>
      </c>
    </row>
    <row r="130" spans="1:2" x14ac:dyDescent="0.2">
      <c r="A130" s="42" t="s">
        <v>575</v>
      </c>
      <c r="B130" s="42" t="s">
        <v>413</v>
      </c>
    </row>
    <row r="131" spans="1:2" x14ac:dyDescent="0.2">
      <c r="A131" s="42" t="s">
        <v>77</v>
      </c>
      <c r="B131" s="42" t="s">
        <v>413</v>
      </c>
    </row>
    <row r="132" spans="1:2" x14ac:dyDescent="0.2">
      <c r="A132" s="42" t="s">
        <v>223</v>
      </c>
      <c r="B132" s="42" t="s">
        <v>452</v>
      </c>
    </row>
    <row r="133" spans="1:2" x14ac:dyDescent="0.2">
      <c r="A133" s="42" t="s">
        <v>223</v>
      </c>
      <c r="B133" s="42" t="s">
        <v>452</v>
      </c>
    </row>
    <row r="134" spans="1:2" x14ac:dyDescent="0.2">
      <c r="A134" s="42" t="s">
        <v>98</v>
      </c>
      <c r="B134" s="42" t="s">
        <v>576</v>
      </c>
    </row>
    <row r="135" spans="1:2" x14ac:dyDescent="0.2">
      <c r="A135" s="42" t="s">
        <v>577</v>
      </c>
      <c r="B135" s="42" t="s">
        <v>576</v>
      </c>
    </row>
    <row r="136" spans="1:2" x14ac:dyDescent="0.2">
      <c r="A136" s="42" t="s">
        <v>79</v>
      </c>
      <c r="B136" s="42" t="s">
        <v>373</v>
      </c>
    </row>
    <row r="137" spans="1:2" x14ac:dyDescent="0.2">
      <c r="A137" s="42" t="s">
        <v>79</v>
      </c>
      <c r="B137" s="42" t="s">
        <v>373</v>
      </c>
    </row>
    <row r="138" spans="1:2" x14ac:dyDescent="0.2">
      <c r="A138" s="42" t="s">
        <v>81</v>
      </c>
      <c r="B138" s="42" t="s">
        <v>520</v>
      </c>
    </row>
    <row r="139" spans="1:2" x14ac:dyDescent="0.2">
      <c r="A139" s="42" t="s">
        <v>81</v>
      </c>
      <c r="B139" s="42" t="s">
        <v>520</v>
      </c>
    </row>
    <row r="140" spans="1:2" x14ac:dyDescent="0.2">
      <c r="A140" s="42" t="s">
        <v>578</v>
      </c>
      <c r="B140" s="42" t="s">
        <v>412</v>
      </c>
    </row>
    <row r="141" spans="1:2" x14ac:dyDescent="0.2">
      <c r="A141" s="42" t="s">
        <v>578</v>
      </c>
      <c r="B141" s="42" t="s">
        <v>412</v>
      </c>
    </row>
    <row r="142" spans="1:2" x14ac:dyDescent="0.2">
      <c r="A142" s="42" t="s">
        <v>82</v>
      </c>
      <c r="B142" s="42" t="s">
        <v>376</v>
      </c>
    </row>
    <row r="143" spans="1:2" x14ac:dyDescent="0.2">
      <c r="A143" s="42" t="s">
        <v>82</v>
      </c>
      <c r="B143" s="42" t="s">
        <v>376</v>
      </c>
    </row>
    <row r="144" spans="1:2" x14ac:dyDescent="0.2">
      <c r="A144" s="42" t="s">
        <v>83</v>
      </c>
      <c r="B144" s="42" t="s">
        <v>579</v>
      </c>
    </row>
    <row r="145" spans="1:2" x14ac:dyDescent="0.2">
      <c r="A145" s="42" t="s">
        <v>83</v>
      </c>
      <c r="B145" s="42" t="s">
        <v>579</v>
      </c>
    </row>
    <row r="146" spans="1:2" x14ac:dyDescent="0.2">
      <c r="A146" s="42" t="s">
        <v>83</v>
      </c>
      <c r="B146" s="42" t="s">
        <v>579</v>
      </c>
    </row>
    <row r="147" spans="1:2" x14ac:dyDescent="0.2">
      <c r="A147" s="42" t="s">
        <v>580</v>
      </c>
      <c r="B147" s="42" t="s">
        <v>579</v>
      </c>
    </row>
    <row r="148" spans="1:2" x14ac:dyDescent="0.2">
      <c r="A148" s="42" t="s">
        <v>581</v>
      </c>
      <c r="B148" s="42" t="s">
        <v>579</v>
      </c>
    </row>
    <row r="149" spans="1:2" x14ac:dyDescent="0.2">
      <c r="A149" s="42" t="s">
        <v>582</v>
      </c>
      <c r="B149" s="42" t="s">
        <v>583</v>
      </c>
    </row>
    <row r="150" spans="1:2" x14ac:dyDescent="0.2">
      <c r="A150" s="42" t="s">
        <v>582</v>
      </c>
      <c r="B150" s="42" t="s">
        <v>583</v>
      </c>
    </row>
    <row r="151" spans="1:2" x14ac:dyDescent="0.2">
      <c r="A151" s="42" t="s">
        <v>88</v>
      </c>
      <c r="B151" s="42" t="s">
        <v>584</v>
      </c>
    </row>
    <row r="152" spans="1:2" x14ac:dyDescent="0.2">
      <c r="A152" s="42" t="s">
        <v>88</v>
      </c>
      <c r="B152" s="42" t="s">
        <v>584</v>
      </c>
    </row>
    <row r="153" spans="1:2" x14ac:dyDescent="0.2">
      <c r="A153" s="42" t="s">
        <v>86</v>
      </c>
      <c r="B153" s="42" t="s">
        <v>464</v>
      </c>
    </row>
    <row r="154" spans="1:2" x14ac:dyDescent="0.2">
      <c r="A154" s="42" t="s">
        <v>86</v>
      </c>
      <c r="B154" s="42" t="s">
        <v>464</v>
      </c>
    </row>
    <row r="155" spans="1:2" x14ac:dyDescent="0.2">
      <c r="A155" s="42" t="s">
        <v>85</v>
      </c>
      <c r="B155" s="42" t="s">
        <v>532</v>
      </c>
    </row>
    <row r="156" spans="1:2" x14ac:dyDescent="0.2">
      <c r="A156" s="42" t="s">
        <v>85</v>
      </c>
      <c r="B156" s="42" t="s">
        <v>532</v>
      </c>
    </row>
    <row r="157" spans="1:2" x14ac:dyDescent="0.2">
      <c r="A157" s="42" t="s">
        <v>87</v>
      </c>
      <c r="B157" s="42" t="s">
        <v>518</v>
      </c>
    </row>
    <row r="158" spans="1:2" x14ac:dyDescent="0.2">
      <c r="A158" s="42" t="s">
        <v>87</v>
      </c>
      <c r="B158" s="42" t="s">
        <v>518</v>
      </c>
    </row>
    <row r="159" spans="1:2" x14ac:dyDescent="0.2">
      <c r="A159" s="42" t="s">
        <v>585</v>
      </c>
      <c r="B159" s="42" t="s">
        <v>586</v>
      </c>
    </row>
    <row r="160" spans="1:2" x14ac:dyDescent="0.2">
      <c r="A160" s="42" t="s">
        <v>211</v>
      </c>
      <c r="B160" s="42" t="s">
        <v>587</v>
      </c>
    </row>
    <row r="161" spans="1:2" x14ac:dyDescent="0.2">
      <c r="A161" s="42" t="s">
        <v>211</v>
      </c>
      <c r="B161" s="42" t="s">
        <v>587</v>
      </c>
    </row>
    <row r="162" spans="1:2" x14ac:dyDescent="0.2">
      <c r="A162" s="42" t="s">
        <v>90</v>
      </c>
      <c r="B162" s="42" t="s">
        <v>439</v>
      </c>
    </row>
    <row r="163" spans="1:2" x14ac:dyDescent="0.2">
      <c r="A163" s="42" t="s">
        <v>90</v>
      </c>
      <c r="B163" s="42" t="s">
        <v>439</v>
      </c>
    </row>
    <row r="164" spans="1:2" x14ac:dyDescent="0.2">
      <c r="A164" s="42" t="s">
        <v>588</v>
      </c>
      <c r="B164" s="42" t="s">
        <v>395</v>
      </c>
    </row>
    <row r="165" spans="1:2" x14ac:dyDescent="0.2">
      <c r="A165" s="42" t="s">
        <v>96</v>
      </c>
      <c r="B165" s="42" t="s">
        <v>395</v>
      </c>
    </row>
    <row r="166" spans="1:2" x14ac:dyDescent="0.2">
      <c r="A166" s="42" t="s">
        <v>92</v>
      </c>
      <c r="B166" s="42" t="s">
        <v>488</v>
      </c>
    </row>
    <row r="167" spans="1:2" x14ac:dyDescent="0.2">
      <c r="A167" s="42" t="s">
        <v>92</v>
      </c>
      <c r="B167" s="42" t="s">
        <v>488</v>
      </c>
    </row>
    <row r="168" spans="1:2" x14ac:dyDescent="0.2">
      <c r="A168" s="42" t="s">
        <v>63</v>
      </c>
      <c r="B168" s="42" t="s">
        <v>529</v>
      </c>
    </row>
    <row r="169" spans="1:2" x14ac:dyDescent="0.2">
      <c r="A169" s="42" t="s">
        <v>63</v>
      </c>
      <c r="B169" s="42" t="s">
        <v>529</v>
      </c>
    </row>
    <row r="170" spans="1:2" x14ac:dyDescent="0.2">
      <c r="A170" s="42" t="s">
        <v>93</v>
      </c>
      <c r="B170" s="42" t="s">
        <v>460</v>
      </c>
    </row>
    <row r="171" spans="1:2" x14ac:dyDescent="0.2">
      <c r="A171" s="42" t="s">
        <v>93</v>
      </c>
      <c r="B171" s="42" t="s">
        <v>460</v>
      </c>
    </row>
    <row r="172" spans="1:2" x14ac:dyDescent="0.2">
      <c r="A172" s="42" t="s">
        <v>94</v>
      </c>
      <c r="B172" s="42" t="s">
        <v>589</v>
      </c>
    </row>
    <row r="173" spans="1:2" x14ac:dyDescent="0.2">
      <c r="A173" s="42" t="s">
        <v>94</v>
      </c>
      <c r="B173" s="42" t="s">
        <v>589</v>
      </c>
    </row>
    <row r="174" spans="1:2" x14ac:dyDescent="0.2">
      <c r="A174" s="42" t="s">
        <v>99</v>
      </c>
      <c r="B174" s="42" t="s">
        <v>504</v>
      </c>
    </row>
    <row r="175" spans="1:2" x14ac:dyDescent="0.2">
      <c r="A175" s="42" t="s">
        <v>99</v>
      </c>
      <c r="B175" s="42" t="s">
        <v>504</v>
      </c>
    </row>
    <row r="176" spans="1:2" x14ac:dyDescent="0.2">
      <c r="A176" s="42" t="s">
        <v>101</v>
      </c>
      <c r="B176" s="42" t="s">
        <v>590</v>
      </c>
    </row>
    <row r="177" spans="1:2" x14ac:dyDescent="0.2">
      <c r="A177" s="42" t="s">
        <v>101</v>
      </c>
      <c r="B177" s="42" t="s">
        <v>590</v>
      </c>
    </row>
    <row r="178" spans="1:2" x14ac:dyDescent="0.2">
      <c r="A178" s="42" t="s">
        <v>100</v>
      </c>
      <c r="B178" s="42" t="s">
        <v>591</v>
      </c>
    </row>
    <row r="179" spans="1:2" x14ac:dyDescent="0.2">
      <c r="A179" s="42" t="s">
        <v>100</v>
      </c>
      <c r="B179" s="42" t="s">
        <v>591</v>
      </c>
    </row>
    <row r="180" spans="1:2" x14ac:dyDescent="0.2">
      <c r="A180" s="42" t="s">
        <v>592</v>
      </c>
      <c r="B180" s="42" t="s">
        <v>593</v>
      </c>
    </row>
    <row r="181" spans="1:2" x14ac:dyDescent="0.2">
      <c r="A181" s="42" t="s">
        <v>103</v>
      </c>
      <c r="B181" s="42" t="s">
        <v>594</v>
      </c>
    </row>
    <row r="182" spans="1:2" x14ac:dyDescent="0.2">
      <c r="A182" s="42" t="s">
        <v>103</v>
      </c>
      <c r="B182" s="42" t="s">
        <v>594</v>
      </c>
    </row>
    <row r="183" spans="1:2" x14ac:dyDescent="0.2">
      <c r="A183" s="42" t="s">
        <v>102</v>
      </c>
      <c r="B183" s="42" t="s">
        <v>396</v>
      </c>
    </row>
    <row r="184" spans="1:2" x14ac:dyDescent="0.2">
      <c r="A184" s="42" t="s">
        <v>102</v>
      </c>
      <c r="B184" s="42" t="s">
        <v>396</v>
      </c>
    </row>
    <row r="185" spans="1:2" x14ac:dyDescent="0.2">
      <c r="A185" s="42" t="s">
        <v>595</v>
      </c>
      <c r="B185" s="42" t="s">
        <v>596</v>
      </c>
    </row>
    <row r="186" spans="1:2" x14ac:dyDescent="0.2">
      <c r="A186" s="42" t="s">
        <v>595</v>
      </c>
      <c r="B186" s="42" t="s">
        <v>596</v>
      </c>
    </row>
    <row r="187" spans="1:2" x14ac:dyDescent="0.2">
      <c r="A187" s="42" t="s">
        <v>95</v>
      </c>
      <c r="B187" s="42" t="s">
        <v>382</v>
      </c>
    </row>
    <row r="188" spans="1:2" x14ac:dyDescent="0.2">
      <c r="A188" s="42" t="s">
        <v>95</v>
      </c>
      <c r="B188" s="42" t="s">
        <v>382</v>
      </c>
    </row>
    <row r="189" spans="1:2" x14ac:dyDescent="0.2">
      <c r="A189" s="42" t="s">
        <v>597</v>
      </c>
      <c r="B189" s="42" t="s">
        <v>391</v>
      </c>
    </row>
    <row r="190" spans="1:2" x14ac:dyDescent="0.2">
      <c r="A190" s="42" t="s">
        <v>597</v>
      </c>
      <c r="B190" s="42" t="s">
        <v>391</v>
      </c>
    </row>
    <row r="191" spans="1:2" x14ac:dyDescent="0.2">
      <c r="A191" s="42" t="s">
        <v>104</v>
      </c>
      <c r="B191" s="42" t="s">
        <v>458</v>
      </c>
    </row>
    <row r="192" spans="1:2" x14ac:dyDescent="0.2">
      <c r="A192" s="42" t="s">
        <v>104</v>
      </c>
      <c r="B192" s="42" t="s">
        <v>458</v>
      </c>
    </row>
    <row r="193" spans="1:2" x14ac:dyDescent="0.2">
      <c r="A193" s="42" t="s">
        <v>110</v>
      </c>
      <c r="B193" s="42" t="s">
        <v>378</v>
      </c>
    </row>
    <row r="194" spans="1:2" x14ac:dyDescent="0.2">
      <c r="A194" s="42" t="s">
        <v>110</v>
      </c>
      <c r="B194" s="42" t="s">
        <v>378</v>
      </c>
    </row>
    <row r="195" spans="1:2" x14ac:dyDescent="0.2">
      <c r="A195" s="42" t="s">
        <v>107</v>
      </c>
      <c r="B195" s="42" t="s">
        <v>400</v>
      </c>
    </row>
    <row r="196" spans="1:2" x14ac:dyDescent="0.2">
      <c r="A196" s="42" t="s">
        <v>107</v>
      </c>
      <c r="B196" s="42" t="s">
        <v>400</v>
      </c>
    </row>
    <row r="197" spans="1:2" x14ac:dyDescent="0.2">
      <c r="A197" s="42" t="s">
        <v>598</v>
      </c>
      <c r="B197" s="42" t="s">
        <v>599</v>
      </c>
    </row>
    <row r="198" spans="1:2" x14ac:dyDescent="0.2">
      <c r="A198" s="42" t="s">
        <v>106</v>
      </c>
      <c r="B198" s="42" t="s">
        <v>599</v>
      </c>
    </row>
    <row r="199" spans="1:2" x14ac:dyDescent="0.2">
      <c r="A199" s="42" t="s">
        <v>111</v>
      </c>
      <c r="B199" s="42" t="s">
        <v>502</v>
      </c>
    </row>
    <row r="200" spans="1:2" x14ac:dyDescent="0.2">
      <c r="A200" s="42" t="s">
        <v>111</v>
      </c>
      <c r="B200" s="42" t="s">
        <v>502</v>
      </c>
    </row>
    <row r="201" spans="1:2" x14ac:dyDescent="0.2">
      <c r="A201" s="42" t="s">
        <v>125</v>
      </c>
      <c r="B201" s="42" t="s">
        <v>528</v>
      </c>
    </row>
    <row r="202" spans="1:2" x14ac:dyDescent="0.2">
      <c r="A202" s="42" t="s">
        <v>125</v>
      </c>
      <c r="B202" s="42" t="s">
        <v>528</v>
      </c>
    </row>
    <row r="203" spans="1:2" x14ac:dyDescent="0.2">
      <c r="A203" s="42" t="s">
        <v>120</v>
      </c>
      <c r="B203" s="42" t="s">
        <v>429</v>
      </c>
    </row>
    <row r="204" spans="1:2" x14ac:dyDescent="0.2">
      <c r="A204" s="42" t="s">
        <v>120</v>
      </c>
      <c r="B204" s="42" t="s">
        <v>429</v>
      </c>
    </row>
    <row r="205" spans="1:2" x14ac:dyDescent="0.2">
      <c r="A205" s="42" t="s">
        <v>117</v>
      </c>
      <c r="B205" s="42" t="s">
        <v>448</v>
      </c>
    </row>
    <row r="206" spans="1:2" x14ac:dyDescent="0.2">
      <c r="A206" s="42" t="s">
        <v>117</v>
      </c>
      <c r="B206" s="42" t="s">
        <v>448</v>
      </c>
    </row>
    <row r="207" spans="1:2" x14ac:dyDescent="0.2">
      <c r="A207" s="42" t="s">
        <v>600</v>
      </c>
      <c r="B207" s="42" t="s">
        <v>424</v>
      </c>
    </row>
    <row r="208" spans="1:2" x14ac:dyDescent="0.2">
      <c r="A208" s="42" t="s">
        <v>600</v>
      </c>
      <c r="B208" s="42" t="s">
        <v>424</v>
      </c>
    </row>
    <row r="209" spans="1:2" x14ac:dyDescent="0.2">
      <c r="A209" s="42" t="s">
        <v>124</v>
      </c>
      <c r="B209" s="42" t="s">
        <v>380</v>
      </c>
    </row>
    <row r="210" spans="1:2" x14ac:dyDescent="0.2">
      <c r="A210" s="42" t="s">
        <v>124</v>
      </c>
      <c r="B210" s="42" t="s">
        <v>380</v>
      </c>
    </row>
    <row r="211" spans="1:2" x14ac:dyDescent="0.2">
      <c r="A211" s="42" t="s">
        <v>122</v>
      </c>
      <c r="B211" s="42" t="s">
        <v>521</v>
      </c>
    </row>
    <row r="212" spans="1:2" x14ac:dyDescent="0.2">
      <c r="A212" s="42" t="s">
        <v>122</v>
      </c>
      <c r="B212" s="42" t="s">
        <v>521</v>
      </c>
    </row>
    <row r="213" spans="1:2" x14ac:dyDescent="0.2">
      <c r="A213" s="42" t="s">
        <v>119</v>
      </c>
      <c r="B213" s="42" t="s">
        <v>601</v>
      </c>
    </row>
    <row r="214" spans="1:2" x14ac:dyDescent="0.2">
      <c r="A214" s="42" t="s">
        <v>119</v>
      </c>
      <c r="B214" s="42" t="s">
        <v>601</v>
      </c>
    </row>
    <row r="215" spans="1:2" x14ac:dyDescent="0.2">
      <c r="A215" s="42" t="s">
        <v>126</v>
      </c>
      <c r="B215" s="42" t="s">
        <v>500</v>
      </c>
    </row>
    <row r="216" spans="1:2" x14ac:dyDescent="0.2">
      <c r="A216" s="42" t="s">
        <v>126</v>
      </c>
      <c r="B216" s="42" t="s">
        <v>500</v>
      </c>
    </row>
    <row r="217" spans="1:2" x14ac:dyDescent="0.2">
      <c r="A217" s="42" t="s">
        <v>127</v>
      </c>
      <c r="B217" s="42" t="s">
        <v>507</v>
      </c>
    </row>
    <row r="218" spans="1:2" x14ac:dyDescent="0.2">
      <c r="A218" s="42" t="s">
        <v>127</v>
      </c>
      <c r="B218" s="42" t="s">
        <v>507</v>
      </c>
    </row>
    <row r="219" spans="1:2" x14ac:dyDescent="0.2">
      <c r="A219" s="42" t="s">
        <v>128</v>
      </c>
      <c r="B219" s="42" t="s">
        <v>473</v>
      </c>
    </row>
    <row r="220" spans="1:2" x14ac:dyDescent="0.2">
      <c r="A220" s="42" t="s">
        <v>128</v>
      </c>
      <c r="B220" s="42" t="s">
        <v>473</v>
      </c>
    </row>
    <row r="221" spans="1:2" x14ac:dyDescent="0.2">
      <c r="A221" s="42" t="s">
        <v>130</v>
      </c>
      <c r="B221" s="42" t="s">
        <v>514</v>
      </c>
    </row>
    <row r="222" spans="1:2" x14ac:dyDescent="0.2">
      <c r="A222" s="42" t="s">
        <v>130</v>
      </c>
      <c r="B222" s="42" t="s">
        <v>514</v>
      </c>
    </row>
    <row r="223" spans="1:2" x14ac:dyDescent="0.2">
      <c r="A223" s="42" t="s">
        <v>602</v>
      </c>
      <c r="B223" s="42" t="s">
        <v>603</v>
      </c>
    </row>
    <row r="224" spans="1:2" x14ac:dyDescent="0.2">
      <c r="A224" s="42" t="s">
        <v>602</v>
      </c>
      <c r="B224" s="42" t="s">
        <v>603</v>
      </c>
    </row>
    <row r="225" spans="1:2" x14ac:dyDescent="0.2">
      <c r="A225" s="42" t="s">
        <v>129</v>
      </c>
      <c r="B225" s="42" t="s">
        <v>469</v>
      </c>
    </row>
    <row r="226" spans="1:2" x14ac:dyDescent="0.2">
      <c r="A226" s="42" t="s">
        <v>129</v>
      </c>
      <c r="B226" s="42" t="s">
        <v>469</v>
      </c>
    </row>
    <row r="227" spans="1:2" x14ac:dyDescent="0.2">
      <c r="A227" s="42" t="s">
        <v>131</v>
      </c>
      <c r="B227" s="42" t="s">
        <v>470</v>
      </c>
    </row>
    <row r="228" spans="1:2" x14ac:dyDescent="0.2">
      <c r="A228" s="42" t="s">
        <v>131</v>
      </c>
      <c r="B228" s="42" t="s">
        <v>470</v>
      </c>
    </row>
    <row r="229" spans="1:2" x14ac:dyDescent="0.2">
      <c r="A229" s="42" t="s">
        <v>132</v>
      </c>
      <c r="B229" s="42" t="s">
        <v>386</v>
      </c>
    </row>
    <row r="230" spans="1:2" x14ac:dyDescent="0.2">
      <c r="A230" s="42" t="s">
        <v>132</v>
      </c>
      <c r="B230" s="42" t="s">
        <v>386</v>
      </c>
    </row>
    <row r="231" spans="1:2" x14ac:dyDescent="0.2">
      <c r="A231" s="42" t="s">
        <v>135</v>
      </c>
      <c r="B231" s="42" t="s">
        <v>604</v>
      </c>
    </row>
    <row r="232" spans="1:2" x14ac:dyDescent="0.2">
      <c r="A232" s="42" t="s">
        <v>135</v>
      </c>
      <c r="B232" s="42" t="s">
        <v>604</v>
      </c>
    </row>
    <row r="233" spans="1:2" x14ac:dyDescent="0.2">
      <c r="A233" s="42" t="s">
        <v>272</v>
      </c>
      <c r="B233" s="42" t="s">
        <v>605</v>
      </c>
    </row>
    <row r="234" spans="1:2" x14ac:dyDescent="0.2">
      <c r="A234" s="42" t="s">
        <v>272</v>
      </c>
      <c r="B234" s="42" t="s">
        <v>605</v>
      </c>
    </row>
    <row r="235" spans="1:2" x14ac:dyDescent="0.2">
      <c r="A235" s="42" t="s">
        <v>138</v>
      </c>
      <c r="B235" s="42" t="s">
        <v>477</v>
      </c>
    </row>
    <row r="236" spans="1:2" x14ac:dyDescent="0.2">
      <c r="A236" s="42" t="s">
        <v>138</v>
      </c>
      <c r="B236" s="42" t="s">
        <v>477</v>
      </c>
    </row>
    <row r="237" spans="1:2" x14ac:dyDescent="0.2">
      <c r="A237" s="42" t="s">
        <v>133</v>
      </c>
      <c r="B237" s="42" t="s">
        <v>451</v>
      </c>
    </row>
    <row r="238" spans="1:2" x14ac:dyDescent="0.2">
      <c r="A238" s="42" t="s">
        <v>606</v>
      </c>
      <c r="B238" s="42" t="s">
        <v>451</v>
      </c>
    </row>
    <row r="239" spans="1:2" x14ac:dyDescent="0.2">
      <c r="A239" s="42" t="s">
        <v>140</v>
      </c>
      <c r="B239" s="42" t="s">
        <v>414</v>
      </c>
    </row>
    <row r="240" spans="1:2" x14ac:dyDescent="0.2">
      <c r="A240" s="42" t="s">
        <v>607</v>
      </c>
      <c r="B240" s="42" t="s">
        <v>414</v>
      </c>
    </row>
    <row r="241" spans="1:2" x14ac:dyDescent="0.2">
      <c r="A241" s="42" t="s">
        <v>608</v>
      </c>
      <c r="B241" s="42" t="s">
        <v>609</v>
      </c>
    </row>
    <row r="242" spans="1:2" x14ac:dyDescent="0.2">
      <c r="A242" s="42" t="s">
        <v>156</v>
      </c>
      <c r="B242" s="42" t="s">
        <v>510</v>
      </c>
    </row>
    <row r="243" spans="1:2" x14ac:dyDescent="0.2">
      <c r="A243" s="42" t="s">
        <v>156</v>
      </c>
      <c r="B243" s="42" t="s">
        <v>510</v>
      </c>
    </row>
    <row r="244" spans="1:2" x14ac:dyDescent="0.2">
      <c r="A244" s="42" t="s">
        <v>141</v>
      </c>
      <c r="B244" s="42" t="s">
        <v>447</v>
      </c>
    </row>
    <row r="245" spans="1:2" x14ac:dyDescent="0.2">
      <c r="A245" s="42" t="s">
        <v>141</v>
      </c>
      <c r="B245" s="42" t="s">
        <v>447</v>
      </c>
    </row>
    <row r="246" spans="1:2" x14ac:dyDescent="0.2">
      <c r="A246" s="42" t="s">
        <v>152</v>
      </c>
      <c r="B246" s="42" t="s">
        <v>415</v>
      </c>
    </row>
    <row r="247" spans="1:2" x14ac:dyDescent="0.2">
      <c r="A247" s="42" t="s">
        <v>152</v>
      </c>
      <c r="B247" s="42" t="s">
        <v>415</v>
      </c>
    </row>
    <row r="248" spans="1:2" x14ac:dyDescent="0.2">
      <c r="A248" s="42" t="s">
        <v>142</v>
      </c>
      <c r="B248" s="42" t="s">
        <v>392</v>
      </c>
    </row>
    <row r="249" spans="1:2" x14ac:dyDescent="0.2">
      <c r="A249" s="42" t="s">
        <v>142</v>
      </c>
      <c r="B249" s="42" t="s">
        <v>392</v>
      </c>
    </row>
    <row r="250" spans="1:2" x14ac:dyDescent="0.2">
      <c r="A250" s="42" t="s">
        <v>143</v>
      </c>
      <c r="B250" s="42" t="s">
        <v>421</v>
      </c>
    </row>
    <row r="251" spans="1:2" x14ac:dyDescent="0.2">
      <c r="A251" s="42" t="s">
        <v>143</v>
      </c>
      <c r="B251" s="42" t="s">
        <v>421</v>
      </c>
    </row>
    <row r="252" spans="1:2" x14ac:dyDescent="0.2">
      <c r="A252" s="42" t="s">
        <v>148</v>
      </c>
      <c r="B252" s="42" t="s">
        <v>610</v>
      </c>
    </row>
    <row r="253" spans="1:2" x14ac:dyDescent="0.2">
      <c r="A253" s="42" t="s">
        <v>148</v>
      </c>
      <c r="B253" s="42" t="s">
        <v>610</v>
      </c>
    </row>
    <row r="254" spans="1:2" x14ac:dyDescent="0.2">
      <c r="A254" s="42" t="s">
        <v>154</v>
      </c>
      <c r="B254" s="42" t="s">
        <v>515</v>
      </c>
    </row>
    <row r="255" spans="1:2" x14ac:dyDescent="0.2">
      <c r="A255" s="42" t="s">
        <v>154</v>
      </c>
      <c r="B255" s="42" t="s">
        <v>515</v>
      </c>
    </row>
    <row r="256" spans="1:2" x14ac:dyDescent="0.2">
      <c r="A256" s="42" t="s">
        <v>155</v>
      </c>
      <c r="B256" s="42" t="s">
        <v>530</v>
      </c>
    </row>
    <row r="257" spans="1:2" x14ac:dyDescent="0.2">
      <c r="A257" s="42" t="s">
        <v>155</v>
      </c>
      <c r="B257" s="42" t="s">
        <v>530</v>
      </c>
    </row>
    <row r="258" spans="1:2" x14ac:dyDescent="0.2">
      <c r="A258" s="42" t="s">
        <v>611</v>
      </c>
      <c r="B258" s="42" t="s">
        <v>612</v>
      </c>
    </row>
    <row r="259" spans="1:2" x14ac:dyDescent="0.2">
      <c r="A259" s="42" t="s">
        <v>157</v>
      </c>
      <c r="B259" s="42" t="s">
        <v>612</v>
      </c>
    </row>
    <row r="260" spans="1:2" x14ac:dyDescent="0.2">
      <c r="A260" s="42" t="s">
        <v>613</v>
      </c>
      <c r="B260" s="42" t="s">
        <v>485</v>
      </c>
    </row>
    <row r="261" spans="1:2" x14ac:dyDescent="0.2">
      <c r="A261" s="42" t="s">
        <v>614</v>
      </c>
      <c r="B261" s="42" t="s">
        <v>485</v>
      </c>
    </row>
    <row r="262" spans="1:2" x14ac:dyDescent="0.2">
      <c r="A262" s="42" t="s">
        <v>162</v>
      </c>
      <c r="B262" s="42" t="s">
        <v>404</v>
      </c>
    </row>
    <row r="263" spans="1:2" x14ac:dyDescent="0.2">
      <c r="A263" s="42" t="s">
        <v>162</v>
      </c>
      <c r="B263" s="42" t="s">
        <v>404</v>
      </c>
    </row>
    <row r="264" spans="1:2" x14ac:dyDescent="0.2">
      <c r="A264" s="42" t="s">
        <v>179</v>
      </c>
      <c r="B264" s="42" t="s">
        <v>419</v>
      </c>
    </row>
    <row r="265" spans="1:2" x14ac:dyDescent="0.2">
      <c r="A265" s="42" t="s">
        <v>179</v>
      </c>
      <c r="B265" s="42" t="s">
        <v>419</v>
      </c>
    </row>
    <row r="266" spans="1:2" x14ac:dyDescent="0.2">
      <c r="A266" s="42" t="s">
        <v>180</v>
      </c>
      <c r="B266" s="42" t="s">
        <v>483</v>
      </c>
    </row>
    <row r="267" spans="1:2" x14ac:dyDescent="0.2">
      <c r="A267" s="42" t="s">
        <v>180</v>
      </c>
      <c r="B267" s="42" t="s">
        <v>483</v>
      </c>
    </row>
    <row r="268" spans="1:2" x14ac:dyDescent="0.2">
      <c r="A268" s="42" t="s">
        <v>163</v>
      </c>
      <c r="B268" s="42" t="s">
        <v>449</v>
      </c>
    </row>
    <row r="269" spans="1:2" x14ac:dyDescent="0.2">
      <c r="A269" s="42" t="s">
        <v>163</v>
      </c>
      <c r="B269" s="42" t="s">
        <v>449</v>
      </c>
    </row>
    <row r="270" spans="1:2" x14ac:dyDescent="0.2">
      <c r="A270" s="42" t="s">
        <v>169</v>
      </c>
      <c r="B270" s="42" t="s">
        <v>381</v>
      </c>
    </row>
    <row r="271" spans="1:2" x14ac:dyDescent="0.2">
      <c r="A271" s="42" t="s">
        <v>169</v>
      </c>
      <c r="B271" s="42" t="s">
        <v>381</v>
      </c>
    </row>
    <row r="272" spans="1:2" x14ac:dyDescent="0.2">
      <c r="A272" s="42" t="s">
        <v>170</v>
      </c>
      <c r="B272" s="42" t="s">
        <v>615</v>
      </c>
    </row>
    <row r="273" spans="1:2" x14ac:dyDescent="0.2">
      <c r="A273" s="42" t="s">
        <v>170</v>
      </c>
      <c r="B273" s="42" t="s">
        <v>615</v>
      </c>
    </row>
    <row r="274" spans="1:2" x14ac:dyDescent="0.2">
      <c r="A274" s="42" t="s">
        <v>166</v>
      </c>
      <c r="B274" s="42" t="s">
        <v>616</v>
      </c>
    </row>
    <row r="275" spans="1:2" x14ac:dyDescent="0.2">
      <c r="A275" s="42" t="s">
        <v>166</v>
      </c>
      <c r="B275" s="42" t="s">
        <v>616</v>
      </c>
    </row>
    <row r="276" spans="1:2" x14ac:dyDescent="0.2">
      <c r="A276" s="42" t="s">
        <v>617</v>
      </c>
      <c r="B276" s="42" t="s">
        <v>618</v>
      </c>
    </row>
    <row r="277" spans="1:2" x14ac:dyDescent="0.2">
      <c r="A277" s="42" t="s">
        <v>177</v>
      </c>
      <c r="B277" s="42" t="s">
        <v>394</v>
      </c>
    </row>
    <row r="278" spans="1:2" x14ac:dyDescent="0.2">
      <c r="A278" s="42" t="s">
        <v>177</v>
      </c>
      <c r="B278" s="42" t="s">
        <v>394</v>
      </c>
    </row>
    <row r="279" spans="1:2" x14ac:dyDescent="0.2">
      <c r="A279" s="42" t="s">
        <v>178</v>
      </c>
      <c r="B279" s="42" t="s">
        <v>494</v>
      </c>
    </row>
    <row r="280" spans="1:2" x14ac:dyDescent="0.2">
      <c r="A280" s="42" t="s">
        <v>178</v>
      </c>
      <c r="B280" s="42" t="s">
        <v>494</v>
      </c>
    </row>
    <row r="281" spans="1:2" x14ac:dyDescent="0.2">
      <c r="A281" s="42" t="s">
        <v>165</v>
      </c>
      <c r="B281" s="42" t="s">
        <v>434</v>
      </c>
    </row>
    <row r="282" spans="1:2" x14ac:dyDescent="0.2">
      <c r="A282" s="42" t="s">
        <v>165</v>
      </c>
      <c r="B282" s="42" t="s">
        <v>434</v>
      </c>
    </row>
    <row r="283" spans="1:2" x14ac:dyDescent="0.2">
      <c r="A283" s="42" t="s">
        <v>619</v>
      </c>
      <c r="B283" s="42" t="s">
        <v>620</v>
      </c>
    </row>
    <row r="284" spans="1:2" x14ac:dyDescent="0.2">
      <c r="A284" s="42" t="s">
        <v>619</v>
      </c>
      <c r="B284" s="42" t="s">
        <v>620</v>
      </c>
    </row>
    <row r="285" spans="1:2" x14ac:dyDescent="0.2">
      <c r="A285" s="42" t="s">
        <v>161</v>
      </c>
      <c r="B285" s="42" t="s">
        <v>484</v>
      </c>
    </row>
    <row r="286" spans="1:2" x14ac:dyDescent="0.2">
      <c r="A286" s="42" t="s">
        <v>161</v>
      </c>
      <c r="B286" s="42" t="s">
        <v>484</v>
      </c>
    </row>
    <row r="287" spans="1:2" x14ac:dyDescent="0.2">
      <c r="A287" s="42" t="s">
        <v>160</v>
      </c>
      <c r="B287" s="42" t="s">
        <v>621</v>
      </c>
    </row>
    <row r="288" spans="1:2" x14ac:dyDescent="0.2">
      <c r="A288" s="42" t="s">
        <v>160</v>
      </c>
      <c r="B288" s="42" t="s">
        <v>621</v>
      </c>
    </row>
    <row r="289" spans="1:2" x14ac:dyDescent="0.2">
      <c r="A289" s="42" t="s">
        <v>174</v>
      </c>
      <c r="B289" s="42" t="s">
        <v>475</v>
      </c>
    </row>
    <row r="290" spans="1:2" x14ac:dyDescent="0.2">
      <c r="A290" s="42" t="s">
        <v>174</v>
      </c>
      <c r="B290" s="42" t="s">
        <v>475</v>
      </c>
    </row>
    <row r="291" spans="1:2" x14ac:dyDescent="0.2">
      <c r="A291" s="42" t="s">
        <v>173</v>
      </c>
      <c r="B291" s="42" t="s">
        <v>493</v>
      </c>
    </row>
    <row r="292" spans="1:2" x14ac:dyDescent="0.2">
      <c r="A292" s="42" t="s">
        <v>173</v>
      </c>
      <c r="B292" s="42" t="s">
        <v>493</v>
      </c>
    </row>
    <row r="293" spans="1:2" x14ac:dyDescent="0.2">
      <c r="A293" s="42" t="s">
        <v>622</v>
      </c>
      <c r="B293" s="42" t="s">
        <v>623</v>
      </c>
    </row>
    <row r="294" spans="1:2" x14ac:dyDescent="0.2">
      <c r="A294" s="42" t="s">
        <v>622</v>
      </c>
      <c r="B294" s="42" t="s">
        <v>623</v>
      </c>
    </row>
    <row r="295" spans="1:2" x14ac:dyDescent="0.2">
      <c r="A295" s="42" t="s">
        <v>159</v>
      </c>
      <c r="B295" s="42" t="s">
        <v>459</v>
      </c>
    </row>
    <row r="296" spans="1:2" x14ac:dyDescent="0.2">
      <c r="A296" s="42" t="s">
        <v>159</v>
      </c>
      <c r="B296" s="42" t="s">
        <v>459</v>
      </c>
    </row>
    <row r="297" spans="1:2" x14ac:dyDescent="0.2">
      <c r="A297" s="42" t="s">
        <v>176</v>
      </c>
      <c r="B297" s="42" t="s">
        <v>389</v>
      </c>
    </row>
    <row r="298" spans="1:2" x14ac:dyDescent="0.2">
      <c r="A298" s="42" t="s">
        <v>176</v>
      </c>
      <c r="B298" s="42" t="s">
        <v>389</v>
      </c>
    </row>
    <row r="299" spans="1:2" x14ac:dyDescent="0.2">
      <c r="A299" s="42" t="s">
        <v>171</v>
      </c>
      <c r="B299" s="42" t="s">
        <v>385</v>
      </c>
    </row>
    <row r="300" spans="1:2" x14ac:dyDescent="0.2">
      <c r="A300" s="42" t="s">
        <v>171</v>
      </c>
      <c r="B300" s="42" t="s">
        <v>385</v>
      </c>
    </row>
    <row r="301" spans="1:2" x14ac:dyDescent="0.2">
      <c r="A301" s="42" t="s">
        <v>182</v>
      </c>
      <c r="B301" s="42" t="s">
        <v>437</v>
      </c>
    </row>
    <row r="302" spans="1:2" x14ac:dyDescent="0.2">
      <c r="A302" s="42" t="s">
        <v>182</v>
      </c>
      <c r="B302" s="42" t="s">
        <v>437</v>
      </c>
    </row>
    <row r="303" spans="1:2" x14ac:dyDescent="0.2">
      <c r="A303" s="42" t="s">
        <v>190</v>
      </c>
      <c r="B303" s="42" t="s">
        <v>624</v>
      </c>
    </row>
    <row r="304" spans="1:2" x14ac:dyDescent="0.2">
      <c r="A304" s="42" t="s">
        <v>190</v>
      </c>
      <c r="B304" s="42" t="s">
        <v>624</v>
      </c>
    </row>
    <row r="305" spans="1:2" x14ac:dyDescent="0.2">
      <c r="A305" s="42" t="s">
        <v>189</v>
      </c>
      <c r="B305" s="42" t="s">
        <v>425</v>
      </c>
    </row>
    <row r="306" spans="1:2" x14ac:dyDescent="0.2">
      <c r="A306" s="42" t="s">
        <v>189</v>
      </c>
      <c r="B306" s="42" t="s">
        <v>425</v>
      </c>
    </row>
    <row r="307" spans="1:2" x14ac:dyDescent="0.2">
      <c r="A307" s="42" t="s">
        <v>187</v>
      </c>
      <c r="B307" s="42" t="s">
        <v>534</v>
      </c>
    </row>
    <row r="308" spans="1:2" x14ac:dyDescent="0.2">
      <c r="A308" s="42" t="s">
        <v>187</v>
      </c>
      <c r="B308" s="42" t="s">
        <v>534</v>
      </c>
    </row>
    <row r="309" spans="1:2" x14ac:dyDescent="0.2">
      <c r="A309" s="42" t="s">
        <v>625</v>
      </c>
      <c r="B309" s="42" t="s">
        <v>626</v>
      </c>
    </row>
    <row r="310" spans="1:2" x14ac:dyDescent="0.2">
      <c r="A310" s="42" t="s">
        <v>183</v>
      </c>
      <c r="B310" s="42" t="s">
        <v>627</v>
      </c>
    </row>
    <row r="311" spans="1:2" x14ac:dyDescent="0.2">
      <c r="A311" s="42" t="s">
        <v>183</v>
      </c>
      <c r="B311" s="42" t="s">
        <v>627</v>
      </c>
    </row>
    <row r="312" spans="1:2" x14ac:dyDescent="0.2">
      <c r="A312" s="42" t="s">
        <v>191</v>
      </c>
      <c r="B312" s="42" t="s">
        <v>526</v>
      </c>
    </row>
    <row r="313" spans="1:2" x14ac:dyDescent="0.2">
      <c r="A313" s="42" t="s">
        <v>191</v>
      </c>
      <c r="B313" s="42" t="s">
        <v>526</v>
      </c>
    </row>
    <row r="314" spans="1:2" x14ac:dyDescent="0.2">
      <c r="A314" s="42" t="s">
        <v>186</v>
      </c>
      <c r="B314" s="42" t="s">
        <v>430</v>
      </c>
    </row>
    <row r="315" spans="1:2" x14ac:dyDescent="0.2">
      <c r="A315" s="42" t="s">
        <v>186</v>
      </c>
      <c r="B315" s="42" t="s">
        <v>430</v>
      </c>
    </row>
    <row r="316" spans="1:2" x14ac:dyDescent="0.2">
      <c r="A316" s="42" t="s">
        <v>184</v>
      </c>
      <c r="B316" s="42" t="s">
        <v>383</v>
      </c>
    </row>
    <row r="317" spans="1:2" x14ac:dyDescent="0.2">
      <c r="A317" s="42" t="s">
        <v>184</v>
      </c>
      <c r="B317" s="42" t="s">
        <v>383</v>
      </c>
    </row>
    <row r="318" spans="1:2" x14ac:dyDescent="0.2">
      <c r="A318" s="42" t="s">
        <v>185</v>
      </c>
      <c r="B318" s="42" t="s">
        <v>388</v>
      </c>
    </row>
    <row r="319" spans="1:2" x14ac:dyDescent="0.2">
      <c r="A319" s="42" t="s">
        <v>185</v>
      </c>
      <c r="B319" s="42" t="s">
        <v>388</v>
      </c>
    </row>
    <row r="320" spans="1:2" x14ac:dyDescent="0.2">
      <c r="A320" s="42" t="s">
        <v>628</v>
      </c>
      <c r="B320" s="42" t="s">
        <v>629</v>
      </c>
    </row>
    <row r="321" spans="1:2" x14ac:dyDescent="0.2">
      <c r="A321" s="42" t="s">
        <v>630</v>
      </c>
      <c r="B321" s="42" t="s">
        <v>631</v>
      </c>
    </row>
    <row r="322" spans="1:2" x14ac:dyDescent="0.2">
      <c r="A322" s="42" t="s">
        <v>181</v>
      </c>
      <c r="B322" s="42" t="s">
        <v>632</v>
      </c>
    </row>
    <row r="323" spans="1:2" x14ac:dyDescent="0.2">
      <c r="A323" s="42" t="s">
        <v>633</v>
      </c>
      <c r="B323" s="42" t="s">
        <v>397</v>
      </c>
    </row>
    <row r="324" spans="1:2" x14ac:dyDescent="0.2">
      <c r="A324" s="42" t="s">
        <v>633</v>
      </c>
      <c r="B324" s="42" t="s">
        <v>397</v>
      </c>
    </row>
    <row r="325" spans="1:2" x14ac:dyDescent="0.2">
      <c r="A325" s="42" t="s">
        <v>175</v>
      </c>
      <c r="B325" s="42" t="s">
        <v>634</v>
      </c>
    </row>
    <row r="326" spans="1:2" x14ac:dyDescent="0.2">
      <c r="A326" s="42" t="s">
        <v>175</v>
      </c>
      <c r="B326" s="42" t="s">
        <v>634</v>
      </c>
    </row>
    <row r="327" spans="1:2" x14ac:dyDescent="0.2">
      <c r="A327" s="42" t="s">
        <v>188</v>
      </c>
      <c r="B327" s="42" t="s">
        <v>535</v>
      </c>
    </row>
    <row r="328" spans="1:2" x14ac:dyDescent="0.2">
      <c r="A328" s="42" t="s">
        <v>188</v>
      </c>
      <c r="B328" s="42" t="s">
        <v>535</v>
      </c>
    </row>
    <row r="329" spans="1:2" x14ac:dyDescent="0.2">
      <c r="A329" s="42" t="s">
        <v>193</v>
      </c>
      <c r="B329" s="42" t="s">
        <v>465</v>
      </c>
    </row>
    <row r="330" spans="1:2" x14ac:dyDescent="0.2">
      <c r="A330" s="42" t="s">
        <v>193</v>
      </c>
      <c r="B330" s="42" t="s">
        <v>465</v>
      </c>
    </row>
    <row r="331" spans="1:2" x14ac:dyDescent="0.2">
      <c r="A331" s="42" t="s">
        <v>195</v>
      </c>
      <c r="B331" s="42" t="s">
        <v>393</v>
      </c>
    </row>
    <row r="332" spans="1:2" x14ac:dyDescent="0.2">
      <c r="A332" s="42" t="s">
        <v>195</v>
      </c>
      <c r="B332" s="42" t="s">
        <v>393</v>
      </c>
    </row>
    <row r="333" spans="1:2" x14ac:dyDescent="0.2">
      <c r="A333" s="42" t="s">
        <v>199</v>
      </c>
      <c r="B333" s="42" t="s">
        <v>635</v>
      </c>
    </row>
    <row r="334" spans="1:2" x14ac:dyDescent="0.2">
      <c r="A334" s="42" t="s">
        <v>199</v>
      </c>
      <c r="B334" s="42" t="s">
        <v>635</v>
      </c>
    </row>
    <row r="335" spans="1:2" x14ac:dyDescent="0.2">
      <c r="A335" s="42" t="s">
        <v>636</v>
      </c>
      <c r="B335" s="42" t="s">
        <v>384</v>
      </c>
    </row>
    <row r="336" spans="1:2" x14ac:dyDescent="0.2">
      <c r="A336" s="42" t="s">
        <v>636</v>
      </c>
      <c r="B336" s="42" t="s">
        <v>384</v>
      </c>
    </row>
    <row r="337" spans="1:2" x14ac:dyDescent="0.2">
      <c r="A337" s="42" t="s">
        <v>196</v>
      </c>
      <c r="B337" s="42" t="s">
        <v>468</v>
      </c>
    </row>
    <row r="338" spans="1:2" x14ac:dyDescent="0.2">
      <c r="A338" s="42" t="s">
        <v>196</v>
      </c>
      <c r="B338" s="42" t="s">
        <v>468</v>
      </c>
    </row>
    <row r="339" spans="1:2" x14ac:dyDescent="0.2">
      <c r="A339" s="42" t="s">
        <v>200</v>
      </c>
      <c r="B339" s="42" t="s">
        <v>403</v>
      </c>
    </row>
    <row r="340" spans="1:2" x14ac:dyDescent="0.2">
      <c r="A340" s="42" t="s">
        <v>200</v>
      </c>
      <c r="B340" s="42" t="s">
        <v>403</v>
      </c>
    </row>
    <row r="341" spans="1:2" x14ac:dyDescent="0.2">
      <c r="A341" s="42" t="s">
        <v>206</v>
      </c>
      <c r="B341" s="42" t="s">
        <v>440</v>
      </c>
    </row>
    <row r="342" spans="1:2" x14ac:dyDescent="0.2">
      <c r="A342" s="42" t="s">
        <v>206</v>
      </c>
      <c r="B342" s="42" t="s">
        <v>440</v>
      </c>
    </row>
    <row r="343" spans="1:2" x14ac:dyDescent="0.2">
      <c r="A343" s="42" t="s">
        <v>197</v>
      </c>
      <c r="B343" s="42" t="s">
        <v>450</v>
      </c>
    </row>
    <row r="344" spans="1:2" x14ac:dyDescent="0.2">
      <c r="A344" s="42" t="s">
        <v>197</v>
      </c>
      <c r="B344" s="42" t="s">
        <v>450</v>
      </c>
    </row>
    <row r="345" spans="1:2" x14ac:dyDescent="0.2">
      <c r="A345" s="42" t="s">
        <v>198</v>
      </c>
      <c r="B345" s="42" t="s">
        <v>438</v>
      </c>
    </row>
    <row r="346" spans="1:2" x14ac:dyDescent="0.2">
      <c r="A346" s="42" t="s">
        <v>198</v>
      </c>
      <c r="B346" s="42" t="s">
        <v>438</v>
      </c>
    </row>
    <row r="347" spans="1:2" x14ac:dyDescent="0.2">
      <c r="A347" s="42" t="s">
        <v>637</v>
      </c>
      <c r="B347" s="42" t="s">
        <v>638</v>
      </c>
    </row>
    <row r="348" spans="1:2" x14ac:dyDescent="0.2">
      <c r="A348" s="42" t="s">
        <v>201</v>
      </c>
      <c r="B348" s="42" t="s">
        <v>512</v>
      </c>
    </row>
    <row r="349" spans="1:2" x14ac:dyDescent="0.2">
      <c r="A349" s="42" t="s">
        <v>201</v>
      </c>
      <c r="B349" s="42" t="s">
        <v>512</v>
      </c>
    </row>
    <row r="350" spans="1:2" x14ac:dyDescent="0.2">
      <c r="A350" s="42" t="s">
        <v>205</v>
      </c>
      <c r="B350" s="42" t="s">
        <v>513</v>
      </c>
    </row>
    <row r="351" spans="1:2" x14ac:dyDescent="0.2">
      <c r="A351" s="42" t="s">
        <v>205</v>
      </c>
      <c r="B351" s="42" t="s">
        <v>513</v>
      </c>
    </row>
    <row r="352" spans="1:2" x14ac:dyDescent="0.2">
      <c r="A352" s="42" t="s">
        <v>203</v>
      </c>
      <c r="B352" s="42" t="s">
        <v>639</v>
      </c>
    </row>
    <row r="353" spans="1:2" x14ac:dyDescent="0.2">
      <c r="A353" s="42" t="s">
        <v>203</v>
      </c>
      <c r="B353" s="42" t="s">
        <v>639</v>
      </c>
    </row>
    <row r="354" spans="1:2" x14ac:dyDescent="0.2">
      <c r="A354" s="42" t="s">
        <v>212</v>
      </c>
      <c r="B354" s="42" t="s">
        <v>486</v>
      </c>
    </row>
    <row r="355" spans="1:2" x14ac:dyDescent="0.2">
      <c r="A355" s="42" t="s">
        <v>212</v>
      </c>
      <c r="B355" s="42" t="s">
        <v>486</v>
      </c>
    </row>
    <row r="356" spans="1:2" x14ac:dyDescent="0.2">
      <c r="A356" s="42" t="s">
        <v>213</v>
      </c>
      <c r="B356" s="42" t="s">
        <v>498</v>
      </c>
    </row>
    <row r="357" spans="1:2" x14ac:dyDescent="0.2">
      <c r="A357" s="42" t="s">
        <v>213</v>
      </c>
      <c r="B357" s="42" t="s">
        <v>498</v>
      </c>
    </row>
    <row r="358" spans="1:2" x14ac:dyDescent="0.2">
      <c r="A358" s="42" t="s">
        <v>640</v>
      </c>
      <c r="B358" s="42" t="s">
        <v>454</v>
      </c>
    </row>
    <row r="359" spans="1:2" x14ac:dyDescent="0.2">
      <c r="A359" s="42" t="s">
        <v>214</v>
      </c>
      <c r="B359" s="42" t="s">
        <v>454</v>
      </c>
    </row>
    <row r="360" spans="1:2" x14ac:dyDescent="0.2">
      <c r="A360" s="42" t="s">
        <v>215</v>
      </c>
      <c r="B360" s="42" t="s">
        <v>411</v>
      </c>
    </row>
    <row r="361" spans="1:2" x14ac:dyDescent="0.2">
      <c r="A361" s="42" t="s">
        <v>215</v>
      </c>
      <c r="B361" s="42" t="s">
        <v>411</v>
      </c>
    </row>
    <row r="362" spans="1:2" x14ac:dyDescent="0.2">
      <c r="A362" s="42" t="s">
        <v>271</v>
      </c>
      <c r="B362" s="42" t="s">
        <v>641</v>
      </c>
    </row>
    <row r="363" spans="1:2" x14ac:dyDescent="0.2">
      <c r="A363" s="42" t="s">
        <v>271</v>
      </c>
      <c r="B363" s="42" t="s">
        <v>641</v>
      </c>
    </row>
    <row r="364" spans="1:2" x14ac:dyDescent="0.2">
      <c r="A364" s="42" t="s">
        <v>224</v>
      </c>
      <c r="B364" s="42" t="s">
        <v>642</v>
      </c>
    </row>
    <row r="365" spans="1:2" x14ac:dyDescent="0.2">
      <c r="A365" s="42" t="s">
        <v>224</v>
      </c>
      <c r="B365" s="42" t="s">
        <v>642</v>
      </c>
    </row>
    <row r="366" spans="1:2" x14ac:dyDescent="0.2">
      <c r="A366" s="42" t="s">
        <v>231</v>
      </c>
      <c r="B366" s="42" t="s">
        <v>442</v>
      </c>
    </row>
    <row r="367" spans="1:2" x14ac:dyDescent="0.2">
      <c r="A367" s="42" t="s">
        <v>231</v>
      </c>
      <c r="B367" s="42" t="s">
        <v>442</v>
      </c>
    </row>
    <row r="368" spans="1:2" x14ac:dyDescent="0.2">
      <c r="A368" s="42" t="s">
        <v>217</v>
      </c>
      <c r="B368" s="42" t="s">
        <v>476</v>
      </c>
    </row>
    <row r="369" spans="1:2" x14ac:dyDescent="0.2">
      <c r="A369" s="42" t="s">
        <v>217</v>
      </c>
      <c r="B369" s="42" t="s">
        <v>476</v>
      </c>
    </row>
    <row r="370" spans="1:2" x14ac:dyDescent="0.2">
      <c r="A370" s="42" t="s">
        <v>219</v>
      </c>
      <c r="B370" s="42" t="s">
        <v>423</v>
      </c>
    </row>
    <row r="371" spans="1:2" x14ac:dyDescent="0.2">
      <c r="A371" s="42" t="s">
        <v>219</v>
      </c>
      <c r="B371" s="42" t="s">
        <v>423</v>
      </c>
    </row>
    <row r="372" spans="1:2" x14ac:dyDescent="0.2">
      <c r="A372" s="42" t="s">
        <v>226</v>
      </c>
      <c r="B372" s="42" t="s">
        <v>490</v>
      </c>
    </row>
    <row r="373" spans="1:2" x14ac:dyDescent="0.2">
      <c r="A373" s="42" t="s">
        <v>226</v>
      </c>
      <c r="B373" s="42" t="s">
        <v>490</v>
      </c>
    </row>
    <row r="374" spans="1:2" x14ac:dyDescent="0.2">
      <c r="A374" s="42" t="s">
        <v>643</v>
      </c>
      <c r="B374" s="42" t="s">
        <v>644</v>
      </c>
    </row>
    <row r="375" spans="1:2" x14ac:dyDescent="0.2">
      <c r="A375" s="42" t="s">
        <v>238</v>
      </c>
      <c r="B375" s="42" t="s">
        <v>478</v>
      </c>
    </row>
    <row r="376" spans="1:2" x14ac:dyDescent="0.2">
      <c r="A376" s="42" t="s">
        <v>238</v>
      </c>
      <c r="B376" s="42" t="s">
        <v>478</v>
      </c>
    </row>
    <row r="377" spans="1:2" x14ac:dyDescent="0.2">
      <c r="A377" s="42" t="s">
        <v>222</v>
      </c>
      <c r="B377" s="42" t="s">
        <v>399</v>
      </c>
    </row>
    <row r="378" spans="1:2" x14ac:dyDescent="0.2">
      <c r="A378" s="42" t="s">
        <v>222</v>
      </c>
      <c r="B378" s="42" t="s">
        <v>399</v>
      </c>
    </row>
    <row r="379" spans="1:2" x14ac:dyDescent="0.2">
      <c r="A379" s="42" t="s">
        <v>220</v>
      </c>
      <c r="B379" s="42" t="s">
        <v>519</v>
      </c>
    </row>
    <row r="380" spans="1:2" x14ac:dyDescent="0.2">
      <c r="A380" s="42" t="s">
        <v>220</v>
      </c>
      <c r="B380" s="42" t="s">
        <v>519</v>
      </c>
    </row>
    <row r="381" spans="1:2" x14ac:dyDescent="0.2">
      <c r="A381" s="42" t="s">
        <v>237</v>
      </c>
      <c r="B381" s="42" t="s">
        <v>645</v>
      </c>
    </row>
    <row r="382" spans="1:2" x14ac:dyDescent="0.2">
      <c r="A382" s="42" t="s">
        <v>237</v>
      </c>
      <c r="B382" s="42" t="s">
        <v>645</v>
      </c>
    </row>
    <row r="383" spans="1:2" x14ac:dyDescent="0.2">
      <c r="A383" s="42" t="s">
        <v>233</v>
      </c>
      <c r="B383" s="42" t="s">
        <v>509</v>
      </c>
    </row>
    <row r="384" spans="1:2" x14ac:dyDescent="0.2">
      <c r="A384" s="42" t="s">
        <v>233</v>
      </c>
      <c r="B384" s="42" t="s">
        <v>509</v>
      </c>
    </row>
    <row r="385" spans="1:2" x14ac:dyDescent="0.2">
      <c r="A385" s="42" t="s">
        <v>646</v>
      </c>
      <c r="B385" s="42" t="s">
        <v>509</v>
      </c>
    </row>
    <row r="386" spans="1:2" x14ac:dyDescent="0.2">
      <c r="A386" s="42" t="s">
        <v>234</v>
      </c>
      <c r="B386" s="42" t="s">
        <v>523</v>
      </c>
    </row>
    <row r="387" spans="1:2" x14ac:dyDescent="0.2">
      <c r="A387" s="42" t="s">
        <v>234</v>
      </c>
      <c r="B387" s="42" t="s">
        <v>523</v>
      </c>
    </row>
    <row r="388" spans="1:2" x14ac:dyDescent="0.2">
      <c r="A388" s="42" t="s">
        <v>221</v>
      </c>
      <c r="B388" s="42" t="s">
        <v>418</v>
      </c>
    </row>
    <row r="389" spans="1:2" x14ac:dyDescent="0.2">
      <c r="A389" s="42" t="s">
        <v>221</v>
      </c>
      <c r="B389" s="42" t="s">
        <v>418</v>
      </c>
    </row>
    <row r="390" spans="1:2" x14ac:dyDescent="0.2">
      <c r="A390" s="42" t="s">
        <v>225</v>
      </c>
      <c r="B390" s="42" t="s">
        <v>367</v>
      </c>
    </row>
    <row r="391" spans="1:2" x14ac:dyDescent="0.2">
      <c r="A391" s="42" t="s">
        <v>225</v>
      </c>
      <c r="B391" s="42" t="s">
        <v>367</v>
      </c>
    </row>
    <row r="392" spans="1:2" x14ac:dyDescent="0.2">
      <c r="A392" s="42" t="s">
        <v>6</v>
      </c>
      <c r="B392" s="42" t="s">
        <v>463</v>
      </c>
    </row>
    <row r="393" spans="1:2" x14ac:dyDescent="0.2">
      <c r="A393" s="42" t="s">
        <v>6</v>
      </c>
      <c r="B393" s="42" t="s">
        <v>463</v>
      </c>
    </row>
    <row r="394" spans="1:2" x14ac:dyDescent="0.2">
      <c r="A394" s="42" t="s">
        <v>216</v>
      </c>
      <c r="B394" s="42" t="s">
        <v>647</v>
      </c>
    </row>
    <row r="395" spans="1:2" x14ac:dyDescent="0.2">
      <c r="A395" s="42" t="s">
        <v>648</v>
      </c>
      <c r="B395" s="42" t="s">
        <v>503</v>
      </c>
    </row>
    <row r="396" spans="1:2" x14ac:dyDescent="0.2">
      <c r="A396" s="42" t="s">
        <v>648</v>
      </c>
      <c r="B396" s="42" t="s">
        <v>503</v>
      </c>
    </row>
    <row r="397" spans="1:2" x14ac:dyDescent="0.2">
      <c r="A397" s="42" t="s">
        <v>228</v>
      </c>
      <c r="B397" s="42" t="s">
        <v>368</v>
      </c>
    </row>
    <row r="398" spans="1:2" x14ac:dyDescent="0.2">
      <c r="A398" s="42" t="s">
        <v>228</v>
      </c>
      <c r="B398" s="42" t="s">
        <v>368</v>
      </c>
    </row>
    <row r="399" spans="1:2" x14ac:dyDescent="0.2">
      <c r="A399" s="42" t="s">
        <v>80</v>
      </c>
      <c r="B399" s="42" t="s">
        <v>511</v>
      </c>
    </row>
    <row r="400" spans="1:2" x14ac:dyDescent="0.2">
      <c r="A400" s="42" t="s">
        <v>80</v>
      </c>
      <c r="B400" s="42" t="s">
        <v>511</v>
      </c>
    </row>
    <row r="401" spans="1:2" x14ac:dyDescent="0.2">
      <c r="A401" s="42" t="s">
        <v>149</v>
      </c>
      <c r="B401" s="42" t="s">
        <v>457</v>
      </c>
    </row>
    <row r="402" spans="1:2" x14ac:dyDescent="0.2">
      <c r="A402" s="42" t="s">
        <v>149</v>
      </c>
      <c r="B402" s="42" t="s">
        <v>457</v>
      </c>
    </row>
    <row r="403" spans="1:2" x14ac:dyDescent="0.2">
      <c r="A403" s="42" t="s">
        <v>649</v>
      </c>
      <c r="B403" s="42" t="s">
        <v>650</v>
      </c>
    </row>
    <row r="404" spans="1:2" x14ac:dyDescent="0.2">
      <c r="A404" s="42" t="s">
        <v>651</v>
      </c>
      <c r="B404" s="42" t="s">
        <v>652</v>
      </c>
    </row>
    <row r="405" spans="1:2" x14ac:dyDescent="0.2">
      <c r="A405" s="42" t="s">
        <v>651</v>
      </c>
      <c r="B405" s="42" t="s">
        <v>652</v>
      </c>
    </row>
    <row r="406" spans="1:2" x14ac:dyDescent="0.2">
      <c r="A406" s="42" t="s">
        <v>653</v>
      </c>
      <c r="B406" s="42" t="s">
        <v>654</v>
      </c>
    </row>
    <row r="407" spans="1:2" x14ac:dyDescent="0.2">
      <c r="A407" s="42" t="s">
        <v>653</v>
      </c>
      <c r="B407" s="42" t="s">
        <v>654</v>
      </c>
    </row>
    <row r="408" spans="1:2" x14ac:dyDescent="0.2">
      <c r="A408" s="42" t="s">
        <v>655</v>
      </c>
      <c r="B408" s="42" t="s">
        <v>656</v>
      </c>
    </row>
    <row r="409" spans="1:2" x14ac:dyDescent="0.2">
      <c r="A409" s="42" t="s">
        <v>655</v>
      </c>
      <c r="B409" s="42" t="s">
        <v>656</v>
      </c>
    </row>
    <row r="410" spans="1:2" x14ac:dyDescent="0.2">
      <c r="A410" s="42" t="s">
        <v>657</v>
      </c>
      <c r="B410" s="42" t="s">
        <v>658</v>
      </c>
    </row>
    <row r="411" spans="1:2" x14ac:dyDescent="0.2">
      <c r="A411" s="42" t="s">
        <v>657</v>
      </c>
      <c r="B411" s="42" t="s">
        <v>658</v>
      </c>
    </row>
    <row r="412" spans="1:2" x14ac:dyDescent="0.2">
      <c r="A412" s="42" t="s">
        <v>659</v>
      </c>
      <c r="B412" s="42" t="s">
        <v>660</v>
      </c>
    </row>
    <row r="413" spans="1:2" x14ac:dyDescent="0.2">
      <c r="A413" s="42" t="s">
        <v>659</v>
      </c>
      <c r="B413" s="42" t="s">
        <v>660</v>
      </c>
    </row>
    <row r="414" spans="1:2" x14ac:dyDescent="0.2">
      <c r="A414" s="42" t="s">
        <v>661</v>
      </c>
      <c r="B414" s="42" t="s">
        <v>662</v>
      </c>
    </row>
    <row r="415" spans="1:2" x14ac:dyDescent="0.2">
      <c r="A415" s="42" t="s">
        <v>218</v>
      </c>
      <c r="B415" s="42" t="s">
        <v>372</v>
      </c>
    </row>
    <row r="416" spans="1:2" x14ac:dyDescent="0.2">
      <c r="A416" s="42" t="s">
        <v>218</v>
      </c>
      <c r="B416" s="42" t="s">
        <v>372</v>
      </c>
    </row>
    <row r="417" spans="1:2" x14ac:dyDescent="0.2">
      <c r="A417" s="42" t="s">
        <v>232</v>
      </c>
      <c r="B417" s="42" t="s">
        <v>474</v>
      </c>
    </row>
    <row r="418" spans="1:2" x14ac:dyDescent="0.2">
      <c r="A418" s="42" t="s">
        <v>232</v>
      </c>
      <c r="B418" s="42" t="s">
        <v>474</v>
      </c>
    </row>
    <row r="419" spans="1:2" x14ac:dyDescent="0.2">
      <c r="A419" s="42" t="s">
        <v>663</v>
      </c>
      <c r="B419" s="42" t="s">
        <v>664</v>
      </c>
    </row>
    <row r="420" spans="1:2" x14ac:dyDescent="0.2">
      <c r="A420" s="42" t="s">
        <v>235</v>
      </c>
      <c r="B420" s="42" t="s">
        <v>531</v>
      </c>
    </row>
    <row r="421" spans="1:2" x14ac:dyDescent="0.2">
      <c r="A421" s="42" t="s">
        <v>235</v>
      </c>
      <c r="B421" s="42" t="s">
        <v>531</v>
      </c>
    </row>
    <row r="422" spans="1:2" x14ac:dyDescent="0.2">
      <c r="A422" s="42" t="s">
        <v>45</v>
      </c>
      <c r="B422" s="42" t="s">
        <v>536</v>
      </c>
    </row>
    <row r="423" spans="1:2" x14ac:dyDescent="0.2">
      <c r="A423" s="42" t="s">
        <v>45</v>
      </c>
      <c r="B423" s="42" t="s">
        <v>536</v>
      </c>
    </row>
    <row r="424" spans="1:2" x14ac:dyDescent="0.2">
      <c r="A424" s="42" t="s">
        <v>665</v>
      </c>
      <c r="B424" s="42" t="s">
        <v>379</v>
      </c>
    </row>
    <row r="425" spans="1:2" x14ac:dyDescent="0.2">
      <c r="A425" s="42" t="s">
        <v>239</v>
      </c>
      <c r="B425" s="42" t="s">
        <v>379</v>
      </c>
    </row>
    <row r="426" spans="1:2" x14ac:dyDescent="0.2">
      <c r="A426" s="42" t="s">
        <v>666</v>
      </c>
      <c r="B426" s="42" t="s">
        <v>667</v>
      </c>
    </row>
    <row r="427" spans="1:2" x14ac:dyDescent="0.2">
      <c r="A427" s="42" t="s">
        <v>246</v>
      </c>
      <c r="B427" s="42" t="s">
        <v>422</v>
      </c>
    </row>
    <row r="428" spans="1:2" x14ac:dyDescent="0.2">
      <c r="A428" s="42" t="s">
        <v>246</v>
      </c>
      <c r="B428" s="42" t="s">
        <v>422</v>
      </c>
    </row>
    <row r="429" spans="1:2" x14ac:dyDescent="0.2">
      <c r="A429" s="42" t="s">
        <v>258</v>
      </c>
      <c r="B429" s="42" t="s">
        <v>401</v>
      </c>
    </row>
    <row r="430" spans="1:2" x14ac:dyDescent="0.2">
      <c r="A430" s="42" t="s">
        <v>258</v>
      </c>
      <c r="B430" s="42" t="s">
        <v>401</v>
      </c>
    </row>
    <row r="431" spans="1:2" x14ac:dyDescent="0.2">
      <c r="A431" s="42" t="s">
        <v>245</v>
      </c>
      <c r="B431" s="42" t="s">
        <v>435</v>
      </c>
    </row>
    <row r="432" spans="1:2" x14ac:dyDescent="0.2">
      <c r="A432" s="42" t="s">
        <v>245</v>
      </c>
      <c r="B432" s="42" t="s">
        <v>435</v>
      </c>
    </row>
    <row r="433" spans="1:2" x14ac:dyDescent="0.2">
      <c r="A433" s="42" t="s">
        <v>668</v>
      </c>
      <c r="B433" s="42" t="s">
        <v>669</v>
      </c>
    </row>
    <row r="434" spans="1:2" x14ac:dyDescent="0.2">
      <c r="A434" s="42" t="s">
        <v>670</v>
      </c>
      <c r="B434" s="42" t="s">
        <v>533</v>
      </c>
    </row>
    <row r="435" spans="1:2" x14ac:dyDescent="0.2">
      <c r="A435" s="42" t="s">
        <v>244</v>
      </c>
      <c r="B435" s="42" t="s">
        <v>428</v>
      </c>
    </row>
    <row r="436" spans="1:2" x14ac:dyDescent="0.2">
      <c r="A436" s="42" t="s">
        <v>244</v>
      </c>
      <c r="B436" s="42" t="s">
        <v>428</v>
      </c>
    </row>
    <row r="437" spans="1:2" x14ac:dyDescent="0.2">
      <c r="A437" s="42" t="s">
        <v>671</v>
      </c>
      <c r="B437" s="42" t="s">
        <v>672</v>
      </c>
    </row>
    <row r="438" spans="1:2" x14ac:dyDescent="0.2">
      <c r="A438" s="42" t="s">
        <v>251</v>
      </c>
      <c r="B438" s="42" t="s">
        <v>673</v>
      </c>
    </row>
    <row r="439" spans="1:2" x14ac:dyDescent="0.2">
      <c r="A439" s="42" t="s">
        <v>251</v>
      </c>
      <c r="B439" s="42" t="s">
        <v>673</v>
      </c>
    </row>
    <row r="440" spans="1:2" x14ac:dyDescent="0.2">
      <c r="A440" s="42" t="s">
        <v>674</v>
      </c>
      <c r="B440" s="42" t="s">
        <v>491</v>
      </c>
    </row>
    <row r="441" spans="1:2" x14ac:dyDescent="0.2">
      <c r="A441" s="42" t="s">
        <v>254</v>
      </c>
      <c r="B441" s="42" t="s">
        <v>491</v>
      </c>
    </row>
    <row r="442" spans="1:2" x14ac:dyDescent="0.2">
      <c r="A442" s="42" t="s">
        <v>255</v>
      </c>
      <c r="B442" s="42" t="s">
        <v>481</v>
      </c>
    </row>
    <row r="443" spans="1:2" x14ac:dyDescent="0.2">
      <c r="A443" s="42" t="s">
        <v>255</v>
      </c>
      <c r="B443" s="42" t="s">
        <v>481</v>
      </c>
    </row>
    <row r="444" spans="1:2" x14ac:dyDescent="0.2">
      <c r="A444" s="42" t="s">
        <v>256</v>
      </c>
      <c r="B444" s="42" t="s">
        <v>462</v>
      </c>
    </row>
    <row r="445" spans="1:2" x14ac:dyDescent="0.2">
      <c r="A445" s="42" t="s">
        <v>256</v>
      </c>
      <c r="B445" s="42" t="s">
        <v>462</v>
      </c>
    </row>
    <row r="446" spans="1:2" x14ac:dyDescent="0.2">
      <c r="A446" s="42" t="s">
        <v>247</v>
      </c>
      <c r="B446" s="42" t="s">
        <v>426</v>
      </c>
    </row>
    <row r="447" spans="1:2" x14ac:dyDescent="0.2">
      <c r="A447" s="42" t="s">
        <v>247</v>
      </c>
      <c r="B447" s="42" t="s">
        <v>426</v>
      </c>
    </row>
    <row r="448" spans="1:2" x14ac:dyDescent="0.2">
      <c r="A448" s="42" t="s">
        <v>675</v>
      </c>
      <c r="B448" s="42" t="s">
        <v>676</v>
      </c>
    </row>
    <row r="449" spans="1:2" x14ac:dyDescent="0.2">
      <c r="A449" s="42" t="s">
        <v>240</v>
      </c>
      <c r="B449" s="42" t="s">
        <v>676</v>
      </c>
    </row>
    <row r="450" spans="1:2" x14ac:dyDescent="0.2">
      <c r="A450" s="42" t="s">
        <v>257</v>
      </c>
      <c r="B450" s="42" t="s">
        <v>677</v>
      </c>
    </row>
    <row r="451" spans="1:2" x14ac:dyDescent="0.2">
      <c r="A451" s="42" t="s">
        <v>257</v>
      </c>
      <c r="B451" s="42" t="s">
        <v>677</v>
      </c>
    </row>
    <row r="452" spans="1:2" x14ac:dyDescent="0.2">
      <c r="A452" s="42" t="s">
        <v>678</v>
      </c>
      <c r="B452" s="42" t="s">
        <v>496</v>
      </c>
    </row>
    <row r="453" spans="1:2" x14ac:dyDescent="0.2">
      <c r="A453" s="42" t="s">
        <v>259</v>
      </c>
      <c r="B453" s="42" t="s">
        <v>390</v>
      </c>
    </row>
    <row r="454" spans="1:2" x14ac:dyDescent="0.2">
      <c r="A454" s="42" t="s">
        <v>259</v>
      </c>
      <c r="B454" s="42" t="s">
        <v>390</v>
      </c>
    </row>
    <row r="455" spans="1:2" x14ac:dyDescent="0.2">
      <c r="A455" s="42" t="s">
        <v>260</v>
      </c>
      <c r="B455" s="42" t="s">
        <v>456</v>
      </c>
    </row>
    <row r="456" spans="1:2" x14ac:dyDescent="0.2">
      <c r="A456" s="42" t="s">
        <v>260</v>
      </c>
      <c r="B456" s="42" t="s">
        <v>456</v>
      </c>
    </row>
    <row r="457" spans="1:2" x14ac:dyDescent="0.2">
      <c r="A457" s="42" t="s">
        <v>16</v>
      </c>
      <c r="B457" s="42" t="s">
        <v>496</v>
      </c>
    </row>
    <row r="458" spans="1:2" x14ac:dyDescent="0.2">
      <c r="A458" s="42" t="s">
        <v>91</v>
      </c>
      <c r="B458" s="42" t="s">
        <v>533</v>
      </c>
    </row>
    <row r="459" spans="1:2" x14ac:dyDescent="0.2">
      <c r="A459" s="42" t="s">
        <v>91</v>
      </c>
      <c r="B459" s="42" t="s">
        <v>533</v>
      </c>
    </row>
    <row r="460" spans="1:2" x14ac:dyDescent="0.2">
      <c r="A460" s="42" t="s">
        <v>670</v>
      </c>
      <c r="B460" s="42"/>
    </row>
    <row r="461" spans="1:2" x14ac:dyDescent="0.2">
      <c r="A461" s="42" t="s">
        <v>263</v>
      </c>
      <c r="B461" s="42" t="s">
        <v>516</v>
      </c>
    </row>
    <row r="462" spans="1:2" x14ac:dyDescent="0.2">
      <c r="A462" s="42" t="s">
        <v>263</v>
      </c>
      <c r="B462" s="42" t="s">
        <v>516</v>
      </c>
    </row>
    <row r="463" spans="1:2" x14ac:dyDescent="0.2">
      <c r="A463" s="42" t="s">
        <v>679</v>
      </c>
      <c r="B463" s="42" t="s">
        <v>516</v>
      </c>
    </row>
    <row r="464" spans="1:2" x14ac:dyDescent="0.2">
      <c r="A464" s="42" t="s">
        <v>262</v>
      </c>
      <c r="B464" s="42" t="s">
        <v>501</v>
      </c>
    </row>
    <row r="465" spans="1:2" x14ac:dyDescent="0.2">
      <c r="A465" s="42" t="s">
        <v>262</v>
      </c>
      <c r="B465" s="42" t="s">
        <v>501</v>
      </c>
    </row>
    <row r="466" spans="1:2" x14ac:dyDescent="0.2">
      <c r="A466" s="42" t="s">
        <v>264</v>
      </c>
      <c r="B466" s="42" t="s">
        <v>436</v>
      </c>
    </row>
    <row r="467" spans="1:2" x14ac:dyDescent="0.2">
      <c r="A467" s="42" t="s">
        <v>264</v>
      </c>
      <c r="B467" s="42" t="s">
        <v>436</v>
      </c>
    </row>
    <row r="468" spans="1:2" x14ac:dyDescent="0.2">
      <c r="A468" s="42" t="s">
        <v>269</v>
      </c>
      <c r="B468" s="42" t="s">
        <v>461</v>
      </c>
    </row>
    <row r="469" spans="1:2" x14ac:dyDescent="0.2">
      <c r="A469" s="42" t="s">
        <v>269</v>
      </c>
      <c r="B469" s="42" t="s">
        <v>461</v>
      </c>
    </row>
    <row r="470" spans="1:2" x14ac:dyDescent="0.2">
      <c r="A470" s="42" t="s">
        <v>680</v>
      </c>
      <c r="B470" s="42" t="s">
        <v>681</v>
      </c>
    </row>
    <row r="471" spans="1:2" x14ac:dyDescent="0.2">
      <c r="A471" s="42" t="s">
        <v>682</v>
      </c>
      <c r="B471" s="42" t="s">
        <v>402</v>
      </c>
    </row>
    <row r="472" spans="1:2" x14ac:dyDescent="0.2">
      <c r="A472" s="42" t="s">
        <v>266</v>
      </c>
      <c r="B472" s="42" t="s">
        <v>402</v>
      </c>
    </row>
    <row r="473" spans="1:2" x14ac:dyDescent="0.2">
      <c r="A473" s="42" t="s">
        <v>73</v>
      </c>
      <c r="B473" s="42" t="s">
        <v>453</v>
      </c>
    </row>
    <row r="474" spans="1:2" x14ac:dyDescent="0.2">
      <c r="A474" s="42" t="s">
        <v>73</v>
      </c>
      <c r="B474" s="42" t="s">
        <v>453</v>
      </c>
    </row>
    <row r="475" spans="1:2" x14ac:dyDescent="0.2">
      <c r="A475" s="42" t="s">
        <v>268</v>
      </c>
      <c r="B475" s="42" t="s">
        <v>683</v>
      </c>
    </row>
    <row r="476" spans="1:2" x14ac:dyDescent="0.2">
      <c r="A476" s="42" t="s">
        <v>684</v>
      </c>
      <c r="B476" s="42" t="s">
        <v>555</v>
      </c>
    </row>
    <row r="477" spans="1:2" x14ac:dyDescent="0.2">
      <c r="A477" s="42" t="s">
        <v>685</v>
      </c>
      <c r="B477" s="42" t="s">
        <v>683</v>
      </c>
    </row>
    <row r="478" spans="1:2" x14ac:dyDescent="0.2">
      <c r="A478" s="42" t="s">
        <v>686</v>
      </c>
      <c r="B478" s="42" t="s">
        <v>687</v>
      </c>
    </row>
    <row r="479" spans="1:2" x14ac:dyDescent="0.2">
      <c r="A479" s="42" t="s">
        <v>688</v>
      </c>
      <c r="B479" s="42" t="s">
        <v>689</v>
      </c>
    </row>
    <row r="480" spans="1:2" x14ac:dyDescent="0.2">
      <c r="A480" s="42" t="s">
        <v>270</v>
      </c>
      <c r="B480" s="42" t="s">
        <v>690</v>
      </c>
    </row>
    <row r="481" spans="1:2" x14ac:dyDescent="0.2">
      <c r="A481" s="42" t="s">
        <v>691</v>
      </c>
      <c r="B481" s="42" t="s">
        <v>371</v>
      </c>
    </row>
    <row r="482" spans="1:2" x14ac:dyDescent="0.2">
      <c r="A482" s="42" t="s">
        <v>273</v>
      </c>
      <c r="B482" s="42" t="s">
        <v>371</v>
      </c>
    </row>
    <row r="483" spans="1:2" x14ac:dyDescent="0.2">
      <c r="A483" s="42" t="s">
        <v>274</v>
      </c>
      <c r="B483" s="42" t="s">
        <v>410</v>
      </c>
    </row>
    <row r="484" spans="1:2" x14ac:dyDescent="0.2">
      <c r="A484" s="42" t="s">
        <v>274</v>
      </c>
      <c r="B484" s="42" t="s">
        <v>410</v>
      </c>
    </row>
    <row r="485" spans="1:2" x14ac:dyDescent="0.2">
      <c r="A485" s="42" t="s">
        <v>275</v>
      </c>
      <c r="B485" s="42" t="s">
        <v>387</v>
      </c>
    </row>
    <row r="486" spans="1:2" x14ac:dyDescent="0.2">
      <c r="A486" s="42" t="s">
        <v>275</v>
      </c>
      <c r="B486" s="42" t="s">
        <v>387</v>
      </c>
    </row>
    <row r="487" spans="1:2" x14ac:dyDescent="0.2">
      <c r="A487" s="42" t="e">
        <v>#N/A</v>
      </c>
      <c r="B487" s="42" t="s">
        <v>692</v>
      </c>
    </row>
    <row r="488" spans="1:2" x14ac:dyDescent="0.2">
      <c r="A488" s="42" t="e">
        <v>#N/A</v>
      </c>
      <c r="B488" s="42" t="s">
        <v>693</v>
      </c>
    </row>
    <row r="489" spans="1:2" x14ac:dyDescent="0.2">
      <c r="A489" s="42" t="e">
        <v>#N/A</v>
      </c>
      <c r="B489" s="42" t="s">
        <v>694</v>
      </c>
    </row>
    <row r="490" spans="1:2" x14ac:dyDescent="0.2">
      <c r="A490" s="42" t="e">
        <v>#N/A</v>
      </c>
      <c r="B490" s="42" t="s">
        <v>695</v>
      </c>
    </row>
    <row r="491" spans="1:2" x14ac:dyDescent="0.2">
      <c r="A491" s="42" t="e">
        <v>#N/A</v>
      </c>
      <c r="B491" s="42" t="s">
        <v>696</v>
      </c>
    </row>
    <row r="492" spans="1:2" x14ac:dyDescent="0.2">
      <c r="A492" s="42" t="e">
        <v>#N/A</v>
      </c>
      <c r="B492" s="42" t="s">
        <v>697</v>
      </c>
    </row>
    <row r="493" spans="1:2" x14ac:dyDescent="0.2">
      <c r="A493" s="42" t="e">
        <v>#N/A</v>
      </c>
      <c r="B493" s="42" t="s">
        <v>698</v>
      </c>
    </row>
    <row r="494" spans="1:2" x14ac:dyDescent="0.2">
      <c r="A494" s="42" t="e">
        <v>#N/A</v>
      </c>
      <c r="B494" s="42" t="s">
        <v>699</v>
      </c>
    </row>
    <row r="495" spans="1:2" x14ac:dyDescent="0.2">
      <c r="A495" s="42" t="e">
        <v>#N/A</v>
      </c>
      <c r="B495" s="42" t="s">
        <v>700</v>
      </c>
    </row>
    <row r="496" spans="1:2" x14ac:dyDescent="0.2">
      <c r="A496" s="42" t="e">
        <v>#N/A</v>
      </c>
      <c r="B496" s="42" t="s">
        <v>701</v>
      </c>
    </row>
    <row r="497" spans="1:2" x14ac:dyDescent="0.2">
      <c r="A497" s="42" t="e">
        <v>#N/A</v>
      </c>
      <c r="B497" s="42" t="s">
        <v>702</v>
      </c>
    </row>
    <row r="498" spans="1:2" x14ac:dyDescent="0.2">
      <c r="A498" s="42" t="e">
        <v>#N/A</v>
      </c>
      <c r="B498" s="42" t="s">
        <v>632</v>
      </c>
    </row>
    <row r="499" spans="1:2" x14ac:dyDescent="0.2">
      <c r="A499" s="42" t="e">
        <v>#N/A</v>
      </c>
      <c r="B499" s="42" t="s">
        <v>609</v>
      </c>
    </row>
    <row r="500" spans="1:2" x14ac:dyDescent="0.2">
      <c r="A500" s="42" t="e">
        <v>#N/A</v>
      </c>
      <c r="B500" s="42" t="s">
        <v>579</v>
      </c>
    </row>
    <row r="501" spans="1:2" x14ac:dyDescent="0.2">
      <c r="A501" s="42" t="e">
        <v>#N/A</v>
      </c>
      <c r="B501" s="42" t="s">
        <v>662</v>
      </c>
    </row>
    <row r="502" spans="1:2" x14ac:dyDescent="0.2">
      <c r="A502" s="42" t="e">
        <v>#N/A</v>
      </c>
      <c r="B502" s="42" t="s">
        <v>573</v>
      </c>
    </row>
    <row r="503" spans="1:2" x14ac:dyDescent="0.2">
      <c r="A503" s="42" t="e">
        <v>#N/A</v>
      </c>
      <c r="B503" s="42" t="s">
        <v>647</v>
      </c>
    </row>
    <row r="504" spans="1:2" x14ac:dyDescent="0.2">
      <c r="A504" s="42" t="e">
        <v>#N/A</v>
      </c>
      <c r="B504" s="42" t="s">
        <v>690</v>
      </c>
    </row>
    <row r="505" spans="1:2" x14ac:dyDescent="0.2">
      <c r="A505" s="42" t="e">
        <v>#N/A</v>
      </c>
      <c r="B505" s="42" t="s">
        <v>563</v>
      </c>
    </row>
    <row r="506" spans="1:2" x14ac:dyDescent="0.2">
      <c r="A506" s="42" t="e">
        <v>#N/A</v>
      </c>
      <c r="B506" s="42" t="s">
        <v>561</v>
      </c>
    </row>
    <row r="507" spans="1:2" x14ac:dyDescent="0.2">
      <c r="A507" s="42" t="e">
        <v>#N/A</v>
      </c>
      <c r="B507" s="42" t="s">
        <v>561</v>
      </c>
    </row>
    <row r="508" spans="1:2" x14ac:dyDescent="0.2">
      <c r="A508" s="42" t="e">
        <v>#N/A</v>
      </c>
      <c r="B508" s="42" t="s">
        <v>563</v>
      </c>
    </row>
    <row r="509" spans="1:2" x14ac:dyDescent="0.2">
      <c r="A509" s="42" t="e">
        <v>#N/A</v>
      </c>
      <c r="B509" s="42" t="s">
        <v>579</v>
      </c>
    </row>
    <row r="510" spans="1:2" x14ac:dyDescent="0.2">
      <c r="A510" s="42" t="e">
        <v>#N/A</v>
      </c>
      <c r="B510" s="42" t="s">
        <v>579</v>
      </c>
    </row>
    <row r="511" spans="1:2" x14ac:dyDescent="0.2">
      <c r="A511" s="42" t="e">
        <v>#N/A</v>
      </c>
      <c r="B511" s="42" t="s">
        <v>543</v>
      </c>
    </row>
    <row r="512" spans="1:2" x14ac:dyDescent="0.2">
      <c r="A512" s="42" t="e">
        <v>#N/A</v>
      </c>
      <c r="B512" s="42" t="s">
        <v>552</v>
      </c>
    </row>
    <row r="513" spans="1:2" x14ac:dyDescent="0.2">
      <c r="A513" s="42" t="e">
        <v>#N/A</v>
      </c>
      <c r="B513" s="42" t="s">
        <v>552</v>
      </c>
    </row>
    <row r="514" spans="1:2" x14ac:dyDescent="0.2">
      <c r="A514" s="42" t="e">
        <v>#N/A</v>
      </c>
      <c r="B514" s="42" t="s">
        <v>692</v>
      </c>
    </row>
    <row r="515" spans="1:2" x14ac:dyDescent="0.2">
      <c r="A515" s="42" t="e">
        <v>#N/A</v>
      </c>
      <c r="B515" s="42" t="s">
        <v>693</v>
      </c>
    </row>
    <row r="516" spans="1:2" x14ac:dyDescent="0.2">
      <c r="A516" s="42" t="e">
        <v>#N/A</v>
      </c>
      <c r="B516" s="42" t="s">
        <v>694</v>
      </c>
    </row>
    <row r="517" spans="1:2" x14ac:dyDescent="0.2">
      <c r="A517" s="42" t="e">
        <v>#N/A</v>
      </c>
      <c r="B517" s="42" t="s">
        <v>695</v>
      </c>
    </row>
    <row r="518" spans="1:2" x14ac:dyDescent="0.2">
      <c r="A518" s="42" t="e">
        <v>#N/A</v>
      </c>
      <c r="B518" s="42" t="s">
        <v>568</v>
      </c>
    </row>
    <row r="519" spans="1:2" x14ac:dyDescent="0.2">
      <c r="A519" s="42" t="e">
        <v>#N/A</v>
      </c>
      <c r="B519" s="42" t="s">
        <v>586</v>
      </c>
    </row>
    <row r="520" spans="1:2" x14ac:dyDescent="0.2">
      <c r="A520" s="42" t="e">
        <v>#N/A</v>
      </c>
      <c r="B520" s="42" t="s">
        <v>696</v>
      </c>
    </row>
    <row r="521" spans="1:2" x14ac:dyDescent="0.2">
      <c r="A521" s="42" t="e">
        <v>#N/A</v>
      </c>
      <c r="B521" s="42" t="s">
        <v>593</v>
      </c>
    </row>
    <row r="522" spans="1:2" x14ac:dyDescent="0.2">
      <c r="A522" s="42" t="e">
        <v>#N/A</v>
      </c>
      <c r="B522" s="42" t="s">
        <v>697</v>
      </c>
    </row>
    <row r="523" spans="1:2" x14ac:dyDescent="0.2">
      <c r="A523" s="42" t="e">
        <v>#N/A</v>
      </c>
      <c r="B523" s="42" t="s">
        <v>618</v>
      </c>
    </row>
    <row r="524" spans="1:2" x14ac:dyDescent="0.2">
      <c r="A524" s="42" t="e">
        <v>#N/A</v>
      </c>
      <c r="B524" s="42" t="s">
        <v>698</v>
      </c>
    </row>
    <row r="525" spans="1:2" x14ac:dyDescent="0.2">
      <c r="A525" s="42" t="e">
        <v>#N/A</v>
      </c>
      <c r="B525" s="42" t="s">
        <v>699</v>
      </c>
    </row>
    <row r="526" spans="1:2" x14ac:dyDescent="0.2">
      <c r="A526" s="42" t="e">
        <v>#N/A</v>
      </c>
      <c r="B526" s="42" t="s">
        <v>626</v>
      </c>
    </row>
    <row r="527" spans="1:2" x14ac:dyDescent="0.2">
      <c r="A527" s="42" t="e">
        <v>#N/A</v>
      </c>
      <c r="B527" s="42" t="s">
        <v>631</v>
      </c>
    </row>
    <row r="528" spans="1:2" x14ac:dyDescent="0.2">
      <c r="A528" s="42" t="e">
        <v>#N/A</v>
      </c>
      <c r="B528" s="42" t="s">
        <v>629</v>
      </c>
    </row>
    <row r="529" spans="1:2" x14ac:dyDescent="0.2">
      <c r="A529" s="42" t="e">
        <v>#N/A</v>
      </c>
      <c r="B529" s="42" t="s">
        <v>700</v>
      </c>
    </row>
    <row r="530" spans="1:2" x14ac:dyDescent="0.2">
      <c r="A530" s="42" t="e">
        <v>#N/A</v>
      </c>
      <c r="B530" s="42" t="s">
        <v>638</v>
      </c>
    </row>
    <row r="531" spans="1:2" x14ac:dyDescent="0.2">
      <c r="A531" s="42" t="e">
        <v>#N/A</v>
      </c>
      <c r="B531" s="42" t="s">
        <v>644</v>
      </c>
    </row>
    <row r="532" spans="1:2" x14ac:dyDescent="0.2">
      <c r="A532" s="42" t="e">
        <v>#N/A</v>
      </c>
      <c r="B532" s="42" t="s">
        <v>701</v>
      </c>
    </row>
    <row r="533" spans="1:2" x14ac:dyDescent="0.2">
      <c r="A533" s="42" t="e">
        <v>#N/A</v>
      </c>
      <c r="B533" s="42" t="s">
        <v>650</v>
      </c>
    </row>
    <row r="534" spans="1:2" x14ac:dyDescent="0.2">
      <c r="A534" s="42" t="e">
        <v>#N/A</v>
      </c>
      <c r="B534" s="42" t="s">
        <v>664</v>
      </c>
    </row>
    <row r="535" spans="1:2" x14ac:dyDescent="0.2">
      <c r="A535" s="42" t="e">
        <v>#N/A</v>
      </c>
      <c r="B535" s="42" t="s">
        <v>667</v>
      </c>
    </row>
    <row r="536" spans="1:2" x14ac:dyDescent="0.2">
      <c r="A536" s="42" t="e">
        <v>#N/A</v>
      </c>
      <c r="B536" s="42" t="s">
        <v>669</v>
      </c>
    </row>
    <row r="537" spans="1:2" x14ac:dyDescent="0.2">
      <c r="A537" s="42" t="e">
        <v>#N/A</v>
      </c>
      <c r="B537" s="42" t="s">
        <v>672</v>
      </c>
    </row>
    <row r="538" spans="1:2" x14ac:dyDescent="0.2">
      <c r="A538" s="42" t="e">
        <v>#N/A</v>
      </c>
      <c r="B538" s="42" t="s">
        <v>702</v>
      </c>
    </row>
    <row r="539" spans="1:2" x14ac:dyDescent="0.2">
      <c r="A539" s="42" t="e">
        <v>#N/A</v>
      </c>
      <c r="B539" s="42" t="s">
        <v>681</v>
      </c>
    </row>
    <row r="540" spans="1:2" x14ac:dyDescent="0.2">
      <c r="A540" s="42" t="e">
        <v>#N/A</v>
      </c>
      <c r="B540" s="42" t="s">
        <v>687</v>
      </c>
    </row>
    <row r="541" spans="1:2" x14ac:dyDescent="0.2">
      <c r="A541" s="42" t="e">
        <v>#N/A</v>
      </c>
      <c r="B541" s="42" t="s">
        <v>689</v>
      </c>
    </row>
    <row r="542" spans="1:2" x14ac:dyDescent="0.2">
      <c r="A542" s="42" t="e">
        <v>#N/A</v>
      </c>
      <c r="B542" s="42" t="s">
        <v>555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0020567A289F41BEE03B65A15B83A2" ma:contentTypeVersion="10" ma:contentTypeDescription="Create a new document." ma:contentTypeScope="" ma:versionID="e1039c205b0e240ef023a165bccb6f85">
  <xsd:schema xmlns:xsd="http://www.w3.org/2001/XMLSchema" xmlns:xs="http://www.w3.org/2001/XMLSchema" xmlns:p="http://schemas.microsoft.com/office/2006/metadata/properties" xmlns:ns3="526a2fb5-a8de-4da5-9fe2-4ef95d484840" targetNamespace="http://schemas.microsoft.com/office/2006/metadata/properties" ma:root="true" ma:fieldsID="e21e8a1f8442ae23ddcffff4b6c1b5a3" ns3:_="">
    <xsd:import namespace="526a2fb5-a8de-4da5-9fe2-4ef95d4848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a2fb5-a8de-4da5-9fe2-4ef95d484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F9D72-5BC4-4DD6-9CC7-C19D39316945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526a2fb5-a8de-4da5-9fe2-4ef95d48484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5C639FC-10CA-4A0F-9415-CD0FD063E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5ED343-8EB7-4AA3-919A-3781C1A0D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6a2fb5-a8de-4da5-9fe2-4ef95d4848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Stats</vt:lpstr>
      <vt:lpstr>Mitigation projects</vt:lpstr>
      <vt:lpstr>GNI per capita </vt:lpstr>
      <vt:lpstr>Iso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Baker (abaker@CGDEV.ORG)</dc:creator>
  <cp:lastModifiedBy>Eva Taylor Grant (egrant@CGDEV.ORG)</cp:lastModifiedBy>
  <cp:lastPrinted>2019-09-03T17:19:46Z</cp:lastPrinted>
  <dcterms:created xsi:type="dcterms:W3CDTF">2019-08-30T15:25:34Z</dcterms:created>
  <dcterms:modified xsi:type="dcterms:W3CDTF">2019-09-03T17:27:46Z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0x010100560020567A289F41BEE03B65A15B83A2</vt:lpwstr>
  </property>
</Properties>
</file>