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chool closure tracker- Global" sheetId="1" r:id="rId4"/>
    <sheet state="visible" name="School reopening tracker- Globa" sheetId="2" r:id="rId5"/>
    <sheet state="visible" name="ClosureOpening Dates (Global)" sheetId="3" r:id="rId6"/>
    <sheet state="visible" name="School closures Brazil" sheetId="4" r:id="rId7"/>
    <sheet state="visible" name="School closures India" sheetId="5" r:id="rId8"/>
    <sheet state="visible" name="School closures Nigeria" sheetId="6" r:id="rId9"/>
    <sheet state="visible" name="School closures US" sheetId="7" r:id="rId10"/>
    <sheet state="visible" name="Resources" sheetId="8" r:id="rId11"/>
  </sheets>
  <definedNames>
    <definedName hidden="1" localSheetId="0" name="_xlnm._FilterDatabase">'School closure tracker- Global'!$A$2:$AT$996</definedName>
    <definedName hidden="1" localSheetId="1" name="_xlnm._FilterDatabase">'School reopening tracker- Globa'!$A$2:$BJ$220</definedName>
    <definedName hidden="1" localSheetId="2" name="_xlnm._FilterDatabase">'ClosureOpening Dates (Global)'!$A$2:$AG$220</definedName>
  </definedNames>
  <calcPr/>
</workbook>
</file>

<file path=xl/sharedStrings.xml><?xml version="1.0" encoding="utf-8"?>
<sst xmlns="http://schemas.openxmlformats.org/spreadsheetml/2006/main" count="10986" uniqueCount="3711">
  <si>
    <t>Country</t>
  </si>
  <si>
    <t>Code</t>
  </si>
  <si>
    <t>Region</t>
  </si>
  <si>
    <t>Income Group</t>
  </si>
  <si>
    <t>School Closures</t>
  </si>
  <si>
    <t>As of</t>
  </si>
  <si>
    <t>Date</t>
  </si>
  <si>
    <t>Number of confirmed cases at time of closure</t>
  </si>
  <si>
    <t>Planned Reopening</t>
  </si>
  <si>
    <t>Planned Length of Closure (Weeks)</t>
  </si>
  <si>
    <t>Closure extended?</t>
  </si>
  <si>
    <t>Planned re-opening 2</t>
  </si>
  <si>
    <t>Details of closure</t>
  </si>
  <si>
    <t>Reopening process started
(Y/N/School year ended/Never closed)</t>
  </si>
  <si>
    <t>Date reopening process started</t>
  </si>
  <si>
    <t>Number of cases at re-opening</t>
  </si>
  <si>
    <t>Total Weeks closed</t>
  </si>
  <si>
    <t>Details of re-opening</t>
  </si>
  <si>
    <t>Remote/online tuition?</t>
  </si>
  <si>
    <t>Any distance learning?</t>
  </si>
  <si>
    <t>Online</t>
  </si>
  <si>
    <t>Radio</t>
  </si>
  <si>
    <t>TV</t>
  </si>
  <si>
    <t>Sending work home with students / providing hardcopies of materials</t>
  </si>
  <si>
    <t>Distance curriculum available in multiple languages?</t>
  </si>
  <si>
    <t>Details of language of materials</t>
  </si>
  <si>
    <t>Parent guide?</t>
  </si>
  <si>
    <t>Details of parent guidance</t>
  </si>
  <si>
    <t>Education Emergency Plan?</t>
  </si>
  <si>
    <t>National exams impacted? (Y/N)</t>
  </si>
  <si>
    <t>National exams impacted? (Detail)</t>
  </si>
  <si>
    <t>National exams impact (went ahead/ cancelled/postponed/ Planned for 2020/ held in new format/ by prior assessment)</t>
  </si>
  <si>
    <t>Is exam impact dependent on grade level? (Y/N)</t>
  </si>
  <si>
    <t>Plans for Special Education? (Y/N)</t>
  </si>
  <si>
    <t>Special Education detail</t>
  </si>
  <si>
    <t>Broader workplace closures?</t>
  </si>
  <si>
    <t>Existing Cash Transfer Supplemented?</t>
  </si>
  <si>
    <t>Details of Cash Transfer / social proection program</t>
  </si>
  <si>
    <t>Other supports - Childcare</t>
  </si>
  <si>
    <t>Other supports - Childcare (Detail)</t>
  </si>
  <si>
    <t>Other supports - Meals</t>
  </si>
  <si>
    <t>Other supports - Meals (Details)</t>
  </si>
  <si>
    <t>Other supports - Other</t>
  </si>
  <si>
    <t>Source</t>
  </si>
  <si>
    <t>Facebook Page</t>
  </si>
  <si>
    <t>Official COVID Education Policy Document</t>
  </si>
  <si>
    <t>Source for Re-opening</t>
  </si>
  <si>
    <t>Afghanistan</t>
  </si>
  <si>
    <t>AFG</t>
  </si>
  <si>
    <t>South Asia</t>
  </si>
  <si>
    <t>Low income</t>
  </si>
  <si>
    <t>Yes</t>
  </si>
  <si>
    <t>1 month</t>
  </si>
  <si>
    <t>Indefinitely</t>
  </si>
  <si>
    <t>"All public (private education, Islamic education, literacy, and teacher training) programs are required of public and private institutions to refrain from working in their workplaces to prevent the gathering and preservation of their health and education"
Schools are closed until September.</t>
  </si>
  <si>
    <t>See 'Closure/Opening Dates (Global)' Sheet</t>
  </si>
  <si>
    <t>[See 'school reopening tracker' sheet for details and updates]</t>
  </si>
  <si>
    <t xml:space="preserve">MoE agreed to the development of TV and radio lessons for secondary school students. 
"Director of education Schools have been closed for a month and students are in their homes for a month due to the outbreak of the disease. He said the education department would prepare a timetable for the remaining lessons after studying the lesson plan of the tenth, eleventh and twelfth grade science subjects in the schools and introduce well-trained teachers to streamline the teaching process through television and radio. Have done. The education director said in the city and districts he would recommend to his staff that at the appointed time, students would watch television in their homes to pursue their lessons." (From MoE facebook page on March 18)
Teachers will be provided with training materials for distance learning. 
Comprehensive emergency/response distance learning plan available. The GoA is considering three potential alternatives for learning during school closures: 1) Self-learning; 2) Distance learning; 3) Small group learning. 
Description of self-learning from MoE emergency response plan: "All Social Science and Language subjects of General Education and Islamic Education of lower-secondary and upper-secondary grades will be self-learned by students according to the guidelines of the MoE. At same time, social science and language classes will be air timed through local radios. Social sciences and other core subjects of Islamic education will be self-learned from lower-secondary till upper-secondary levels. At the same time, teachers and principals will take this opportunity to build their capacity by following the guidelines of the MoE and the learning materials distributed by the MoE in a self-learning environment. "
Small group instruction is recommended in remote areas without access to digital resouces.
Distance learning program launched in May (Edtechhub blog) </t>
  </si>
  <si>
    <t>No</t>
  </si>
  <si>
    <t>Available in Dari and Pashtu</t>
  </si>
  <si>
    <t>Yes (new)</t>
  </si>
  <si>
    <t>Planned for 2020</t>
  </si>
  <si>
    <t>https://www-washingtonpost-com.ezp-prod1.hul.harvard.edu/world/asia_pacific/afghanistan-coronavirus-crisis/2020/03/18/29b0ac8c-6875-11ea-b199-3a9799c54512_story.html</t>
  </si>
  <si>
    <t>https://moe.gov.af/index.php/en/all-news
https://twitter.com/hatsaandh/status/1252904262708977664/photo/1
https://edtechhub.org/2020/07/22/afghanistan-covid-19-brings-uncertainty-to-learning/</t>
  </si>
  <si>
    <t>https://www.facebook.com/MoEAfghanistan/?hc_ref=ARRaK3Wb6R-SAtjfLHwALd9oZ0ciT2xoynIrmxNphTmwCducy56HJZZmzeCxfhLnBsI&amp;fref=nf&amp;__xts__[0]=68.ARDRIMMw7sEXBg8AdN3I0TDhcoEI8aD4OZYWbTNiRIBYY2Tq9ZdPOL964ygY90FOUh01pKC-GOIzVrZfljfizgVOxdzAIPqHiCVxvt2UdlhKOfp-ytTRAwaxTe6OQ9GUnqHUnSJnqKkoQY_w_eDA-fXWwUUtYUfJdXt2no4IshTs0QZQO_M11MIBPzuAk5DgjCxxKAdHQ7fHNLZwQJNAhyw1va2FRVNii49CjUjX4ATRLoXlP66jrNUmkAMreGZoJ5vYwdK6xvxxXQ5STDRrqGQj2fpZRFT12JKsLjxfKLkxAhkk8hqgJz1wC40xbhg723FSw7FyQ8NtPZrNDSKl5_TNtw&amp;__tn__=kC-R</t>
  </si>
  <si>
    <t>https://planipolis.iiep.unesco.org/sites/planipolis/files/ressources/afghanistan_moe_covid-19_alternative_learning_plan_-_eng.pdf</t>
  </si>
  <si>
    <t>Albania</t>
  </si>
  <si>
    <t>ALB</t>
  </si>
  <si>
    <t>Europe &amp; Central Asia</t>
  </si>
  <si>
    <t>Upper middle income</t>
  </si>
  <si>
    <t>2 weeks</t>
  </si>
  <si>
    <t xml:space="preserve">Schools initially closed on March 9. Students in the last grade of upper secondary were permitted to return to school for 2 weeks on May 18 to prepare for exams. Other grades remained online until the conclusion of the school year. </t>
  </si>
  <si>
    <t xml:space="preserve">Primary mode of instruction is through MoE's new official youtube channel
MoE advertising lessons available through free platforms including Google Classrom, Zoom, Eztalks, and youtube.
Some lessons also broadcast through radio and TV
Encouraging assessment of home-based learning for students. </t>
  </si>
  <si>
    <t xml:space="preserve">Parent guide to homebased learning available in Albanian. Videos for parents also available on MoE Facebook page. </t>
  </si>
  <si>
    <r>
      <rPr>
        <rFont val="PT Sans"/>
        <color rgb="FF696158"/>
        <sz val="10.0"/>
      </rPr>
      <t>High school students returned to school to prepare for state exams, held June 8-18 (</t>
    </r>
    <r>
      <rPr>
        <rFont val="PT Sans"/>
        <color rgb="FF1155CC"/>
        <sz val="10.0"/>
        <u/>
      </rPr>
      <t>source</t>
    </r>
    <r>
      <rPr>
        <rFont val="PT Sans"/>
        <color rgb="FF696158"/>
        <sz val="10.0"/>
      </rPr>
      <t>)</t>
    </r>
  </si>
  <si>
    <t>Went ahead</t>
  </si>
  <si>
    <t>"Recipients of Ndihma Economike (flagship cash transfer program) will receive double the amount of benefit" (Gentilini)</t>
  </si>
  <si>
    <t xml:space="preserve">Self-employed families receive cash benefit </t>
  </si>
  <si>
    <t>https://balkaninsight.com/2020/03/09/albania-confirms-two-covid-19-cases-as-planes-grounded/</t>
  </si>
  <si>
    <t>https://www.facebook.com/arsimitsportitdherinise/</t>
  </si>
  <si>
    <t>Algeria</t>
  </si>
  <si>
    <t>DZA</t>
  </si>
  <si>
    <t>Middle East &amp; North Africa</t>
  </si>
  <si>
    <t>Closed after first death in Algeria</t>
  </si>
  <si>
    <t>Launched television programs April 5. Includes television programs for students with disabilities.</t>
  </si>
  <si>
    <t xml:space="preserve">Primary school exams canceled; secondary school exams postponed until October. </t>
  </si>
  <si>
    <t>Postponed</t>
  </si>
  <si>
    <t xml:space="preserve">Television programs included for students with disabilities. </t>
  </si>
  <si>
    <t>https://www.africanews.com/2020/03/16/coronavirus-south-africa-confirms-first-case//</t>
  </si>
  <si>
    <t>http://www.education.gov.dz/</t>
  </si>
  <si>
    <t>https://www.facebook.com/EducationAlgerie/</t>
  </si>
  <si>
    <t>American Samoa</t>
  </si>
  <si>
    <t>ASM</t>
  </si>
  <si>
    <t>East Asia &amp; Pacific</t>
  </si>
  <si>
    <t>30 days</t>
  </si>
  <si>
    <t xml:space="preserve">"The Director of the Department of Education is directed to develop and implement plans to continue education for students studying at home"
Students sent home with work packets on March 30 to intended to last for 4 weeks. </t>
  </si>
  <si>
    <t>"Communicate with parents to
share the schools’ action plan to
continue to provide learning for
all students at home during the
school closures. Share student
work packets with all parents to
garner support at home."</t>
  </si>
  <si>
    <t>https://www.doe.as/
https://www.doe.as/files/user/2/file/ASDOE%20SCHOOLS%20FINAL%20ACTION%20PLAN%20GUIDELINES(1).pdf</t>
  </si>
  <si>
    <t>https://www.doe.as/files/user/2/file/2020-AMENDED-DECLARATION%20COVID%2019.pdf</t>
  </si>
  <si>
    <t>https://www.facebook.com/americansamoagov.gov/</t>
  </si>
  <si>
    <t>Andorra</t>
  </si>
  <si>
    <t>AND</t>
  </si>
  <si>
    <t>High income</t>
  </si>
  <si>
    <t>No information</t>
  </si>
  <si>
    <t>http://www.leparisien.fr/societe/coronavirus-les-ecoles-fermees-des-lundi-l-epouse-de-justin-trudeau-contaminee-l-economie-en-berne-l-evolution-de-l-epidemie-en-direct-13-03-2020-8278959.php</t>
  </si>
  <si>
    <t>Angola</t>
  </si>
  <si>
    <t>AGO</t>
  </si>
  <si>
    <t>Sub-Saharan Africa</t>
  </si>
  <si>
    <t>Lower middle income</t>
  </si>
  <si>
    <t>15 days</t>
  </si>
  <si>
    <t>Plan for schools to reopen July 13</t>
  </si>
  <si>
    <t>"During the period of suspension of teaching activities, the document stipulates, teachers must assign and guide the carrying out of tasks for the home to students and the offices, provincial secretariats and municipal education departments must ensure scrupulous compliance with this guidance."
Transmission of  classes with didactic content broadcasted by the Tele Aulas channel, in partnership with the Ministry of Education and the Public Television of Angola.</t>
  </si>
  <si>
    <t>Postponement of exams</t>
  </si>
  <si>
    <t>https://allafrica.com/stories/202003200364.html</t>
  </si>
  <si>
    <t>http://www.governo.gov.ao/VerNoticia.aspx?id=49543</t>
  </si>
  <si>
    <t>https://www.facebook.com/GovernodeAngola/</t>
  </si>
  <si>
    <t>Antigua and Barbuda</t>
  </si>
  <si>
    <t>ATG</t>
  </si>
  <si>
    <t>Latin America &amp; Caribbean</t>
  </si>
  <si>
    <t xml:space="preserve"> </t>
  </si>
  <si>
    <t>Urgent notice banner on MoE website March 19th at 9:30pm EST - no other details yet</t>
  </si>
  <si>
    <t>Tertiary institutions to move online.
Google Classroom is recommended for secondary schools
All primary schools should create a blog that could be used as an online learning
platform for students, where no other online learning platforms are in use. Education
Officers for administration will provide support.
• In order to reach 100% of our learning population the following alternative measures
should be put in place:
o Create a buddy system where a parent (student) with internet and other
capabilities is attached to a student who is unable to access that learning
platform. Create an environment for sharing (e.g. telephone) for building
community learning.
o Start developing work sheets that could be disseminated to students, once a
closure becomes eminent.</t>
  </si>
  <si>
    <t xml:space="preserve">CXC announced changes in timing, length, and format ofCaribbean Secondary Examination Certificate (CSEC) and the Caribbean Advanced Proficiency Examination (CAPE) on March 26th. Exams will be held in July and will be administered in an e-testing format to allow results to be obtained more quickly. Content may also be shortened. </t>
  </si>
  <si>
    <t>Held in new format</t>
  </si>
  <si>
    <t>National School Meals Programme will continue to ensure that the most economically vulnerable students receive meals.</t>
  </si>
  <si>
    <t>http://moest-antigua.org/wp-content/uploads/2020/03/Coronavirus-Protocol-MoEST-13-02-2020.pdf.pdf
https://www.cxc.org/may-june-strategy-2020/</t>
  </si>
  <si>
    <t>http://moest-antigua.org/homepage/#
http://moest-antigua.org/2020/03/26/extension-of-school-closure/</t>
  </si>
  <si>
    <t>https://planipolis.iiep.unesco.org/sites/planipolis/files/ressources/antigua_coronavirus-protocol-moest-13-02-2020.pdf.pdf</t>
  </si>
  <si>
    <t>Argentina</t>
  </si>
  <si>
    <t>ARG</t>
  </si>
  <si>
    <t xml:space="preserve">School closure extended indefinitely. Distance learning available. </t>
  </si>
  <si>
    <t>Educational program available on public television and radio; via zoom with teachers; as well as online programming. Online training also available for teachers.
"If you are a teacher we tell you that the National Institute of Teacher Training is giving free courses so that you can learn to use different digital tools."</t>
  </si>
  <si>
    <t>Additional cash transfer for social assistance beneficiaries (Gentilini)</t>
  </si>
  <si>
    <t>Cash transfer for food support; in-kind/food vouncher scheme</t>
  </si>
  <si>
    <t>https://www.usnews.com/news/world/articles/2020-03-15/guatemala-registers-first-death-from-coronavirus-health-minister-says</t>
  </si>
  <si>
    <t>https://www.usnews.com/news/world/articles/2020-03-15/argentina-to-close-its-borders-for-15-days-to-combat-coronavirus-president-fernandez-says</t>
  </si>
  <si>
    <t>https://www.facebook.com/educacionAR</t>
  </si>
  <si>
    <t>https://planipolis.iiep.unesco.org/sites/planipolis/files/ressources/argentina_resol-2020-108-apn-me.pdf
https://planipolis.iiep.unesco.org/sites/planipolis/files/ressources/argentina_resol-2020-106-apn-me.pdf</t>
  </si>
  <si>
    <t>Armenia</t>
  </si>
  <si>
    <t>ARM</t>
  </si>
  <si>
    <t xml:space="preserve">"Taking into account the need for measures to prevent the spread of coronavirus and the instructions received from the Ministry of Health of the Republic of Armenia, public schools, kindergartens, kindergartens, schools, sports schools, art schools, extracurriculars, colleges, colleges and universities have until March 23"
"A Situation To Prevent The Continuation Of The Educational Process In General Education Institutions In The Situation To Be Planned for 2020 To The Maximum The MCSN Launched A Distance Education Resources Page - heravar.armedu.am" (This is the annoucement that closures are extended)
Schools will not reopen until next school year. </t>
  </si>
  <si>
    <t xml:space="preserve">MoE organizing distance learning platforms and offering an accelerated certificate course for teachers realted to distance learning beginning March 20th. </t>
  </si>
  <si>
    <t xml:space="preserve">Parent and teacher resource page available from MoE. Materials are in Armenian. </t>
  </si>
  <si>
    <r>
      <rPr>
        <rFont val="PT Sans"/>
        <color rgb="FF696158"/>
        <sz val="10.0"/>
      </rPr>
      <t>School-leaving exams cancelled (</t>
    </r>
    <r>
      <rPr>
        <rFont val="PT Sans"/>
        <color rgb="FF1155CC"/>
        <sz val="10.0"/>
        <u/>
      </rPr>
      <t>source</t>
    </r>
    <r>
      <rPr>
        <rFont val="PT Sans"/>
        <color rgb="FF696158"/>
        <sz val="10.0"/>
      </rPr>
      <t>)</t>
    </r>
  </si>
  <si>
    <t>Cancelled</t>
  </si>
  <si>
    <t>The government will provide $300M to businesses and citizens. Aside from support to firms, this includes $60M as extra social assistance payment to the Armenian citizens. (Gentilini)</t>
  </si>
  <si>
    <r>
      <rPr>
        <rFont val="PT Sans"/>
        <color rgb="FF696158"/>
        <sz val="10.0"/>
      </rPr>
      <t xml:space="preserve">Cash support to families who had to go on leave or were laid off because of the virus; in-kind/voucher support for food. MLSA in collaboration with the Armenian Red Cross will provide betweenone and three food and hygiene packages to 1,400 citizens. The packages willmainly go to elderly people living alone and people with disabilities,including </t>
    </r>
    <r>
      <rPr>
        <rFont val="PT Sans"/>
        <b/>
        <color rgb="FF696158"/>
        <sz val="10.0"/>
      </rPr>
      <t>Syrian-Armenian refugees</t>
    </r>
    <r>
      <rPr>
        <rFont val="PT Sans"/>
        <color rgb="FF696158"/>
        <sz val="10.0"/>
      </rPr>
      <t xml:space="preserve"> and people in social housing. Theinitiative is funded from the State budget, while the Int’l Red Cross provides volunteers. (Gentilini)
Wage subsidy
Additional pension support</t>
    </r>
  </si>
  <si>
    <t>https://www.azatutyun.am/a/30485453.html
http://escs.am/am/news/6168
https://www.azatutyun.am/a/30490989.html
https://news.am/eng/news/567577.html</t>
  </si>
  <si>
    <t>http://escs.am/am/news/6174</t>
  </si>
  <si>
    <t>https://www.facebook.com/MoESCS.Armenia/</t>
  </si>
  <si>
    <t>Aruba</t>
  </si>
  <si>
    <t>ABW</t>
  </si>
  <si>
    <t xml:space="preserve">Schools began to reopen May 18; attendance is not mandatory. </t>
  </si>
  <si>
    <t>MoE making digital education platforms available.</t>
  </si>
  <si>
    <t>http://www.ea.aw/pages/english/
https://www.visitaruba.com/news/general/corona-virus-and-travel-to-aruba/</t>
  </si>
  <si>
    <t>http://www.ea.aw/pages/dea-cera-te-cu-3-di-april/</t>
  </si>
  <si>
    <t>https://www.facebook.com/educationaruba/</t>
  </si>
  <si>
    <t>Australia</t>
  </si>
  <si>
    <t>AUS</t>
  </si>
  <si>
    <t>Partial</t>
  </si>
  <si>
    <t>Localized closures. "Please contact your school or state or territory education department for information about school shut downs during the #coronavirus crisis"</t>
  </si>
  <si>
    <t>"The decision to not proceed with NAPLAN in 2020 has been taken to assist school leaders, teachers and support staff to focus on the wellbeing of students and continuity of education, including potential online and remote learning."
Localized decisions being made about specific distance learning strategies</t>
  </si>
  <si>
    <t>NAPLAN cancelled for 2020</t>
  </si>
  <si>
    <t>One cash payments for seniors as well as smaller one time payments for individuals and families (Gentilini)</t>
  </si>
  <si>
    <t>(March 22) "Legislation in the 
@Aust_Parliament
 being introduced today will help families with the cost of child care and provide support for child care centres to remain viable during the #coronavirus emergency
#COVID19Aus #coronavirusaus #ozedu"
Legislation introduced March 25</t>
  </si>
  <si>
    <t>The government will provide a one-off $750 payment to social security, veteran and other income support recipients. (Gentilini)
Additional pension support
Wage subsidy</t>
  </si>
  <si>
    <t>https://twitter.com/Eduspokesperson</t>
  </si>
  <si>
    <t>https://www.usatoday.com/story/entertainment/celebrities/2020/03/25/coronavirus-bindi-irwin-wedding-hours-before-australia-curfew/5076765002/</t>
  </si>
  <si>
    <t>Austria</t>
  </si>
  <si>
    <t>AUT</t>
  </si>
  <si>
    <t>Primary schools are only open as care centers for younger students who do not have care at home during the day; all secondary schools closed and teachers are encouraged to give work online; universities transitioning to online instruction.</t>
  </si>
  <si>
    <t>At secondary and university level</t>
  </si>
  <si>
    <t xml:space="preserve">Webpage with information, links, and resources for parents. Most materials are in German. </t>
  </si>
  <si>
    <t>Temporary waiving of conditionalities to receive the childcare benefit (i.e. obligatory health examinations that usually have to take place at fixed times during pregnancy until age 5 of the child). (Gentilini)</t>
  </si>
  <si>
    <t>"Cash assistance for one-person companies and freelancers affected by the crisis (e.g. service providers, artists, etc.) through a hardship fund, implemented by the Austrian Economic Chamber. Design details to be
announced" (Gentilini)
Paid sick leave
Wage subsidies</t>
  </si>
  <si>
    <t>https://www.bmbwf.gv.at/Ministerium/Informationspflicht/corona/corona_status.html
https://www.austria.info/en/service-and-facts/coronavirus-information
https://www.politico.eu/article/the-austrian-ski-town-that-spread-coronavirus-across-the-continent/</t>
  </si>
  <si>
    <t>https://www.bmbwf.gv.at/Themen/schule/beratung/corona/corona_fl/corona_unt_eltern.html</t>
  </si>
  <si>
    <t>https://www.facebook.com/wissensministerium/</t>
  </si>
  <si>
    <t>Azerbaijan</t>
  </si>
  <si>
    <t>AZE</t>
  </si>
  <si>
    <t>"As it is known, according to the order of the Cabinet of Ministers, from 10 to 20 March 2020 (first educational day of March) will be the purpose of prevention of infections and continuation of medical-prophylactic, disinfectant and other preventive measures in all educational institutions throughout the country. 27) the educational, training and educational process is suspended in all educational institutions and all activities related to this are postponed."</t>
  </si>
  <si>
    <t>Video and game based lessons available online through the MoE
"Lesson time" educational programming broadcast on TV. Timetable available of when different lessons will be on. Lessons broadcast in both Azerbaijani and Russian
"Dear Students, Dear Parents,
5pm a week starting March 11, from 10am to 4pm, the "Culture" channel will launch a TV series called "Lesson Time". The program will cover all classes and provide brief explanations and instructions on the subject matter."
"As a result of the collaboration of the Ministry of Education and Microsoft, students have been offered free access to the Minecraft Education Edition game-based learning environment."</t>
  </si>
  <si>
    <t>Television programmes broadcast in Azerbijani and Russian daily.</t>
  </si>
  <si>
    <t>Many resources posted online for parents, teachers, and students. Nearly all are in Azerbijani.</t>
  </si>
  <si>
    <r>
      <rPr>
        <rFont val="PT Sans"/>
        <color rgb="FF696158"/>
        <sz val="10.0"/>
      </rPr>
      <t>The State Examination Centre (SEC) of Azerbaijan has cancelled a common final exam of the nine-year secondary education earlier scheduled for March 9 in four cities and 23 regions of the country. "The decision was made in accordance with urgent measures to prevent the risk that the coronavirus could provoke in Azerbaijan," the SEC announces today. The exam is postponed indefinitely (</t>
    </r>
    <r>
      <rPr>
        <rFont val="PT Sans"/>
        <color rgb="FF1155CC"/>
        <sz val="10.0"/>
        <u/>
      </rPr>
      <t>source</t>
    </r>
    <r>
      <rPr>
        <rFont val="PT Sans"/>
        <color rgb="FF696158"/>
        <sz val="10.0"/>
      </rPr>
      <t>)</t>
    </r>
  </si>
  <si>
    <t>https://www.nytimes.com/reuters/2020/03/12/world/europe/12reuters-health-coronavirus-azerbaijan.html</t>
  </si>
  <si>
    <t>https://edu.gov.az/en</t>
  </si>
  <si>
    <t>https://www.facebook.com/tehsil.gov.az</t>
  </si>
  <si>
    <t>Bahamas, The</t>
  </si>
  <si>
    <t>BHS</t>
  </si>
  <si>
    <t>Closed all schools after first confirmed case on the island.</t>
  </si>
  <si>
    <t xml:space="preserve">MoE launching 'vitual school' - "Live" lessons for both primary and secondary school daily. </t>
  </si>
  <si>
    <t>All materials in English</t>
  </si>
  <si>
    <t xml:space="preserve">Parent guide available for online learning and MoE's virtual portal. All materials are in English. </t>
  </si>
  <si>
    <r>
      <rPr>
        <rFont val="PT Sans"/>
        <color rgb="FF696158"/>
        <sz val="10.0"/>
      </rPr>
      <t>National exams for senior secondary school students are Monday Sept 14 and October 2 (</t>
    </r>
    <r>
      <rPr>
        <rFont val="PT Sans"/>
        <color rgb="FF1155CC"/>
        <sz val="10.0"/>
        <u/>
      </rPr>
      <t>source</t>
    </r>
    <r>
      <rPr>
        <rFont val="PT Sans"/>
        <color rgb="FF696158"/>
        <sz val="10.0"/>
      </rPr>
      <t>) [Previously: Exams delayed until mid-July. // Bahamas Junior Certificate (BJS) and Bahamas General Certification of Secondary Education (BGCSE) exams were held from 13 July. Grade Level Assessment Tests (GLAT) for grades 3 and 6 cancelled this academic year (</t>
    </r>
    <r>
      <rPr>
        <rFont val="PT Sans"/>
        <color rgb="FF1155CC"/>
        <sz val="10.0"/>
        <u/>
      </rPr>
      <t>MoE source</t>
    </r>
    <r>
      <rPr>
        <rFont val="PT Sans"/>
        <color rgb="FF696158"/>
        <sz val="10.0"/>
      </rPr>
      <t>)]</t>
    </r>
  </si>
  <si>
    <t>https://www.ministryofeducationbahamas.com/</t>
  </si>
  <si>
    <t>https://www.bahamasvirtuallearning.com/parents.html</t>
  </si>
  <si>
    <t>https://www.facebook.com/ministryofeducationbah/</t>
  </si>
  <si>
    <t>Bahrain</t>
  </si>
  <si>
    <t>BHR</t>
  </si>
  <si>
    <t>All public and private schools closed initially for two weeks beginning Feb 25th and subsequently extended.</t>
  </si>
  <si>
    <t xml:space="preserve">Online learning materials and support for teachers to transition to online learning available through MoE. </t>
  </si>
  <si>
    <t>Materials at the primary level available in Arabic, English, and French</t>
  </si>
  <si>
    <t>Materials for parents available on MoE's distance learning portal. Most available in Arabic and English.</t>
  </si>
  <si>
    <r>
      <rPr>
        <rFont val="PT Sans"/>
        <color rgb="FF696158"/>
        <sz val="10.0"/>
      </rPr>
      <t>Schools in Bahrain to stop issuing paper examinations and instead hold them online (</t>
    </r>
    <r>
      <rPr>
        <rFont val="PT Sans"/>
        <color rgb="FF1155CC"/>
        <sz val="10.0"/>
        <u/>
      </rPr>
      <t>source</t>
    </r>
    <r>
      <rPr>
        <rFont val="PT Sans"/>
        <color rgb="FF696158"/>
        <sz val="10.0"/>
      </rPr>
      <t>)</t>
    </r>
  </si>
  <si>
    <t>Utility obligation support; unemployment benefits</t>
  </si>
  <si>
    <t>https://english.alarabiya.net/en/News/gulf/2020/02/25/Bahrain-suspends-all-private-public-schools-amid-coronavirus-outbreak.html</t>
  </si>
  <si>
    <t>https://www.instagram.com/moebahrain/</t>
  </si>
  <si>
    <t>https://www.facebook.com/MOEBahrain/</t>
  </si>
  <si>
    <t>Bangladesh</t>
  </si>
  <si>
    <t>BGD</t>
  </si>
  <si>
    <t>Schools will remain closed until August 8th</t>
  </si>
  <si>
    <t>"To maintain continuity of sixth to tenth grade teaching during the closed period, the ongoing program of "My School in my house" is a routine of March 25, themed class on "Parliament Bangladesh Television".</t>
  </si>
  <si>
    <t>Television programmes broadcast in Bangla</t>
  </si>
  <si>
    <r>
      <rPr>
        <rFont val="PT Sans"/>
        <color rgb="FF696158"/>
        <sz val="10.0"/>
      </rPr>
      <t>O Level, IGCSEs, GCEs and A Level exams cancelled; instead students given predicted grades for the session of May 2020 (</t>
    </r>
    <r>
      <rPr>
        <rFont val="PT Sans"/>
        <color rgb="FF1155CC"/>
        <sz val="10.0"/>
        <u/>
      </rPr>
      <t>source</t>
    </r>
    <r>
      <rPr>
        <rFont val="PT Sans"/>
        <color rgb="FF696158"/>
        <sz val="10.0"/>
      </rPr>
      <t>)</t>
    </r>
  </si>
  <si>
    <t>Results allocated by teachers or prior assessment</t>
  </si>
  <si>
    <t>Benefit under existing cash transfer will increase</t>
  </si>
  <si>
    <t>Food subsidies (reducing price of rice) (Gentilini)</t>
  </si>
  <si>
    <t>Wage subsidy</t>
  </si>
  <si>
    <t>https://moedu.gov.bd/site/view/press_release/-</t>
  </si>
  <si>
    <t>https://tbsnews.net/international/coronavirus-chronicle/bangladesh-confirms-first-coronavirus-death-57961</t>
  </si>
  <si>
    <t>https://www.facebook.com/moebdgov/</t>
  </si>
  <si>
    <t>Barbados</t>
  </si>
  <si>
    <t>BRB</t>
  </si>
  <si>
    <t>Ended school term two days early to have further consultations RE: COVID response (closed March 18th; originally scheduled for March 20)</t>
  </si>
  <si>
    <t>MoE advertising online distance learning through Google Classroom</t>
  </si>
  <si>
    <t>Online materials in English</t>
  </si>
  <si>
    <t>https://mes.gov.bb/</t>
  </si>
  <si>
    <t>https://www.cxc.org/may-june-strategy-2020/</t>
  </si>
  <si>
    <t>https://www.facebook.com/METIBarbados</t>
  </si>
  <si>
    <t>Belarus</t>
  </si>
  <si>
    <t>BLR</t>
  </si>
  <si>
    <t xml:space="preserve">Spring holidays extended by one week and teachers are given the option of working from home through MoE's online portal. </t>
  </si>
  <si>
    <t>Never closed</t>
  </si>
  <si>
    <t xml:space="preserve">Teachers given the option of working from open. Online portal available where teachers deliver the national curriculum. </t>
  </si>
  <si>
    <r>
      <rPr>
        <rFont val="PT Sans"/>
        <color rgb="FF696158"/>
        <sz val="10.0"/>
      </rPr>
      <t>Academic year finishe don time (May 30) and then 9th and 11th graders did take final exams, though the dates were adjusted (</t>
    </r>
    <r>
      <rPr>
        <rFont val="PT Sans"/>
        <color rgb="FF1155CC"/>
        <sz val="10.0"/>
        <u/>
      </rPr>
      <t>source</t>
    </r>
    <r>
      <rPr>
        <rFont val="PT Sans"/>
        <color rgb="FF696158"/>
        <sz val="10.0"/>
      </rPr>
      <t>). These were held in person; university entrace exams were also pushed back from June 13 to June 25 (</t>
    </r>
    <r>
      <rPr>
        <rFont val="PT Sans"/>
        <color rgb="FF1155CC"/>
        <sz val="10.0"/>
        <u/>
      </rPr>
      <t>source</t>
    </r>
    <r>
      <rPr>
        <rFont val="PT Sans"/>
        <color rgb="FF696158"/>
        <sz val="10.0"/>
      </rPr>
      <t>).</t>
    </r>
  </si>
  <si>
    <t>https://edu.gov.by/en-uk/</t>
  </si>
  <si>
    <t>https://www.facebook.com/belarusminedu/</t>
  </si>
  <si>
    <t>Belgium</t>
  </si>
  <si>
    <t>BEL</t>
  </si>
  <si>
    <t xml:space="preserve">Decision made to close schools on March 12 effective March 16th. Schools instructed to still provide daycare for working parents. </t>
  </si>
  <si>
    <t>Regional governments discussing options including online, TV, and radio</t>
  </si>
  <si>
    <r>
      <rPr>
        <rFont val="PT Sans"/>
        <color rgb="FF696158"/>
        <sz val="10.0"/>
      </rPr>
      <t>In Wallonia and Brussels regions, high-stakes tests to be given online (</t>
    </r>
    <r>
      <rPr>
        <rFont val="PT Sans"/>
        <color rgb="FF1155CC"/>
        <sz val="10.0"/>
        <u/>
      </rPr>
      <t>source</t>
    </r>
    <r>
      <rPr>
        <rFont val="PT Sans"/>
        <color rgb="FF696158"/>
        <sz val="10.0"/>
      </rPr>
      <t>)</t>
    </r>
  </si>
  <si>
    <t>Schools remain open as childcare centers for parents in need</t>
  </si>
  <si>
    <t>Utility/financial obligations support; additional unemployment benefits; healthcare insurance support (Gentilini)</t>
  </si>
  <si>
    <t>https://www.politico.eu/article/how-europe-is-responding-to-the-coronavirus-pandemic/</t>
  </si>
  <si>
    <t>https://www.brusselstimes.com/belgium/100241/schools-out-how-belgium-is-preparing-for-the-school-suspension-flanders-wallonia-brussels-creches-schools-children-covid19-coronavirus/</t>
  </si>
  <si>
    <t>Belize</t>
  </si>
  <si>
    <t>BLZ</t>
  </si>
  <si>
    <t>All schools will close on March 20th for 2 weeks (announcement made March 18th). Initial closures extended indefnitely.
Secondary school students can return to schools from June 15th to prepare for exams. Pre-primary and primary schools will begin to reopen August 10.</t>
  </si>
  <si>
    <t xml:space="preserve">Schools are asked to share homebased learning programs with students which may include online tools and communication.
To access daily online activities starting today Monday, March 23rd, 2020 at grade level for primary schools, please visit us at www.moe.gov.bz 
Online teacher training available to support teacher development and professional development hours. </t>
  </si>
  <si>
    <t>Information for parents posted on MoE website. Materials are all in English.</t>
  </si>
  <si>
    <t xml:space="preserve">Primary school exams suspended; CXC announced changes in timing, length, and format ofCaribbean Secondary Examination Certificate (CSEC) and the Caribbean Advanced Proficiency Examination (CAPE) on March 26th. Exams will be held in July and will be administered in an e-testing format to allow results to be obtained more quickly. Content may also be shortened. </t>
  </si>
  <si>
    <t>MoE delivering school meals and hygiene packs to students still in need to school feeding programs while at home</t>
  </si>
  <si>
    <t>https://belizing.com/coronavirus/
https://www.cxc.org/may-june-strategy-2020/</t>
  </si>
  <si>
    <t>http://health.gov.bz/www/component/content/article/177-general-health/1023-belize-announces-new-measures-in-response-to-covid-19</t>
  </si>
  <si>
    <t>https://www.facebook.com/BelizeMOEYS/</t>
  </si>
  <si>
    <t>Benin</t>
  </si>
  <si>
    <t>BEN</t>
  </si>
  <si>
    <t xml:space="preserve">Broader lockdowns and restrictions put in place on March 27th, but it's not clear whether this applies to schools at this time. </t>
  </si>
  <si>
    <t>Radio learning started May 6.</t>
  </si>
  <si>
    <r>
      <rPr>
        <rFont val="PT Sans"/>
        <color rgb="FF696158"/>
        <sz val="10.0"/>
      </rPr>
      <t>Students began to take national exams for the Primary Education Certificate on 6 July (</t>
    </r>
    <r>
      <rPr>
        <rFont val="PT Sans"/>
        <color rgb="FF1155CC"/>
        <sz val="10.0"/>
        <u/>
      </rPr>
      <t>source</t>
    </r>
    <r>
      <rPr>
        <rFont val="PT Sans"/>
        <color rgb="FF696158"/>
        <sz val="10.0"/>
      </rPr>
      <t xml:space="preserve">; </t>
    </r>
    <r>
      <rPr>
        <rFont val="PT Sans"/>
        <color rgb="FF1155CC"/>
        <sz val="10.0"/>
        <u/>
      </rPr>
      <t>source</t>
    </r>
    <r>
      <rPr>
        <rFont val="PT Sans"/>
        <color rgb="FF696158"/>
        <sz val="10.0"/>
      </rPr>
      <t>)</t>
    </r>
  </si>
  <si>
    <t>https://twitter.com/gouvbenin?lang=en
https://en.unesco.org/covid19/educationresponse/nationalresponses</t>
  </si>
  <si>
    <t>World Bank contact.</t>
  </si>
  <si>
    <t>Bermuda</t>
  </si>
  <si>
    <t>BMU</t>
  </si>
  <si>
    <t>North America</t>
  </si>
  <si>
    <t xml:space="preserve">School closures announced with many other closures. Will be re-evaluated after first week. 
Extended following Easter break. </t>
  </si>
  <si>
    <t>Schools instructured to continue with remote learning programs on April 20.</t>
  </si>
  <si>
    <t>https://www.moed.bm/District/5847-Untitled.html</t>
  </si>
  <si>
    <t>https://www.moed.bm/view/6220.pdf</t>
  </si>
  <si>
    <t>https://www.facebook.com/BermudaPublicSchools/</t>
  </si>
  <si>
    <t>Bhutan</t>
  </si>
  <si>
    <t>BTN</t>
  </si>
  <si>
    <t xml:space="preserve">Initially closed until March 19th. Order was extended indefinitely on March 18th. </t>
  </si>
  <si>
    <t>MoE released "Education in Emergencies" curriculum. 
"As an alternative to formal mode of delivery, instructions on key learning areas are delivered remotely through the use of broadcast and social media. This mode of lesson delivery may appear to pose inconveniences to assess students’ learning. In this juncture, lesson developers and presenters are reminded to make lessons interactive and experiential learning, and pose competency based or thought provoking questions during or at the end of every lesson. Students submit responses to these questions to their respective subjects teachers for assessment and grading their work"
"During emergency, lessons are delivered through the use of television, radio and other social media in key stages and theme based approach. Lessons are delivered through BBS1 and BBS2 supplemented with Google classroom, Youtube, Wechats and other social media. The suggested broadcast timetable is provided."
Counseling services will be available to students on Facebook through MoE/school counselors
As part of the Bhutan Education Emergency Response Plan for the COVID 19 crisis, the Government made internet packages available to all public and private education students. The packages are available for students both in public and private from 7am to noon</t>
  </si>
  <si>
    <t>Available in English</t>
  </si>
  <si>
    <t>MoE put out some guideliens for supporting children with disabilities during COVID. The guidelines focus mostly on health.</t>
  </si>
  <si>
    <t>http://www.education.gov.bt/index.php/notification-6/
http://www.education.gov.bt/wp-content/uploads/2020/03/FINAL-EIE-Curriculum-Implementation-Guidelines.pdf</t>
  </si>
  <si>
    <t>https://www.facebook.com/pg/MoHBhutan/posts/</t>
  </si>
  <si>
    <t>https://www.facebook.com/SherigBhutan/</t>
  </si>
  <si>
    <t>https://planipolis.iiep.unesco.org/sites/planipolis/files/ressources/bhutan_covid-19_response_plan_guidelines-for-curriculum-implementation.pdf</t>
  </si>
  <si>
    <t>Bolivia</t>
  </si>
  <si>
    <t>BOL</t>
  </si>
  <si>
    <t xml:space="preserve">School closure extended to April 15th on March 27th. </t>
  </si>
  <si>
    <t>MoE implementing virtual learning platforms
"The Ministry of Education invites you to visit the virtual library "Planeta de Libros: KeepReadingEnCasa" at the following link"</t>
  </si>
  <si>
    <t>Available in Spanish</t>
  </si>
  <si>
    <t xml:space="preserve">Manual avaialble for parents, students, and teachers. Materials in Spanish. </t>
  </si>
  <si>
    <t>New cash transfer program launched (Gentilini)
Waiving mortgages and
other financial
obligations</t>
  </si>
  <si>
    <t>Cash transfer offered to support missed school meals. "The government introduced the Bono Familia program to compensate lowincome families who will not have school feeding meals during this time of quarantine. An amount of 500 Bolivianos (US$ 72.6) will be paid for each child in elementary school. The benefit will be delivered in April" (Gentilini)</t>
  </si>
  <si>
    <t>Utility/financial obligation support</t>
  </si>
  <si>
    <t>https://www.reuters.com/article/us-health-coronavirus-argentina/latin-american-countries-ramp-up-travel-bans-school-closures-over-coronavirus-idUSKBN20Z23G</t>
  </si>
  <si>
    <t>http://dgfm.minedu.gob.bo/ap/web/</t>
  </si>
  <si>
    <t>https://www.facebook.com/minedubol/</t>
  </si>
  <si>
    <t>https://planipolis.iiep.unesco.org/sites/planipolis/files/ressources/bolivia_pnce-2020.pdf</t>
  </si>
  <si>
    <t>Bosnia and Herzegovina</t>
  </si>
  <si>
    <t>BIH</t>
  </si>
  <si>
    <t>"Related to this, UNICEF in BiH has prepared and published on its website free digital distance learning tools with a lot of useful content for preschool and primary and secondary school students as well as teachers and other education professionals."</t>
  </si>
  <si>
    <t>From MoE RE: distance learning materials: "It is an informal curriculum and the available contents are in English. Although the available content is not in the teaching languages ​​or the official languages ​​of BiH, we believe that it will be useful to many teachers and students who speak English."</t>
  </si>
  <si>
    <t>(Gentilini) Assitance to low-incomes families and seniors
Additional unemployment benefits</t>
  </si>
  <si>
    <t>New cash transfers at the local level for elderly and low-income families; unemployment benefits (Gentilini)</t>
  </si>
  <si>
    <t>http://www.fmon.gov.ba/Obavjest/Pregled/529</t>
  </si>
  <si>
    <t>https://www.facebook.com/fmon.gov.ba</t>
  </si>
  <si>
    <t>Botswana</t>
  </si>
  <si>
    <t>BWA</t>
  </si>
  <si>
    <t>Closure announced March 18th</t>
  </si>
  <si>
    <t>Daily schedule of radio programming available from MoE; e-learning available; educational television programming available on BTV.</t>
  </si>
  <si>
    <r>
      <rPr>
        <rFont val="PT Sans"/>
        <color rgb="FF696158"/>
        <sz val="10.0"/>
      </rPr>
      <t>Not yet affected as exams are in Oct/Nov/Dec period (</t>
    </r>
    <r>
      <rPr>
        <rFont val="PT Sans"/>
        <color rgb="FF1155CC"/>
        <sz val="10.0"/>
        <u/>
      </rPr>
      <t>source</t>
    </r>
    <r>
      <rPr>
        <rFont val="PT Sans"/>
        <color rgb="FF696158"/>
        <sz val="10.0"/>
      </rPr>
      <t>)</t>
    </r>
  </si>
  <si>
    <t>https://twitter.com/BWGovernment/status/1240318319414185984/photo/1
https://twitter.com/BWGovernment/status/1255512164128956418/photo/1</t>
  </si>
  <si>
    <r>
      <rPr>
        <rFont val="PT Sans"/>
        <color rgb="FF696158"/>
      </rPr>
      <t xml:space="preserve">https://twitter.com/samirasawlani/status/1255549007989899266/photo/1
</t>
    </r>
    <r>
      <rPr>
        <rFont val="PT Sans"/>
        <color rgb="FF1155CC"/>
        <u/>
      </rPr>
      <t>https://twitter.com/BWGovernment/status/1255512164128956418/photo/1</t>
    </r>
  </si>
  <si>
    <t>https://www.facebook.com/thutomodingBotswana/</t>
  </si>
  <si>
    <t>Brazil</t>
  </si>
  <si>
    <t>BRA</t>
  </si>
  <si>
    <t>To monitor the situation in the basic, professional, technological and higher education units, MEC created an online system that allows the integration of data on the coronavirus. The tool will gather information from the School Census (basic education) and Higher Education, as well as the number of infected people and institutions with suspended classes.
On April 1 the federal government declared that minimum 200 days of instruction could be adjusted to take place outside of the orginally scheduled school year. 
Most of the coordination on school re-openings and distance learning are currently done by state governments.</t>
  </si>
  <si>
    <t xml:space="preserve">Distance learning mentioned by MoE for closed schools
Primarily through 'Click School' app 
Poetry and other literacy programs available from MoE through YouTube
Federal government releasing additional funds to improve the hygiene standards of schools. 
Free online literacy teaching training for parents and teachers to support them in instruction while schools are closed.
Most states are using national TV channels for distance learning and online tools (including social media to communicate with parents). Some states include printed material for families without access to the internet. </t>
  </si>
  <si>
    <t>Varies by location</t>
  </si>
  <si>
    <t>May vary by state. No multilingual options available from MoE</t>
  </si>
  <si>
    <t xml:space="preserve">Parent guides available in Portugese from MoE. Focused on building family litercy.
Online training also available for parents to support with home-based literacy instruction. </t>
  </si>
  <si>
    <t>National high school exams scheduled for January 2021</t>
  </si>
  <si>
    <t>Coverage of the Bolsa Família program increased by 1M households (Gentilini)
Cash Transfer to informal workers of R$ 600</t>
  </si>
  <si>
    <t>Yes (some)</t>
  </si>
  <si>
    <t>The federal government signed a law that authorizes, on an exceptional basis, the distribution of food purchased with resources from the National School Feeding Program (PNAE) to parents or guardians. The measure was taken because most public schools in the country have suspended classes.</t>
  </si>
  <si>
    <t>New cash transfer for people in the informal labor market</t>
  </si>
  <si>
    <t xml:space="preserve">http://portal.mec.gov.br/component/content/index.php?option=com_content&amp;view=article&amp;id=86341:comite-de-emergencia-do-mec-define-primeiras-acoes-contra-o-coronavirus&amp;catid=33381&amp;Itemid=86
http://portal.mec.gov.br/component/content/index.php?option=com_content&amp;view=article&amp;id=86581:mec-amplia-capacidade-de-comunicacao-a-distancia-em-universidade-e-institutos-federais&amp;catid=12&amp;Itemid=86
https://www.saopaulo.sp.gov.br/spnoticias/governo-do-estado-anuncia-programa-merenda-em-casa-para-700-mil-alunos/
https://www12.senado.leg.br/noticias/materias/2020/03/26/envio-de-merenda-para-estudante-deve-ter-aprovacao-rapida-aponta-presidente-da-ce
</t>
  </si>
  <si>
    <t>http://alfabetizacao.mec.gov.br/#
http://portal.mec.gov.br/component/content/index.php?option=com_content&amp;view=article&amp;id=86791%3Acoronavirus-saiba-quais-medidas-o-mec-ja-realizou-ou-estao-em-andamento&amp;catid=12&amp;Itemid=86
http://portal.mec.gov.br/component/content/index.php?option=com_content&amp;view=article&amp;id=86791%3Acoronavirus-saiba-quais-medidas-o-mec-ja-realizou-ou-estao-em-andamento&amp;catid=12&amp;Itemid=86</t>
  </si>
  <si>
    <t>https://www.facebook.com/ministeriodaeducacao/</t>
  </si>
  <si>
    <t>https://planipolis.iiep.unesco.org/sites/planipolis/files/ressources/brasil_medida_provisoria_934.pdf</t>
  </si>
  <si>
    <t>British Virgin Islands</t>
  </si>
  <si>
    <t>VGB</t>
  </si>
  <si>
    <t xml:space="preserve">Schools officially closed until April 3 and easter break is April 4-19th making it so closures are effectively March 17 - April 20. </t>
  </si>
  <si>
    <t>"Online teaching will be heavily used during this period using platforms including Cisco Wbex, CXC, Notemaster, Flow Study, Google Classroom and Class Dojo. The Minister for Education further stated that the ministry is holding discussions with telecommunications companies, potential donors, and other entities, in hopes of expanding access to technological resources and the internet. Further updates in this regard are forthcoming."
MoE providing additional resources / technology to students without technology at home.
MoE made laptops etc available to students in need to support remote learning. "These resources include laptops, device loan programme, video packages as well as commitment from telecommunication companies to lower prices of data packages or even special data package offerings for students and teachers."</t>
  </si>
  <si>
    <t>Materials in English.</t>
  </si>
  <si>
    <t xml:space="preserve">https://bvi.gov.vg/media-centre/students-told-keep-learning-while-home
</t>
  </si>
  <si>
    <t>https://www.facebook.com/BVIGovernment</t>
  </si>
  <si>
    <t>Brunei Darussalam</t>
  </si>
  <si>
    <t>BRN</t>
  </si>
  <si>
    <t xml:space="preserve">Brunei moved the school break up by one week (originally scheduled to start March 16 and was moved/extended to March 11th)
Schools closed for all through June 2. Beginning June 2 only those sitting for exams can return to school for review classes. </t>
  </si>
  <si>
    <t>Online learning platforms available. "DST in collaboration with Ministry of Education (MOE) and supported by Ministry of Finance and Economy (MOFE) and Unified National Networks (UNN) has introduced an educational data add-on bundle called EduPack."</t>
  </si>
  <si>
    <r>
      <rPr>
        <rFont val="PT Sans"/>
        <color rgb="FF696158"/>
        <sz val="10.0"/>
      </rPr>
      <t>Students in high school expected to sit for exams in August, nearly two months later than in previous years (</t>
    </r>
    <r>
      <rPr>
        <rFont val="PT Sans"/>
        <color rgb="FF1155CC"/>
        <sz val="10.0"/>
        <u/>
      </rPr>
      <t>source</t>
    </r>
    <r>
      <rPr>
        <rFont val="PT Sans"/>
        <color rgb="FF696158"/>
        <sz val="10.0"/>
      </rPr>
      <t>)</t>
    </r>
  </si>
  <si>
    <t>https://www.straitstimes.com/asia/se-asia/coronavirus-brunei-reports-5-more-cases-bringing-total-to-six</t>
  </si>
  <si>
    <t>https://www.facebook.com/pages/category/Education/Ministry-of-Education-Brunei-Darussalam-1522081884566064/</t>
  </si>
  <si>
    <t>Bulgaria</t>
  </si>
  <si>
    <t>BGR</t>
  </si>
  <si>
    <t>End of year</t>
  </si>
  <si>
    <t>Schools closed from March 16-29th. Decision made March 13th. "The days from March 16 to March 29, 2020 will be absent at school. The decision comes as a result of an order of the Minister of Health issued in connection with the complicated epidemic situation related to the spread of COVID-19 in Bulgaria and the state of emergency declared by the National Assembly, as well as with the recommendations of the National Operational Staff."</t>
  </si>
  <si>
    <t>Online learning platforms available through MoE. 
"The order provides for the introduction of distance learning in schools.
The Ministry of Education and Science has made recommendations to educational institutions for organizing and conducting non-attendance classes. Additional methodological and technical support is provided for schools and teachers to implement individual and specific plans for absenteeism."</t>
  </si>
  <si>
    <t xml:space="preserve">Letter with guidance from MoE available in Bulgarian. </t>
  </si>
  <si>
    <r>
      <rPr>
        <rFont val="PT Sans"/>
        <color rgb="FF696158"/>
        <sz val="10.0"/>
      </rPr>
      <t>Students in 7th and 12th grade returned to school to sit for their exams between June 1-17 (</t>
    </r>
    <r>
      <rPr>
        <rFont val="PT Sans"/>
        <color rgb="FF1155CC"/>
        <sz val="10.0"/>
        <u/>
      </rPr>
      <t>source</t>
    </r>
    <r>
      <rPr>
        <rFont val="PT Sans"/>
        <color rgb="FF696158"/>
        <sz val="10.0"/>
      </rPr>
      <t>)</t>
    </r>
  </si>
  <si>
    <t>Expanding the coverage and scope of the home visiting services provided to elderly people and other vulnerable groups (people with disabilities), including the delivery of food and medicines</t>
  </si>
  <si>
    <t>Unemployment benefits; disability pensions; unemployment benefits; wage subsidies</t>
  </si>
  <si>
    <t>https://www.usnews.com/news/world/articles/2020-03-13/bulgaria-declares-state-of-emergency-over-coronavirus</t>
  </si>
  <si>
    <t>https://www.facebook.com/%D0%9C%D0%B8%D0%BD%D0%B8%D1%81%D1%82%D0%B5%D1%80%D1%81%D1%82%D0%B2%D0%BE-%D0%BD%D0%B0-%D0%BE%D0%B1%D1%80%D0%B0%D0%B7%D0%BE%D0%B2%D0%B0%D0%BD%D0%B8%D0%B5%D1%82%D0%BE-%D0%B8-%D0%BD%D0%B0%D1%83%D0%BA%D0%B0%D1%82%D0%B0-1557953497816581/</t>
  </si>
  <si>
    <t>Burkina Faso</t>
  </si>
  <si>
    <t>BFA</t>
  </si>
  <si>
    <t>Schools initially closed March 16th.</t>
  </si>
  <si>
    <t>TV, radio, and onlie platforms available</t>
  </si>
  <si>
    <r>
      <rPr>
        <rFont val="PT Sans"/>
        <color rgb="FF696158"/>
        <sz val="10.0"/>
      </rPr>
      <t>Postponement of exams (</t>
    </r>
    <r>
      <rPr>
        <rFont val="PT Sans"/>
        <color rgb="FF1155CC"/>
        <sz val="10.0"/>
        <u/>
      </rPr>
      <t>source</t>
    </r>
    <r>
      <rPr>
        <rFont val="PT Sans"/>
        <color rgb="FF696158"/>
        <sz val="10.0"/>
      </rPr>
      <t>)</t>
    </r>
  </si>
  <si>
    <t>https://www.aljazeera.com/news/2020/03/burkina-faso-covid-19-fight-complicated-war-displacement-200316053216529.html
https://www.france24.com/en/20200319-burkina-faso-sub-saharan-africa-coronavirus-covid19-death-who-tedros-adhanom-ghebreyesus</t>
  </si>
  <si>
    <t>https://www.wakatsera.com/coronavirus-au-burkina-le-calendrier-de-reprise-des-cours/
https://en.unesco.org/covid19/educationresponse/nationalresponses</t>
  </si>
  <si>
    <t>Burundi</t>
  </si>
  <si>
    <t>BDI</t>
  </si>
  <si>
    <t>Schools did not close</t>
  </si>
  <si>
    <t>NA</t>
  </si>
  <si>
    <r>
      <rPr>
        <rFont val="PT Sans"/>
        <color rgb="FF696158"/>
        <sz val="10.0"/>
      </rPr>
      <t>Ninth graders sat for national exams from 9 June- 11 June (</t>
    </r>
    <r>
      <rPr>
        <rFont val="PT Sans"/>
        <color rgb="FF1155CC"/>
        <sz val="10.0"/>
        <u/>
      </rPr>
      <t>source</t>
    </r>
    <r>
      <rPr>
        <rFont val="PT Sans"/>
        <color rgb="FF696158"/>
        <sz val="10.0"/>
      </rPr>
      <t>)</t>
    </r>
  </si>
  <si>
    <t>Cabo Verde</t>
  </si>
  <si>
    <t>CPV</t>
  </si>
  <si>
    <t>Distance learning opporutnities put into place to finish the academic year.</t>
  </si>
  <si>
    <t>Educational program "Aprender e Estudar em casa" broadcasted on Television, Radio and available on Youtube.</t>
  </si>
  <si>
    <t>https://en.unesco.org/covid19/educationresponse/nationalresponses</t>
  </si>
  <si>
    <t>Cambodia</t>
  </si>
  <si>
    <t>KHM</t>
  </si>
  <si>
    <t>Online learning available through materials posted on Facebook and youtube by the MoE. Students can access via phone or computer. 
"KOICA Cambodia funded the launch of the Khmer e-learning platform called "Khmer Academy" that enables grade-school students 7 to 12 are accessible and free online lessons for coping with the disease 19."</t>
  </si>
  <si>
    <t>Available in Khmer</t>
  </si>
  <si>
    <t>Information available for parents in Khmer</t>
  </si>
  <si>
    <r>
      <rPr>
        <rFont val="PT Sans"/>
        <color rgb="FF696158"/>
        <sz val="10.0"/>
      </rPr>
      <t>Minister of Education, Youth and Sports announced that exams for secondary and high school students would be postponed (</t>
    </r>
    <r>
      <rPr>
        <rFont val="PT Sans"/>
        <color rgb="FF1155CC"/>
        <sz val="10.0"/>
        <u/>
      </rPr>
      <t>source</t>
    </r>
    <r>
      <rPr>
        <rFont val="PT Sans"/>
        <color rgb="FF696158"/>
        <sz val="10.0"/>
      </rPr>
      <t>); The high school diploma examination will be held on December 21 and the lower secondary school diploma examination session on November 30 (</t>
    </r>
    <r>
      <rPr>
        <rFont val="PT Sans"/>
        <color rgb="FF1155CC"/>
        <sz val="10.0"/>
        <u/>
      </rPr>
      <t>source</t>
    </r>
    <r>
      <rPr>
        <rFont val="PT Sans"/>
        <color rgb="FF696158"/>
        <sz val="10.0"/>
      </rPr>
      <t>)</t>
    </r>
  </si>
  <si>
    <t>https://www.bangkokpost.com/world/1880510/cambodia-coronavirus-cases-double-to-24</t>
  </si>
  <si>
    <t>http://www.moeys.gov.kh/index.php/kh/</t>
  </si>
  <si>
    <t>https://www.facebook.com/moeys.gov.kh</t>
  </si>
  <si>
    <t>Cameroon</t>
  </si>
  <si>
    <t>CMR</t>
  </si>
  <si>
    <t>Nothing as of March 19</t>
  </si>
  <si>
    <t>"Since 6 April, daily educational programs are broadcasted on CRTV both in English and in French to assist learning from home, with special focus on exam preparation." (From UNESCO)</t>
  </si>
  <si>
    <t xml:space="preserve">Television programs broadcast in English and French. </t>
  </si>
  <si>
    <t>? Exam will be moved. See link (in French)</t>
  </si>
  <si>
    <t>http://www.minesec.gov.cm/en/accueil/</t>
  </si>
  <si>
    <t>https://www.bbc.com/pidgin/tori-51907641</t>
  </si>
  <si>
    <t>https://www.facebook.com/photo.php?fbid=3241854149166460&amp;set=gm.1306431689746180&amp;type=3&amp;theater&amp;ifg=1</t>
  </si>
  <si>
    <t>Canada</t>
  </si>
  <si>
    <t>CAN</t>
  </si>
  <si>
    <t xml:space="preserve">Dates and lengths of closures vary by province. </t>
  </si>
  <si>
    <t>Distance learning varies by province</t>
  </si>
  <si>
    <t>Varies by province</t>
  </si>
  <si>
    <r>
      <rPr>
        <rFont val="PT Sans"/>
        <color rgb="FF696158"/>
        <sz val="10.0"/>
      </rPr>
      <t xml:space="preserve">Provincial exams cancelled in some places and rely on </t>
    </r>
    <r>
      <rPr>
        <rFont val="PT Sans"/>
        <color rgb="FF1155CC"/>
        <sz val="10.0"/>
        <u/>
      </rPr>
      <t>prior assessment</t>
    </r>
  </si>
  <si>
    <t>Offering sick leave benefits; cash transfer for those who don't qualify for employment insurance (Gentilini)</t>
  </si>
  <si>
    <t>https://planipolis.iiep.unesco.org/en/2020/canada-ministries-education-decisions-covid-19-6894</t>
  </si>
  <si>
    <t>Cayman Islands</t>
  </si>
  <si>
    <t>CYM</t>
  </si>
  <si>
    <t>All schools closed until April 27th. MoE will re-evaluate on April 20th.</t>
  </si>
  <si>
    <t>"All government schools have implemented a variety of distance learning techniques and tools to ensure continuation of learning among their students.“Ahead of the announcement of school closures, we sent out a survey to parents to ascertain their access levels to technology, understanding capabilities vary per household. This aided efforts to implement contingencies for home learning. Further to the 1600 survey responses received so far, each school has provided educational instruction through a combination of channels including paper-based learning packages, a daily timetable, access to online platforms such as the Raz Kids, EDU365 Everest, Study Ladders, Purple Mash, Oxford Owl, Epic as well as access to PowerMath, English and Science Resources online,” stated Acting Director of DES, Tammy Hopkins.“We encourage parents to create a quiet workspace for children away from distractions and encourage them to maintain good learning and working habits,” Mrs. Hopkins. “This will allow you to simulate the classroom environment and maximise the learning effect.”Teachers will continue to communicate directly with parents and students through traditional communication methods such as telephone calls, WhatsApp messages and emails as well as through the use of Class Dojo, Edomodo, Google Classroom, Skype and Zoom."</t>
  </si>
  <si>
    <t>Instructions for parents in English. "“We encourage parents to create a quiet workspace for children away from distractions and encourage them to maintain good learning and working habits,” Mrs. Hopkins. “This will allow you to simulate the classroom environment and maximise the learning effect.”</t>
  </si>
  <si>
    <t>http://www.education.gov.ky/portal/page/portal/mehhome
http://www.education.gov.ky/portal/page/portal/mehhome/pressroom/2014/Government%20Schools%20Outline%20Plans%20for%20Continuation%20of%20Learning</t>
  </si>
  <si>
    <t>https://www.caymancompass.com/2020/03/12/breaking-1st-confirmed-case-of-covid-19-in-cayman/
https://www.cxc.org/may-june-strategy-2020/</t>
  </si>
  <si>
    <t>https://www.facebook.com/educationcayman/</t>
  </si>
  <si>
    <t>Central African Republic</t>
  </si>
  <si>
    <t>CAF</t>
  </si>
  <si>
    <t xml:space="preserve">Coded as closed based on UNESCO database on April 2. No informaiton available yet. </t>
  </si>
  <si>
    <t>"The Central African Ministry of Education, UNICEF and Radio Ndeke Luka created and supported by Fondation Hirondelle in CAR, launched radio-based education programmes.  Every day, at 5:05 p.m. Bangui time, numeracy and reading lessons in French and Sango, the national language, are broadcast to support the Ministry of Education's action for the affected children." (From UNESCO)</t>
  </si>
  <si>
    <r>
      <rPr>
        <rFont val="PT Sans"/>
        <color rgb="FF696158"/>
        <sz val="10.0"/>
      </rPr>
      <t>Postponement of exams (</t>
    </r>
    <r>
      <rPr>
        <rFont val="PT Sans"/>
        <color rgb="FF1155CC"/>
        <sz val="10.0"/>
        <u/>
      </rPr>
      <t>source</t>
    </r>
    <r>
      <rPr>
        <rFont val="PT Sans"/>
        <color rgb="FF696158"/>
        <sz val="10.0"/>
      </rPr>
      <t>)</t>
    </r>
  </si>
  <si>
    <t>https://www.africanews.com/2020/04/02/coronavirus-in-africa-breakdown-of-infected-virus-free-countries/</t>
  </si>
  <si>
    <t>Chad</t>
  </si>
  <si>
    <t>TCD</t>
  </si>
  <si>
    <t>"As a result of this situation, lessons are suspended at all levels throughout the territory from this Friday until further notice. The decision was taken yesterday by the Minister of National Education and that of Higher Education who jointly signed an official statement."</t>
  </si>
  <si>
    <t>E-learning platform available for secondary school students - created in April.</t>
  </si>
  <si>
    <t>Television broadcasts in French and Arabic</t>
  </si>
  <si>
    <t>https://www.reuters.com/article/us-health-coronavirus-chad/chad-confirms-first-case-of-coronavirus-government-statement-idUSKBN2162LO</t>
  </si>
  <si>
    <t>https://www.presidence.td/fr-synth-1111-Vendredi_le_20_mars_2020.html
https://en.unesco.org/covid19/educationresponse/nationalresponses</t>
  </si>
  <si>
    <t>Channel Islands</t>
  </si>
  <si>
    <t>CHI</t>
  </si>
  <si>
    <t xml:space="preserve">Schools closed on Island of Jersey; some closures on others as well. Most cases are in Jersey. </t>
  </si>
  <si>
    <t xml:space="preserve">Waiting guidance on A-levels from UK government. </t>
  </si>
  <si>
    <t>https://www.gov.je/Government/Departments/Education/Pages/index.aspx</t>
  </si>
  <si>
    <t>https://www.facebook.com/GovernmentofJersey</t>
  </si>
  <si>
    <t>Chile</t>
  </si>
  <si>
    <t>CHL</t>
  </si>
  <si>
    <t>Initially closed for 2 weeks. Extended until April 27 on March 25th</t>
  </si>
  <si>
    <t xml:space="preserve">MoE providing online learning opportunities with the following message for those without Internet: "students who do not have internet access at home, must follow the monthly work plan through their textbooks. In case they do not have texts yet, their agent must approach the establishment and request a printed copy."
Educational television programming launched April 27. </t>
  </si>
  <si>
    <t>Available in Spanish.</t>
  </si>
  <si>
    <t xml:space="preserve">Resources available for parents and students online. Available in Spanish. </t>
  </si>
  <si>
    <t>MoE delivering school feeding baskets.</t>
  </si>
  <si>
    <t>Cash transfer to those in informal sector; paid sick leave (Gentilini)</t>
  </si>
  <si>
    <t>https://www.mineduc.cl/mineduc-activa-plan-de-accion-para-instituciones-de-educacion-superior/
https://twitter.com/Mineduc
https://curriculumnacional.mineduc.cl/estudiante/621/w3-propertyname-822.html</t>
  </si>
  <si>
    <t>https://www.usnews.com/news/world/articles/2020-03-13/chile-bans-large-public-events-over-coronavirus-fears-ahead-of-planned-protests</t>
  </si>
  <si>
    <t>https://www.facebook.com/mineduc</t>
  </si>
  <si>
    <t>https://planipolis.iiep.unesco.org/sites/planipolis/files/ressources/chile_orientacionesmineduc_covid19.pdf</t>
  </si>
  <si>
    <t>China</t>
  </si>
  <si>
    <t>CHN</t>
  </si>
  <si>
    <t>Students were a school break when COVID initially broke out and were supposed to return to school on Feb. 17th. Return has been postponed indefinitely. 
Feb 17 - March 16 all schools closed. As of mid-March schools in some are starting to reopen. (Source from March)
School reopenings delayed until May.</t>
  </si>
  <si>
    <t>Gradual re-opening by city. April 27 - "Shanghai welcomed back pupils in their final years of middle and high school, while Beijing allowed students preparing for China's university entrance exam in July to return." Wuhan scheduled to open schools May 6. [See 'school reopening tracker' sheet for details and updates]</t>
  </si>
  <si>
    <t xml:space="preserve">Primary and secondary schools were required by MoE to offer online learning opportunities for students. Lots of online and TV based educational programming available including web-based classroom instruction with teachers. </t>
  </si>
  <si>
    <r>
      <rPr>
        <rFont val="PT Sans"/>
        <color rgb="FF696158"/>
        <sz val="10.0"/>
      </rPr>
      <t>University entrance exam postponed (</t>
    </r>
    <r>
      <rPr>
        <rFont val="PT Sans"/>
        <color rgb="FF1155CC"/>
        <sz val="10.0"/>
        <u/>
      </rPr>
      <t>source from MoE</t>
    </r>
    <r>
      <rPr>
        <rFont val="PT Sans"/>
        <color rgb="FF696158"/>
        <sz val="10.0"/>
      </rPr>
      <t>)</t>
    </r>
  </si>
  <si>
    <t>Increase in Dibao cash transfer coverage and benefits (Gentilini)</t>
  </si>
  <si>
    <t xml:space="preserve">Working with private sector to continue food distribution to students. </t>
  </si>
  <si>
    <t>Waiving social security contributions; wage subsidy; training/activation measures (Gentilini)</t>
  </si>
  <si>
    <t>https://america.cgtn.com/2020/02/19/how-does-the-chinese-education-system-cope-with-the-virus-outbreak-challenge
http://www.xinhuanet.com/english/2020-02/17/c_138792006.htm
https://www.aljazeera.com/news/2020/03/china-life-returning-normal-coronavirus-outbreak-slows-200317084803189.html</t>
  </si>
  <si>
    <t>https://edition.cnn.com/2020/02/28/asia/remote-school-education-intl-hnk/index.html
https://www.devex.com/news/wfp-repackages-efforts-to-reach-hungry-children-as-covid-19-closes-schools-96878</t>
  </si>
  <si>
    <t>https://planipolis.iiep.unesco.org/sites/planipolis/files/ressources/china_covid19_prevention_control_primary_middle_schools.pdf</t>
  </si>
  <si>
    <t>https://www.bbc.com/news/world-asia-china-52441152</t>
  </si>
  <si>
    <t>Colombia</t>
  </si>
  <si>
    <t>COL</t>
  </si>
  <si>
    <t>Children and young people from public education institutions from March 16 to April 19 will be on student recess and will not have face-to-face classes to protect everyone's health, at which time it is important that they remain at home. as a measure of self-care.</t>
  </si>
  <si>
    <t>Annoucement to close schools followed by digital learning strategies. MoE offering online, TV, and radio instruction for all age groups.
Also created resources for families to engage in home-based learning. 
For those without connectivity, the government is preparing a kit to learn from home organized by grade, including different resources.</t>
  </si>
  <si>
    <t xml:space="preserve">MoE created resources to help families engage in distance learning. Available in Spanish. </t>
  </si>
  <si>
    <r>
      <rPr>
        <rFont val="PT Sans"/>
        <color rgb="FF696158"/>
        <sz val="10.0"/>
      </rPr>
      <t>Saber 11 - Calendario B (northern school calendar) postponed and options for rescheduling being explored (</t>
    </r>
    <r>
      <rPr>
        <rFont val="PT Sans"/>
        <color rgb="FF1155CC"/>
        <sz val="10.0"/>
        <u/>
      </rPr>
      <t>source</t>
    </r>
    <r>
      <rPr>
        <rFont val="PT Sans"/>
        <color rgb="FF696158"/>
        <sz val="10.0"/>
      </rPr>
      <t>)</t>
    </r>
  </si>
  <si>
    <t>One additional cash payment to beneficiaries of flagship schemes (Gentilini)</t>
  </si>
  <si>
    <t xml:space="preserve">"National Government issues regulations in the framework of the Emergency to guarantee the execution of the School Feeding Program for consumption at home." (March 26) This is a multi-ministry effort to ensure that students who would have school meals also have them at home. </t>
  </si>
  <si>
    <t>New one-off cash transfer to families who work in the informal sector; utilities/financial obligation support. 
"A program called “Bogotá Solidaria En Casa” will provide poor and vulnerable families of the District with cash for the 23-day quarantine" (Gentilini)</t>
  </si>
  <si>
    <t>https://www.mineducacion.gov.co/portal/salaprensa/Noticias/394006:El-Ministerio-de-Educacion-expide-Circular-20-ante-las-medidas-adoptadas-en-materia-educativa-para-ofrecer-garantias-de-salud-publica-a-la-comunidad
https://www.nytimes.com/reuters/2020/03/16/world/americas/16reuters-healthcare-coronavirus-colombia-borders.html
https://www.mineducacion.gov.co/portal/salaprensa/Noticias/394531:Gobierno-Nacional-expide-normatividad-en-el-marco-de-la-Emergencia-para-garantizar-la-ejecucion-del-Programa-de-Alimentacion-Escolar-para-consumo-en-el-hogar</t>
  </si>
  <si>
    <t>https://www.mineducacion.gov.co/portal/salaprensa/Noticias/393933:Gobierno-Nacional-anuncia-medidas-en-materia-educativa-para-ofrecer-garantias-de-salud-publica-a-la-comunidad</t>
  </si>
  <si>
    <t>https://www.facebook.com/Mineducacion</t>
  </si>
  <si>
    <t>https://planipolis.iiep.unesco.org/sites/planipolis/files/ressources/colombia_circular_020_marzo_2020.pdf</t>
  </si>
  <si>
    <t>Comoros</t>
  </si>
  <si>
    <t>COM</t>
  </si>
  <si>
    <t xml:space="preserve">Confirm date of closure - no info online. Coded as closed using UNESCO data. No confirmed cases as of March 25th. </t>
  </si>
  <si>
    <t>Congo, Dem. Rep.</t>
  </si>
  <si>
    <t>COD</t>
  </si>
  <si>
    <t>Indefnitely</t>
  </si>
  <si>
    <t xml:space="preserve">From UNICEF April 26: "Through educational radio programmes and learning kits, more than 25 million Congolese children will be able to continue their schooling despite the closure of schools as a result of the COVID-19 pandemic. Homework booklets for primary and secondary school children and adolescents will be distributed to all students in the DRC, including those living in remote areas.
The MONUSCO-managed Radio Okapi and the Congolese National Radio (RNTC) have committed to broadcast two to three hours a day of classes on the main subjects of the primary cycle, including Math, French, reading and writing, health and environmental education and hygiene. For secondary cycle, special emphasis will be placed on Math, French, technology, life and earth sciences and information technology....
The Ministry of EPST launched a television channel, Educ-TV, at the beginning of the school closure, on which video content is broadcast and where many teachers give live lessons every day. As this television channel only covers Kinshasa and its surroundings, the Ministry of EPST decided to launch the learning project via FM radio stations."
Voda Educ online learning platform available for primary and secondary school students. </t>
  </si>
  <si>
    <t>https://twitter.com/MinSanteRDC</t>
  </si>
  <si>
    <t>https://www.unicef.org/drcongo/en/press-releases/drcs-ministry-primary-secondary-and-technical-education-launches-distance-education</t>
  </si>
  <si>
    <t>Congo, Rep.</t>
  </si>
  <si>
    <t>COG</t>
  </si>
  <si>
    <t xml:space="preserve">MoE has YouTube channel available with academic lessons. Tele Congo also has educational broadcasting. </t>
  </si>
  <si>
    <t>Costa Rica</t>
  </si>
  <si>
    <t>CRI</t>
  </si>
  <si>
    <t>Initially 'at-risk' schools for 2 weeks on March 12 (23 cases at that time) and closed all schools on March 17th as cases reached 50
(April 3) MoE announced plans for the remainder of the school year to be conducted through distance learning. During this time, school meals will continue to be available to students. The school year ends in December.</t>
  </si>
  <si>
    <t>Encouraging teachers to send work home with students. Teachers are using app called "Classroom". Various other apps made available by the MoE
Televized support for setting up online learning
Teachers will receive training the week of April 13-20, to support distance pedagogical mediation.
"Open television programs that are produced in collaboration with SINART Costa Rica Media and the State Distance University, and are broadcast every day at 3:00 pm on channel 13, which can be reviewed on the MEP YouTube channel; Radio programs, with content for preschool and primary, that can be heard on our network; Autonomous work guides that help educators facilitate the learning process; Teacher training, with more than 50 free, online courses, which teachers must access as part of their development; In alliance with the State Distance University ( UNED ), the Open Learning Platform of the National Distance Education College (CONED) was made available to schoolchildren, in order to ensure that the student population can reinforce its academic process.; Also for high school students and their teachers, the Mathematics Reform Program, developed with the MEP , has more than 400 videos available on its website (https://www.reformamatematica.net/ ) explanatory, 400 practice exercises, with their respective explanations and an interactive blog; Friends for Learning ( ADA ), also has a range of courses that have been endorsed by the MEP; Reading Promotion Plan, "Stay at home and read a book", a technological plan to enhance the development of your reading skills and to contribute to the training of independent, self-critical readers with a positive taste for books and reading, with the virtual participation of dozens of libraries, through MEP's Student Life Facebook; Teaching and family initiatives that we have published and continue to publish on our networks, to encourage collaborative work; Emotional support for students, teachers and families, in order to cope with staying at home and new learning modalities, from a protocol created for this purpose." (From MoE, April 3)</t>
  </si>
  <si>
    <t xml:space="preserve">Available in Spanish. Materials on available online and some are broadcast on TV. This includes some resources for working with students with disabilities. </t>
  </si>
  <si>
    <r>
      <rPr>
        <rFont val="PT Sans"/>
        <color rgb="FF696158"/>
        <sz val="10.0"/>
      </rPr>
      <t>The fifth grade national mandatory assessment (Pruebas Nacionales de Fortalecimiento de Aprendizajes para la Renovación de Oportunidades Primaria, FARO) was cancelled. The national tests of formal education (Pruebas Nacionales de Educación Formal), have been delayed in order not to affect test performance.  (</t>
    </r>
    <r>
      <rPr>
        <rFont val="PT Sans"/>
        <color rgb="FF1155CC"/>
        <sz val="10.0"/>
        <u/>
      </rPr>
      <t>source</t>
    </r>
    <r>
      <rPr>
        <rFont val="PT Sans"/>
        <color rgb="FF696158"/>
        <sz val="10.0"/>
      </rPr>
      <t>) Rescheduling of national tests for October, November, and December (</t>
    </r>
    <r>
      <rPr>
        <rFont val="PT Sans"/>
        <color rgb="FF1155CC"/>
        <sz val="10.0"/>
        <u/>
      </rPr>
      <t>source</t>
    </r>
    <r>
      <rPr>
        <rFont val="PT Sans"/>
        <color rgb="FF696158"/>
        <sz val="10.0"/>
      </rPr>
      <t>)</t>
    </r>
  </si>
  <si>
    <t xml:space="preserve">MoE providing resources for parents about supporting students with disabilities. Highlights things like importance of maintaining routines. </t>
  </si>
  <si>
    <t>Ministry of Public Education will deliver, from next week, food packages to families who have students in the educational system and use the canteen service.
The measure is due to the temporary suspension of lessons due to the worldwide health emergency caused by the coronavirus COVID-19.
Special food packages and sanitary items are delivered for families in extreme poverty (Gentilini)
(April 3) Starting Monday, April 20, the student canteen services of the Ministry of Public Education (MEP) will carry out a second delivery of food to safeguard the right to food for students, given the closure of educational centers due to the pandemic at the level COVID-19 and the recommendation of the authorities of the Ministry of Health.</t>
  </si>
  <si>
    <t>Guaranteed cash transfer continuation; pensions released early</t>
  </si>
  <si>
    <t>https://www.reuters.com/article/us-health-coronavirus-argentina/latin-american-countries-ramp-up-travel-bans-school-closures-over-coronavirus-idUSKBN20Z23G
https://ticotimes.net/2020/03/17/costa-rica-reaches-50-cases-of-coronavirus
https://www.facebook.com/Ministerio-de-Educaci%C3%B3n-P%C3%BAblica-MEP-132635836805605/</t>
  </si>
  <si>
    <t>https://www.mep.go.cr/noticias/mep-inicia-acciones-educacion-distancia-despues-semana-santa-apoyo-estudiantes-familias-5</t>
  </si>
  <si>
    <t>https://www.facebook.com/Ministerio-de-Educaci%C3%B3n-P%C3%BAblica-MEP-132635836805605/</t>
  </si>
  <si>
    <t>https://planipolis.iiep.unesco.org/en/2020/costa-rica-suspensi%C3%B3n-nacional-de-lecciones-como-medida-preventiva-protocolo-para-distribuci%C3%B3n</t>
  </si>
  <si>
    <t>Côte d'Ivoire</t>
  </si>
  <si>
    <t>CIV</t>
  </si>
  <si>
    <t>"Fight against # Coronavirus disease: the Ivorian government decides to close all pre-school, primary, secondary and higher education establishments for a period of 30 days from March 16, 2020 at midnight. (National Security Council)."</t>
  </si>
  <si>
    <t xml:space="preserve">Online homeschool platform available. </t>
  </si>
  <si>
    <t>https://www.informateur.info/coronavirus-fermeture-des-ecoles-en-cote-divoire-pour-un-mois/
https://www.africanews.com/2020/03/19/coronavirus-hub-impact-of-outbreak-across-africa/
https://www.facebook.com/gouvci.officiel?fref=ts</t>
  </si>
  <si>
    <t>https://ecole-ci.online/</t>
  </si>
  <si>
    <t>Croatia</t>
  </si>
  <si>
    <t>HRV</t>
  </si>
  <si>
    <t>"1 through 4 elementary school students will be able to watch classes via HRT3 and Sport TV, and upper secondary students and high school students online. Parents who do not have the opportunity to leave their children home will still be able to take them to school, as there will be organized a ihvat and stay."</t>
  </si>
  <si>
    <t xml:space="preserve">TV lessons available primary school students; online options for secondary and university students. </t>
  </si>
  <si>
    <t xml:space="preserve">Materials are available in a mix of Croatian, Bosnian, and English. </t>
  </si>
  <si>
    <t xml:space="preserve">Parent guides related to helping students organized their days, access online material, etc. Guides are in English. </t>
  </si>
  <si>
    <r>
      <rPr>
        <rFont val="PT Sans"/>
        <color rgb="FF696158"/>
        <sz val="10.0"/>
      </rPr>
      <t>Exams have been postponed, such as the Croatian language and literature exam; no word on when high school seniors will take final exams (</t>
    </r>
    <r>
      <rPr>
        <rFont val="PT Sans"/>
        <color rgb="FF1155CC"/>
        <sz val="10.0"/>
        <u/>
      </rPr>
      <t>source</t>
    </r>
    <r>
      <rPr>
        <rFont val="PT Sans"/>
        <color rgb="FF696158"/>
        <sz val="10.0"/>
      </rPr>
      <t>)</t>
    </r>
  </si>
  <si>
    <t>https://www.facebook.com/wwwvladahr
https://www.total-croatia-news.com/lifestyle/42101-croatia-coronavirus-update</t>
  </si>
  <si>
    <t>https://mzo.gov.hr/news/coronavirus-organisation-of-distance-teaching-and-learning-in-croatia/3634</t>
  </si>
  <si>
    <t>https://planipolis.iiep.unesco.org/sites/planipolis/files/ressources/croatia_covid_organisation_distance_teaching_learning.pdf</t>
  </si>
  <si>
    <t>Cuba</t>
  </si>
  <si>
    <t>CUB</t>
  </si>
  <si>
    <t>Until April 20th</t>
  </si>
  <si>
    <t>"Marrero said it was partly because of public concerns about hygiene and crowding in schools that led the government to suspend classes for three weeks. They will resume on April 20 after spring break, depending on the status of the coronavirus outbreak."</t>
  </si>
  <si>
    <t>Online and TV-based distance learning available</t>
  </si>
  <si>
    <r>
      <rPr>
        <rFont val="PT Sans"/>
        <color rgb="FF696158"/>
        <sz val="10.0"/>
      </rPr>
      <t>School to reopen in september to finish this school year and take evaluations (</t>
    </r>
    <r>
      <rPr>
        <rFont val="PT Sans"/>
        <color rgb="FF1155CC"/>
        <sz val="10.0"/>
        <u/>
      </rPr>
      <t>source</t>
    </r>
    <r>
      <rPr>
        <rFont val="PT Sans"/>
        <color rgb="FF696158"/>
        <sz val="10.0"/>
      </rPr>
      <t>)</t>
    </r>
  </si>
  <si>
    <t>https://www.miamiherald.com/news/coronavirus/article241303006.html</t>
  </si>
  <si>
    <t>https://www.reuters.com/article/us-health-coronavirus-cuba/cuban-government-bans-cubans-from-leaving-island-suspends-schools-over-coronavirus-idUSKBN21B04M
https://en.unesco.org/covid19/educationresponse/nationalresponses</t>
  </si>
  <si>
    <t>Curaçao</t>
  </si>
  <si>
    <t>CUW</t>
  </si>
  <si>
    <t>Length of school closings will be re-evaluated March 21</t>
  </si>
  <si>
    <t>None - currently a short term closing</t>
  </si>
  <si>
    <t>https://www.curacaochronicle.com/post/main/information-on-preschools-that-will-remain-open-during-the-corona-virus-crisis/
https://www.curacaochronicle.com/post/main/update-schools-close-from-tuesday-third-coronavirus-case-confirmed/
https://www.curacaochronicle.com/post/main/update-schools-close-from-tuesday-third-coronavirus-case-confirmed/</t>
  </si>
  <si>
    <t>Cyprus</t>
  </si>
  <si>
    <t>CYP</t>
  </si>
  <si>
    <t>Distance learning being implemented by MoE. MoE is planning to offer additional support to families who lack proper technology and connectivity to access distance learning. Radio and television programmes will be available for younger children. Older children will access lessons online.</t>
  </si>
  <si>
    <t>Available in Greek.</t>
  </si>
  <si>
    <t xml:space="preserve">Information for parents available in Greek. </t>
  </si>
  <si>
    <t>Postponing all exams until April 11</t>
  </si>
  <si>
    <t>MoE offering grant for Cyprus students studying abroad to return home.</t>
  </si>
  <si>
    <t>https://www.politico.eu/article/how-europe-is-responding-to-the-coronavirus-pandemic/
https://www.facebook.com/ypourgeiopaideias</t>
  </si>
  <si>
    <t>Czech Republic</t>
  </si>
  <si>
    <t>CZE</t>
  </si>
  <si>
    <t>All levels of schooling closed. Various distance learning opportunities available</t>
  </si>
  <si>
    <t xml:space="preserve">MoE offering online learning resources for students, teachers, and parents. Radio programming will be available for younger children. Educational programming will also be available on TV and was developed by the MoE and Czech Television network. </t>
  </si>
  <si>
    <t>Available in Czech.</t>
  </si>
  <si>
    <t xml:space="preserve">Online materials and videos available to support families in distance learning. Resources available in Czech. </t>
  </si>
  <si>
    <t>Postponed all end-of-school exams</t>
  </si>
  <si>
    <t>https://www.politico.eu/article/how-europe-is-responding-to-the-coronavirus-pandemic/
https://informace.rozhlas.cz/cesky-rozhlas-zaradi-do-sveho-vysilani-vzdelavaci-porad-pro-deti-8164505?fbclid=IwAR0xH38WiQ-Z53dBrUFN5mGgbnl1yar_CV-GCPN1pUbgQIN6SmiGRDNWq8sR%C3%A1dio
http://www.msmt.cz/informace-k-vyhlaseni-nouzoveho-stavu-v-cr</t>
  </si>
  <si>
    <t>https://www.facebook.com/msmtcr</t>
  </si>
  <si>
    <t>Denmark</t>
  </si>
  <si>
    <t>DNK</t>
  </si>
  <si>
    <t>Schools closed from Monday March 16. Decision initially made March 12.</t>
  </si>
  <si>
    <t>In some schools, parents aren't allowed inside school buildings, teachers aren't allowed to gather, and desks are spread out as much as possible. Students asked to wash their hands regularly. Some parents protesting reopening. 
~ Reopened 5 days after peak daily new deaths                                               [See 'school reopening tracker' sheet for details and updates]</t>
  </si>
  <si>
    <t>Digital learning platforms available for students as well as support materials for parents; MoE created homeschooling guidelines and resources</t>
  </si>
  <si>
    <t xml:space="preserve">Online materials and daily videos for parents available from MoE in Danish. </t>
  </si>
  <si>
    <t>"The graduation exams in 9-10 class is canceled and replaced by standpoint characters on diploma. [...] National tests are being carried out as planned for the students who are covered by the reopening. For those students who continue to receive emergency education through distance education, national tests are postponed to the absence period."</t>
  </si>
  <si>
    <t>Wage subsidy covering 75% of wages ($3400) per worker/month to firms who agree not to layoff workers. (Gentilini)</t>
  </si>
  <si>
    <t>https://www.regeringen.dk/nyheder/pressemoede-11-marts-i-spejlsalen/
https://www.facebook.com/undervisningsministeriet/
https://emu.dk/grundskole/gode-rad-til-undervisning-hjemmefra-i-forbindelse-med-covid-19</t>
  </si>
  <si>
    <t>https://www.nytimes.com/2020/04/17/world/europe/denmark-schools-coronavirus.html
https://www.uvm.dk/aktuelt/nyheder/uvm/2020/apr/200413-her-er-rammerne-for-genaabning-af-dagtilbud-skoler-og-uddannelsesinstitutioner</t>
  </si>
  <si>
    <r>
      <rPr>
        <rFont val="Calibri, sans-serif"/>
        <color rgb="FF000000"/>
        <sz val="11.0"/>
        <u/>
      </rPr>
      <t>Letter to parents (in English)</t>
    </r>
    <r>
      <rPr>
        <rFont val="Calibri, sans-serif"/>
        <color rgb="FF800080"/>
        <sz val="11.0"/>
        <u/>
      </rPr>
      <t xml:space="preserve">: https://www.sst.dk/-/media/Udgivelser/2020/Corona/Genaabning/Brev-til-foraeldre-i-forbindelse-med-genaabning-_engelsk_.ashx?la=da&amp;hash=08B2155E388F02BC745B08C0E05F91EDF19AB3EB
</t>
    </r>
    <r>
      <rPr>
        <rFont val="Calibri, sans-serif"/>
        <color rgb="FF000000"/>
        <sz val="11.0"/>
        <u/>
      </rPr>
      <t>Guidelines for a gradual, controlled reopening of schools and after-school programs</t>
    </r>
    <r>
      <rPr>
        <rFont val="Calibri, sans-serif"/>
        <color rgb="FF800080"/>
        <sz val="11.0"/>
        <u/>
      </rPr>
      <t xml:space="preserve">: https://www.sst.dk/-/media/Udgivelser/2020/Corona/Genaabning/Skoler/Vejledning-til-skoler-og-fritidsordninger.ashx?la=da&amp;hash=1AE73D75F65CB5D36E593E14A3AB39A5960ED53A
</t>
    </r>
    <r>
      <rPr>
        <rFont val="Calibri, sans-serif"/>
        <color rgb="FF000000"/>
        <sz val="11.0"/>
        <u/>
      </rPr>
      <t>Instruction to management in schools and after-school programs</t>
    </r>
    <r>
      <rPr>
        <rFont val="Calibri, sans-serif"/>
        <color rgb="FF800080"/>
        <sz val="11.0"/>
        <u/>
      </rPr>
      <t xml:space="preserve">: https://www.sst.dk/-/media/Udgivelser/2020/Corona/Genaabning/Skoler/Instruks-til-ledelser-i-skoler-og-fritidsordninger.ashx?la=da&amp;hash=E477CBA830F8F0647C723722026877119C2B8781
Instruction to staff in schools and after-school programs: https://www.sst.dk/-/media/Udgivelser/2020/Corona/Genaabning/Skoler/Instruks-til-personale-paa-skoler-og-i-fritidsordninger.ashx?la=da&amp;hash=307C5EE8A144B25C204E25E628EDFC9A6B5E6F2B
</t>
    </r>
    <r>
      <rPr>
        <rFont val="Calibri, sans-serif"/>
        <color rgb="FF000000"/>
        <sz val="11.0"/>
        <u/>
      </rPr>
      <t>Teaching materials</t>
    </r>
    <r>
      <rPr>
        <rFont val="Calibri, sans-serif"/>
        <color rgb="FF800080"/>
        <sz val="11.0"/>
        <u/>
      </rPr>
      <t xml:space="preserve">: https://coronapaaskemaet.alinea.dk/
Leaflet for staff-members: https://www.sst.dk/-/media/Udgivelser/2020/Corona/Genaabning/Skoler/Information-til-medarbejdere-paa-skoler-og-i-fritidsordninger.ashx?la=da&amp;hash=D41D8869F541895BCB6220AC19D6294FAADC9A3C
</t>
    </r>
    <r>
      <rPr>
        <rFont val="Calibri, sans-serif"/>
        <color rgb="FF000000"/>
        <sz val="11.0"/>
        <u/>
      </rPr>
      <t>Planipolis: https://planipolis.iiep.unesco.org/sites/planipolis/files/ressources/controlled_reopening_of_the_danish_society_danish_police.pdf</t>
    </r>
  </si>
  <si>
    <t>Djibouti</t>
  </si>
  <si>
    <t>DJI</t>
  </si>
  <si>
    <t>1 week</t>
  </si>
  <si>
    <t>"All private, public and consular schools as well as training centres closed from Monday 23 to Tuesday 31 March included" Announced March 18th
"DUE TO THE CONTAINMENT INSTALLED, THE CLOSING OF PUBLIC, PRIV2S AND CONSULAR SCHOOLS AND TRAINING CENTERS IS EXTENDED FROM 1 TO 9 APRIL 2020 INCLUDED." Annoucement made March 26th</t>
  </si>
  <si>
    <t>"The continuity of learning will be provided by the ministry through television courses and tele-teaching. A detailed broadcasting schedule and the necessary instructions will be transmitted to this effect on the RTD waves. Parents are required to accompany their children to follow the courses that are for them on a regular basis" (MoE, March 26)
"The Minister of National Education and Vocational Training, Mr. MOUSTAPHA MOHAMED MAHAMOUD, brings to the attention of students and parents of students that the television and radio lessons as well as the distance education program will start from Wednesday, April 1 and this, for all school levels, ie from the 1st year to the final year class." (March 29)
"PARENTS ARE REQUIRED TO ACCOMPANY THEIR CHILDREN TO FOLLOW THE COURSES THAT ARE FOR THEM ON A REGULAR BASIS" (MoE, March 28)
Television programming introduced April 1.
MoE also has e-learning platform available.</t>
  </si>
  <si>
    <t>No parent guides available, but MoE suggests "PARENTS ARE REQUIRED TO ACCOMPANY THEIR CHILDREN TO FOLLOW THE COURSES THAT ARE FOR THEM ON A REGULAR BASIS"</t>
  </si>
  <si>
    <t>https://www.facebook.com/MENFOP.cripen/?fref=ts/</t>
  </si>
  <si>
    <t>Dominica</t>
  </si>
  <si>
    <t>DMA</t>
  </si>
  <si>
    <t>Schools closed March 23 until further notice.</t>
  </si>
  <si>
    <t>Online learning available while schools are closed and teachers are preparing activity packs to send home to students who do not have Internet.
"The minister said that online classes are mainly being done via Google Classroom and are equipped with video communication software, Zoom, which has a capacity of up to one hundred (100) participants."</t>
  </si>
  <si>
    <t>https://www.cxc.org/may-june-strategy-2020/
https://dominicanewsonline.com/news/homepage/news/covid-19-students-are-participating-in-dominicas-online-learning-initiative-says-education-minister/
https://www.looptt.com/content/dominica-schools-closed-stop-spread-coronavirus</t>
  </si>
  <si>
    <t>http://education.gov.dm/</t>
  </si>
  <si>
    <t>Dominican Republic</t>
  </si>
  <si>
    <t>DOM</t>
  </si>
  <si>
    <t>"Suspends teaching at all schools and universities until next Monday, April 13. To continue guaranteeing the feeding of public school students, the school feeding program will remain in force."</t>
  </si>
  <si>
    <t xml:space="preserve">Distance learning opportunities are being coordinated through the MoE and will be available via radio, TV, and through online platforms. 
MoE is being intentional about reaching those w/o Internet. "The guide for the entire educational community reaches homes that Right pointing backhand indexdo not have internet through a didactic space that is transmitted daily from 11:00 am to 12:00 m. by #CERTV, @Canal4RD and Educational Radio-TV"
As an action to facilitate access to the internet, over 1,000 free public Wi-Fi access points have been set up.  WhatsApp groups are giving  specific support to teachers and parents and provide helpful content.
MoE delivered laptops and other technical supplies to students in need.
E-girls clubs established to support girls while schools are closed. </t>
  </si>
  <si>
    <t xml:space="preserve">Guidelines for parents available including youtube videos intended to help parents with distance learning. </t>
  </si>
  <si>
    <t xml:space="preserve">Yes </t>
  </si>
  <si>
    <r>
      <rPr>
        <rFont val="PT Sans"/>
        <color rgb="FF696158"/>
        <sz val="10.0"/>
      </rPr>
      <t xml:space="preserve"> The national assessment for 3rd grade students (Evaluación Diagnóstica Nacional d Tercer
Grado de Primaria), has been cancelled (</t>
    </r>
    <r>
      <rPr>
        <rFont val="PT Sans"/>
        <color rgb="FF1155CC"/>
        <sz val="10.0"/>
        <u/>
      </rPr>
      <t>source</t>
    </r>
    <r>
      <rPr>
        <rFont val="PT Sans"/>
        <color rgb="FF696158"/>
        <sz val="10.0"/>
      </rPr>
      <t>)</t>
    </r>
  </si>
  <si>
    <t xml:space="preserve">MoE delivered additional materials to students with various disabilities to support learning at home while schools are closed. </t>
  </si>
  <si>
    <t>Increase in coverage and adequacy of main CCT cash transfer to existing and new recipients. (Gentilini)</t>
  </si>
  <si>
    <t>Government designing protocol to ensure food is delivered to students in need during school closures. 
Parent volunteers have organized to deliver food to families in need (from MoE, March 29)</t>
  </si>
  <si>
    <t>https://twitter.com/educacionrdo
https://www.nydailynews.com/news/politics/ny-dominican-coronavirus-20200318-fedw3a473zcz5jkwh5d2xco4um-story.html</t>
  </si>
  <si>
    <t>https://blogs.worldbank.org/education/how-countries-across-latin-america-use-technology-during-covid19-driven-school-closures?cid=SHR_BlogSiteShare_EN_EXT</t>
  </si>
  <si>
    <t>Ecuador</t>
  </si>
  <si>
    <t>ECU</t>
  </si>
  <si>
    <r>
      <rPr>
        <rFont val="PT Sans"/>
        <color rgb="FF696158"/>
        <sz val="10.0"/>
      </rPr>
      <t xml:space="preserve">MoE offering online education portal as well as support for families and teachers
"Classes are suspended, teachers will provide full support to their students with activities to reinforce their knowledge, supported by the portal https://recursos2.educacion.gob.ec/ , through # TeletrabajoEc . </t>
    </r>
    <r>
      <rPr>
        <rFont val="PT Sans"/>
        <b/>
        <color rgb="FF696158"/>
        <sz val="10.0"/>
      </rPr>
      <t>Teachers may not request parents to purchase materials or print documents for any reason</t>
    </r>
    <r>
      <rPr>
        <rFont val="PT Sans"/>
        <color rgb="FF696158"/>
        <sz val="10.0"/>
      </rPr>
      <t>. The most remote areas or those without technological access will work with educational guides. Upon their return, the students will take an assessment to identify their progress and thus resume the curriculum"
"A national educational platform is available with over 800 pedagogical resources, combined with the use of traditional media to broadcast educational content, through both radio and TV. A virtual classroom offers online sessions on a national scale. Psychological and pedagogical support is also being offered to respond to requests from parents and students. Assessment, as in most countries, remains a challenge and the government has decided that work during this period will not be graded nor count toward final course assessment." (WB)</t>
    </r>
  </si>
  <si>
    <t>Some online materials can be accessed in Spanish or English</t>
  </si>
  <si>
    <t>Parent resources available online</t>
  </si>
  <si>
    <r>
      <rPr>
        <rFont val="PT Sans"/>
        <color rgb="FF696158"/>
        <sz val="10.0"/>
      </rPr>
      <t>Exams being reschedule and alternative methods are being adopted for national assessments including Ser Estudiante, Ser Estudiante en la infancia and Bachillerato Técnico (</t>
    </r>
    <r>
      <rPr>
        <rFont val="PT Sans"/>
        <color rgb="FF1155CC"/>
        <sz val="10.0"/>
        <u/>
      </rPr>
      <t>source</t>
    </r>
    <r>
      <rPr>
        <rFont val="PT Sans"/>
        <color rgb="FF696158"/>
        <sz val="10.0"/>
      </rPr>
      <t>)</t>
    </r>
  </si>
  <si>
    <t xml:space="preserve">Some teachers meeting with students who have disabilities in person </t>
  </si>
  <si>
    <t>New cash transfer for workers in the informal sector
Psychological and pedagogical support is also being offered to respond to requests from parents and students.</t>
  </si>
  <si>
    <t>https://es-la.facebook.com/MinisterioEducacionEcuador/
https://news.trust.org/item/20200317163353-xxpq5/</t>
  </si>
  <si>
    <t>https://blogs.worldbank.org/education/how-countries-across-latin-america-use-technology-during-covid19-driven-school-closures?cid=SHR_BlogSiteShare_EN_EXT
https://educacion.gob.ec/maestro-ensena-a-ninos-con-discapacidad-en-sus-casas-en-la-emergencia-sanitaria/</t>
  </si>
  <si>
    <t>https://es-la.facebook.com/MinisterioEducacionEcuador/</t>
  </si>
  <si>
    <t>Egypt, Arab Rep.</t>
  </si>
  <si>
    <t>EGY</t>
  </si>
  <si>
    <t xml:space="preserve">Ending school year early. Decisions about end of year exam varies by grade level. 
"developments and decisions resulting from the suspension of the study, including decisions regarding the evaluation of years of transportation, public certificates (middle and high school), technical education schools, applied technology and technical diplomas, as well as international certificates and Egyptian students abroad." (From MoE, March 26)
Classes are 'livestreamed' daily online. </t>
  </si>
  <si>
    <t xml:space="preserve">Changing / postponing exam requirements. Decision varies by grade level. </t>
  </si>
  <si>
    <t>"Ministry of Social Solidarity is planning to add 60,000 families to Takaful and Karama programs; also, increased payments are envisioned to women leaders in rural areas" (Gentilini)</t>
  </si>
  <si>
    <t>One-off cash transfer for workers in the informal sector (Gentilini)</t>
  </si>
  <si>
    <t xml:space="preserve">http://english.ahram.org.eg/NewsContent/1/64/365268/Egypt/Politics-/Egypt-closes-schools-and-universities-for-two-week.aspx
</t>
  </si>
  <si>
    <t>http://english.ahram.org.eg/NewsContent/50/1209/369166/AlAhram-Weekly/Focus/Egypt-goes-online.aspx</t>
  </si>
  <si>
    <t>https://www.facebook.com/egypt.moe</t>
  </si>
  <si>
    <t>El Salvador</t>
  </si>
  <si>
    <t>SLV</t>
  </si>
  <si>
    <t>3 weeks</t>
  </si>
  <si>
    <t>"Salvadoran President Nayib Bukele said on Wednesday that all schools in El Salvador will be closed for three weeks due to coronavirus concerns, after governments in Panama and Peru took similar actions earlier in the day"</t>
  </si>
  <si>
    <t>MoE implementing online learning platforms.
"In addition to implementing a national platform with a repository of materials for delivery in various modalities (TV, multimedia, teacher communities), a set of orientation guidelines have been made available to teachers and students, and also to parents. Educational videos are being prepared (to be distributed via TV, YouTube and Facebook). Also, a national call center (accessible via email and WhatsApp) was set up to provide support to parents and students in delivery of educational activities." (From WB)</t>
  </si>
  <si>
    <t>Materials available in Spanish</t>
  </si>
  <si>
    <t>Many resources for parents available online (including videos). Call center also established to support parents. All are in Spanish.</t>
  </si>
  <si>
    <t>"If you are a student of Flexible Modalities, we will help you continue your learning from home while the suspension of classes lasts." (MoE Facebook page)</t>
  </si>
  <si>
    <t>Initiative by the first lady: "Thanks to the efforts of the First Lady, the Social Welfare team prepares packages with first-rate supplies to alleviate the needs of families as during the national emergency"
(From MoE 3/18) "schools that have food that is about to expire (in the first days of April) were asked to donate it to parents of the students"
Multiple ministries seem to be working together for the provision of food for quarantined families</t>
  </si>
  <si>
    <t xml:space="preserve">Utility subsidies
Paid leave for at risk groups
Sent school supplies home with students. </t>
  </si>
  <si>
    <t>https://www.mined.gob.sv/noticias/item/1015504-la-ministra-carla-hanania-constata-la-entrega-de-orientaciones-pedagogicas-en-instituciones-de-educacion-superior.html
https://www.mined.gob.sv/noticias/item/1015503-ministra-de-educacion-verifica-la-entrega-de-orientaciones-pedagogicas-para-los-estudiantes-de-colegios-privados.html
https://www.mined.gob.sv/noticias/item/1015501-ministra-de-educacion-verifico-plan-de-continuidad-educativa-en-centros-escolares.html
https://www.usnews.com/news/world/articles/2020-03-11/el-salvador-shuts-classes-in-all-schools-on-coronavirus-fears</t>
  </si>
  <si>
    <t>https://www.mined.gob.sv/noticias/item/1015508-especialistas-del-mined-trabajan-en-la-continuidad-educativa-de-los-estudiantes.html
https://blogs.worldbank.org/education/how-countries-across-latin-america-use-technology-during-covid19-driven-school-closures?cid=SHR_BlogSiteShare_EN_EXT</t>
  </si>
  <si>
    <t>https://www.facebook.com/minedsv/</t>
  </si>
  <si>
    <t>https://planipolis.iiep.unesco.org/sites/planipolis/files/ressources/el_salvador_circular_7_2020.pdf</t>
  </si>
  <si>
    <t>Instruction to staff in schools and after-school programs: https://www.sst.dk/-/media/Udgivelser/2020/Corona/Genaabning/Skoler/Instruks-til-personale-paa-skoler-og-i-fritidsordninger.ashx?la=da&amp;hash=307C5EE8A144B25C204E25E628EDFC9A6B5E6F2B</t>
  </si>
  <si>
    <t>Equatorial Guinea</t>
  </si>
  <si>
    <t>GNQ</t>
  </si>
  <si>
    <t>Schools closed March 27 until further notice.</t>
  </si>
  <si>
    <t xml:space="preserve">"Dads and moms, don't forget to remind the boys and girls to follow the educational program School at home. Every Tuesday, Thursday and Friday, from 5:00 p.m. to 6:00 p.m. on Equatorial Guinea Television." (UNICEF EG Twitter)
Government has also created an online platform with materials organized by grade level. </t>
  </si>
  <si>
    <t>https://www.guineaecuatorialpress.com/noticia.php?id=15128</t>
  </si>
  <si>
    <t>https://escuelaencasa.gq/</t>
  </si>
  <si>
    <t>https://twitter.com/UNICEFGuineaEcu</t>
  </si>
  <si>
    <t>Eritrea</t>
  </si>
  <si>
    <t>ERI</t>
  </si>
  <si>
    <t>No information as of March 30</t>
  </si>
  <si>
    <t>https://www.africanews.com/2020/03/30/eritrea-missing-as-igad-leaders-forge-regional-coronavirus-plan//</t>
  </si>
  <si>
    <t>Teaching materials: https://coronapaaskemaet.alinea.dk/</t>
  </si>
  <si>
    <t>Estonia</t>
  </si>
  <si>
    <t>EST</t>
  </si>
  <si>
    <t xml:space="preserve">All schools with the exception of kindergarten instructed to close as of March 12. </t>
  </si>
  <si>
    <t xml:space="preserve">"Estonia, the leading education nation in Europe (No 1. in PISA test in Europe), announced that it is humbled to share all of its digital education tools to support other countries’ education systems during the COVID-19 crisis. The list of tools that are internationally available are here: http://education-nation.99math.com/"
No official MoE online platform but the MoE has recommended several online platforms. </t>
  </si>
  <si>
    <t xml:space="preserve">Distance learning materials available in Estonian, Russian, and English. </t>
  </si>
  <si>
    <t xml:space="preserve">Resources for parents available in Estonian, English, and Russian. </t>
  </si>
  <si>
    <t>"We decided to postpone the state exam period due to the emergency situation. Also, exams, tests and proficiency tests at the language level will not take place in an emergency." (MoE, March 24)</t>
  </si>
  <si>
    <t>Wage subsidy; training/activation measures (Gentilini)</t>
  </si>
  <si>
    <t>https://www.err.ee/1063202/esmaspaevast-on-koik-koolid-suletud-piiridel-taastub-kontroll
https://www.politico.eu/article/how-europe-is-responding-to-the-coronavirus-pandemic/
https://www.hm.ee/en
https://www.hm.ee/en/news/estonia-offers-its-digital-education-solutions-free-support-other-countries</t>
  </si>
  <si>
    <t>Eswatini</t>
  </si>
  <si>
    <t>SWZ</t>
  </si>
  <si>
    <t>20 days</t>
  </si>
  <si>
    <t>mid-June</t>
  </si>
  <si>
    <t xml:space="preserve">Government implemented movement restriction on March 24th. </t>
  </si>
  <si>
    <t>None as of March 29</t>
  </si>
  <si>
    <r>
      <rPr>
        <rFont val="PT Sans"/>
        <color rgb="FF696158"/>
        <sz val="10.0"/>
      </rPr>
      <t>Not yet affected as exams are in the Oct/Nov/Dec period (</t>
    </r>
    <r>
      <rPr>
        <rFont val="PT Sans"/>
        <color rgb="FF1155CC"/>
        <sz val="10.0"/>
        <u/>
      </rPr>
      <t>source</t>
    </r>
    <r>
      <rPr>
        <rFont val="PT Sans"/>
        <color rgb="FF696158"/>
        <sz val="10.0"/>
      </rPr>
      <t>)</t>
    </r>
  </si>
  <si>
    <t>https://twitter.com/EswatiniGovern1</t>
  </si>
  <si>
    <t>http://www.gov.sz/index.php/ministries-departments/search-and-menus-setup</t>
  </si>
  <si>
    <t>https://www.facebook.com/pg/EswatiniGov/posts/?ref=page_internal</t>
  </si>
  <si>
    <t>Leaflet for staff-members: https://www.sst.dk/-/media/Udgivelser/2020/Corona/Genaabning/Skoler/Information-til-medarbejdere-paa-skoler-og-i-fritidsordninger.ashx?la=da&amp;hash=D41D8869F541895BCB6220AC19D6294FAADC9A3C</t>
  </si>
  <si>
    <t>Ethiopia</t>
  </si>
  <si>
    <t>ETH</t>
  </si>
  <si>
    <t xml:space="preserve">All primary and secondary schools are closed; higer ed institutions have transitioned to online instruction.
National state of emergency announced April 8th. Planned to stay in effect for 5 months. 
School closures initially extended until April 15. Closures later extended indefinitely. </t>
  </si>
  <si>
    <t>(From Professor in Ethiopia) Primary level students are advised to follow radio lessons; secondary level students are advised to follow television lessons that can be accessed from home through satellite tv; all universities were closed and students are requested to return home without any arrangements about how to engage them from home.
(From MoE) students are expected to do their part in preventing the disease at home without having to be distracted, while studying at home, reading their textbooks, and using Utelsat 8 west Frequency 11512 position vertical symbol rate 27500 Fed 7/8. We would like to remind you that parents should make the most of their time by attending classes and helping students stay focused on their education.</t>
  </si>
  <si>
    <t xml:space="preserve">Take-home materials may be available in local language depending on normal curriculum. Broadcasts from MoE are currently available in Amharic. </t>
  </si>
  <si>
    <r>
      <rPr>
        <rFont val="PT Sans"/>
        <color rgb="FF696158"/>
        <sz val="10.0"/>
      </rPr>
      <t>Student sin grade 8 and 12 will take a national exam, though no date has been set. All other grades to move on without exams (</t>
    </r>
    <r>
      <rPr>
        <rFont val="PT Sans"/>
        <color rgb="FF1155CC"/>
        <sz val="10.0"/>
        <u/>
      </rPr>
      <t>source</t>
    </r>
    <r>
      <rPr>
        <rFont val="PT Sans"/>
        <color rgb="FF696158"/>
        <sz val="10.0"/>
      </rPr>
      <t>)</t>
    </r>
  </si>
  <si>
    <t>https://twitter.com/FMoHealth/status/1239477278737924097</t>
  </si>
  <si>
    <t>https://twitter.com/PMEthiopia/status/1243495056360845312</t>
  </si>
  <si>
    <t>https://www.facebook.com/fdremoe/</t>
  </si>
  <si>
    <t>Faroe Islands</t>
  </si>
  <si>
    <t>FRO</t>
  </si>
  <si>
    <r>
      <rPr>
        <rFont val="PT Sans"/>
        <color rgb="FF696158"/>
        <sz val="10.0"/>
      </rPr>
      <t>Exams for graduating high school students are under consideration and will be adapted to circumstances (</t>
    </r>
    <r>
      <rPr>
        <rFont val="PT Sans"/>
        <color rgb="FF1155CC"/>
        <sz val="10.0"/>
        <u/>
      </rPr>
      <t>source</t>
    </r>
    <r>
      <rPr>
        <rFont val="PT Sans"/>
        <color rgb="FF696158"/>
        <sz val="10.0"/>
      </rPr>
      <t>)</t>
    </r>
  </si>
  <si>
    <t>Fiji</t>
  </si>
  <si>
    <t>FJI</t>
  </si>
  <si>
    <t>"On Thursday, Fiji’s Prime Minister Frank Bainimarama announced in a press conference that all schools and non-essential businesses in Lautoka, which is about 24km north of Nadi, would be closed until further notice"</t>
  </si>
  <si>
    <t xml:space="preserve">MoE has made materials available online; educational broadcasting available through two radio channels </t>
  </si>
  <si>
    <r>
      <rPr>
        <rFont val="PT Sans"/>
        <color rgb="FF696158"/>
        <sz val="10.0"/>
      </rPr>
      <t>School exams were postponed but are expected to be held for all grades - see source for specific exams by grade level (</t>
    </r>
    <r>
      <rPr>
        <rFont val="PT Sans"/>
        <color rgb="FF1155CC"/>
        <sz val="10.0"/>
        <u/>
      </rPr>
      <t>source</t>
    </r>
    <r>
      <rPr>
        <rFont val="PT Sans"/>
        <color rgb="FF696158"/>
        <sz val="10.0"/>
      </rPr>
      <t>)</t>
    </r>
  </si>
  <si>
    <t>https://7news.com.au/lifestyle/health-wellbeing/coronavirus-arrives-in-fiji-prompting-school-closures-and-panic-buying-c-752869</t>
  </si>
  <si>
    <t>https://planipolis.iiep.unesco.org/sites/planipolis/files/ressources/fiji_covid-19-response-budget-estimate-2019-2020.pdf</t>
  </si>
  <si>
    <t>Finland</t>
  </si>
  <si>
    <t>FIN</t>
  </si>
  <si>
    <t>Pre-primary institutions encouraged to stay open in order to support working parents
Primary, secondary, and higher ed institutions closed. MoE encouraging distance learning for secondary and higher education. Also suggests arrangemetns will be made for those in need of special educaiton support services. 
"Finland's government will pass emergency legislation on Tuesday to close all its schools and universities from Wednesday among other measures in response to the spread of the coronavirus, Prime Minister Sanna Marin said on Monday." (Aljazeera)</t>
  </si>
  <si>
    <t xml:space="preserve">Distance learning will be arranged for secondary and higher education. No concrete guidance from MoE on this as of 3.19
"Schools will make any necessary decisions on special arrangements for each pupil separately." (MoE, March 16)
Some learning resources posted online by the MoE. </t>
  </si>
  <si>
    <t>Some exams moved up by one week to complete before school closures implemented; Matriculation exams offered in condensed format</t>
  </si>
  <si>
    <t>Unemloyment benefits; paid sick leave</t>
  </si>
  <si>
    <t>https://www.aljazeera.com/news/2020/03/toll-rises-coronavirus-tightens-global-grip-live-updates-200315231500487.html
https://minedu.fi/en/article/-/asset_publisher/valtioneuvoston-linjaus-suosituksista-varhaiskasvatuksen-esiopetuksen-perusopetuksen-lukio-ja-ammatillisen-koulutuksen-korkeakoulutuksen-vapaan-sivist</t>
  </si>
  <si>
    <t>https://gemreportunesco.wordpress.com/2020/04/07/the-peruvian-education-system-seeking-quality-and-equity-during-covid-19-times/</t>
  </si>
  <si>
    <t>France</t>
  </si>
  <si>
    <t>FRA</t>
  </si>
  <si>
    <t>"From Monday, until further notice, nurseries, schools, middle schools, high schools, universities, will be closed. For a simple reason: Our children and young people, according to our scientists, are the ones that spread the virus the quickest, even if they have no symptoms"</t>
  </si>
  <si>
    <t>Plans to reopen schools for primary school students in May. Children will return to school in staggered year groups. [See 'school reopening tracker' sheet for details and updates]</t>
  </si>
  <si>
    <t>Implementing "Learning Nation" program as of March 18th. "France Télévisions, Radio France, Arte and National Education are mobilizing to provide teachers, students from their families with quality programs linked to school programs.
The programs broadcast on the air will thus be identifiable by the visual "Learning Nation". 
'My class at home' resources
Online resources available for parents and teachers. 
"All of these programs will also be accessible by podcast, streaming or replay on the ministry's websites or on the digital audiovisual sites and platforms. The Radio France application thus offers today a "Learning Nation" section including all the educational content of its channels." (MoE)</t>
  </si>
  <si>
    <t>Most distance learning materials available in French</t>
  </si>
  <si>
    <t>Materials available in French and English</t>
  </si>
  <si>
    <t xml:space="preserve">All national exams are canceled. They will be replaced by cumulative grades from the first quarters.  </t>
  </si>
  <si>
    <t>Encouraged home-based work for anyone able</t>
  </si>
  <si>
    <t>Sick leave :Up to 20 days compensation for people in isolation; A transfer of Euro 1,500 will be provided to the self-employed and other SMEs as part of the solidarity fund; unemployment benefits (Gentilini)</t>
  </si>
  <si>
    <t xml:space="preserve">https://www.reuters.com/article/us-health-coronavirus-france-macron/france-to-close-schools-to-curb-coronavirus-spread-macron-idUSKBN20Z3D4
https://www.education.gouv.fr/operation-nation-apprenante-303174
https://www.education.gouv.fr/ma-classe-la-maison-mise-en-oeuvre-de-la-continuite-pedagogique-289680
</t>
  </si>
  <si>
    <t>https://www.education.gouv.fr/sites/default/files/2020-03/learn-more-about-insuring-educational-continuity--51966.pdf
https://etudiant.lefigaro.fr/article/bac-2020-toutes-les-epreuves-sont-remplacees-par-le-controle-continu_c3255968-74bd-11ea-94e3-c0cc05dea6b9/</t>
  </si>
  <si>
    <t>https://planipolis.iiep.unesco.org/sites/planipolis/files/ressources/france_covid19_circul.pdf</t>
  </si>
  <si>
    <t>https://www.theguardian.com/world/2020/apr/21/lockdown-eased-netherlands-and-france-plan-to-re-open-primary-schools</t>
  </si>
  <si>
    <t>French Polynesia</t>
  </si>
  <si>
    <t>PYF</t>
  </si>
  <si>
    <t>https://www.rnz.co.nz/international/pacific-news/411961/covid-19-french-polynesia-closes-schools-this-week</t>
  </si>
  <si>
    <t>Gabon</t>
  </si>
  <si>
    <t>GAB</t>
  </si>
  <si>
    <t>Closed after one student was tested positive after coming back from France.</t>
  </si>
  <si>
    <t xml:space="preserve">Distance learning available through television and online for secondary students. </t>
  </si>
  <si>
    <t>https://afrique.tv5monde.com/information/coronavirus-le-gabon-ferme-ses-ecoles-et-limite-les-visas-touristiques
https://www.ouest-france.fr/sante/virus/coronavirus/coronavirus-le-gabon-ferme-ses-ecoles-et-limite-les-visas-touristiques-6779370</t>
  </si>
  <si>
    <t>http://www.education-nationale.gouv.ga/9-actualites/</t>
  </si>
  <si>
    <t>Gambia, The</t>
  </si>
  <si>
    <t>GMB</t>
  </si>
  <si>
    <t>21 days</t>
  </si>
  <si>
    <t xml:space="preserve">"The Ministry of Basic and Secondary Education wishes to inform the public especially parents, caregivers and students, that starting Monday 23rd March 2020, radio and television stations all over the country will broadcast and air lessons between the hours of 10am - 12pm and 4pm - 6pm daily."
Daily remote learning schedule now available for April - June using radio, television, and online modalities.
MoE and UNICEF have set up mobile feedback platforms through mobile phones for citizens to provide feedback on distance learning paltforms </t>
  </si>
  <si>
    <r>
      <rPr>
        <rFont val="PT Sans"/>
        <color rgb="FF696158"/>
        <sz val="10.0"/>
      </rPr>
      <t>9th graders took the Gambia Basic Education Certificate Exam from 20 July - 28 July; this time was shortened from 9 days to 8 days (</t>
    </r>
    <r>
      <rPr>
        <rFont val="PT Sans"/>
        <color rgb="FF1155CC"/>
        <sz val="10.0"/>
        <u/>
      </rPr>
      <t>source</t>
    </r>
    <r>
      <rPr>
        <rFont val="PT Sans"/>
        <color rgb="FF696158"/>
        <sz val="10.0"/>
      </rPr>
      <t xml:space="preserve">; </t>
    </r>
    <r>
      <rPr>
        <rFont val="PT Sans"/>
        <color rgb="FF1155CC"/>
        <sz val="10.0"/>
        <u/>
      </rPr>
      <t>source</t>
    </r>
    <r>
      <rPr>
        <rFont val="PT Sans"/>
        <color rgb="FF696158"/>
        <sz val="10.0"/>
      </rPr>
      <t>)[Previously: WAEC Cancelled, 20 March (</t>
    </r>
    <r>
      <rPr>
        <rFont val="PT Sans"/>
        <color rgb="FF1155CC"/>
        <sz val="10.0"/>
        <u/>
      </rPr>
      <t>source</t>
    </r>
    <r>
      <rPr>
        <rFont val="PT Sans"/>
        <color rgb="FF696158"/>
        <sz val="10.0"/>
      </rPr>
      <t>)]</t>
    </r>
  </si>
  <si>
    <t>https://allafrica.com/stories/202003190223.html
https://www.news24.com/Africa/News/gambia-announces-first-coronavirus-case-20200318</t>
  </si>
  <si>
    <t>http://www.edugambia.gm/
https://twitter.com/MobseTheGambia/status/1253501115557126144/photo/1</t>
  </si>
  <si>
    <t>https://twitter.com/MobseTheGambia</t>
  </si>
  <si>
    <t>Georgia</t>
  </si>
  <si>
    <t>GEO</t>
  </si>
  <si>
    <t>School vacation extended for all levels of schooling and distance learning programs are being implemented through interagency collaborations</t>
  </si>
  <si>
    <r>
      <rPr>
        <rFont val="PT Sans"/>
        <color rgb="FF696158"/>
        <sz val="10.0"/>
      </rPr>
      <t xml:space="preserve">"Ministry of Education, Science, Culture and Sport of Georgia has posted more than </t>
    </r>
    <r>
      <rPr>
        <rFont val="PT Sans"/>
        <b/>
        <color rgb="FF696158"/>
        <sz val="10.0"/>
      </rPr>
      <t>15 Microsoft distance learning support</t>
    </r>
    <r>
      <rPr>
        <rFont val="PT Sans"/>
        <color rgb="FF696158"/>
        <sz val="10.0"/>
      </rPr>
      <t xml:space="preserve"> for public schools administration, teachers, and students through a Prime Ministerial-led Interagency Coordination Council to prevent coronavirus. The productIt offers opportunities to help them conduct interactive online lessons."
Various materials available online for teachers, studnets, and families including virtual classrooms and electronic libraries. 
" Georgian First Channel has launched an educational project – Teleschool (Teleskola). Within the framework of the joint project of the Ministry of Education, Science, Culture and Sport of Georgia and Georgian First Channel, the lesson timetable will cover all the subjects that are included in the National Curriculum. Experienced teachers will conduct the lessons. All transmissions will be provided by a gesture translator. In its first phase, lessons will be conducted for ethnic minorities in Georgian as a second language, Azeri and Armenian languages, while other subjects in Azerbaijani and Armenian languages will be gradually added."</t>
    </r>
  </si>
  <si>
    <t xml:space="preserve">Televised lessons will be broadcast in Geogian, Armenian, and Azeri. Implemented online learning tools for teachers to make native language instruction available. </t>
  </si>
  <si>
    <t>Online support available for parents in Georgian.</t>
  </si>
  <si>
    <t xml:space="preserve">Televised lessons will include Sign Language interpreters. </t>
  </si>
  <si>
    <t xml:space="preserve">
https://agenda.ge/en/news/2020/742</t>
  </si>
  <si>
    <t>https://1tv.ge/en/news/georgian-first-channel-kicks-off-the-educational-project-teleschool-teleskola/</t>
  </si>
  <si>
    <t>https://www.facebook.com/emis.ge/?fref=mentions&amp;__xts__[0]=68.ARDkKwZA2TXuX8sWgNCi1V27qgqy1bZndrpAqv4ymGJA0Q5DwAEXRFuhs4BVGZvQF7dlQhuQjSvJt3iOb6U8jwDOe5iLO35wyBjQNDPH3M1KQhXdXJLO7kaThpvKBh6NBCvIEAPk0dCnmTCU8K3KJx-ehkvedTvk4UlkCskjHBY2khGzYxotLTDNdfMNF5uG3zqUN4tPtfLo0z0OoUeiU0_F0-IBCQtn7XqYbdxqJIO6FJnYYHrq6ipLQZYJyZ9JXE1ayhuaB-Mvj2v576WtXUz2W7P3LmczQhztq3TBhNfZiib5WAqJ-OTuDyzQ_2fVErwPqyQ3-wwZyUglX5_xCQ5keg&amp;__tn__=K-R</t>
  </si>
  <si>
    <t>Germany</t>
  </si>
  <si>
    <t>DEU</t>
  </si>
  <si>
    <t>On March 13th, the decision was made for most schools to close through April 20th</t>
  </si>
  <si>
    <t xml:space="preserve">Schools designing individual solutions and the MoE launched 'School Cloud' online learning platform to supplement individual school offerings. </t>
  </si>
  <si>
    <t>Information about online platform available in German.</t>
  </si>
  <si>
    <r>
      <rPr>
        <rFont val="PT Sans"/>
        <color rgb="FF696158"/>
        <sz val="10.0"/>
      </rPr>
      <t>Students still expected to sit their school-leaving exams (</t>
    </r>
    <r>
      <rPr>
        <rFont val="PT Sans"/>
        <color rgb="FF1155CC"/>
        <sz val="10.0"/>
        <u/>
      </rPr>
      <t>source</t>
    </r>
    <r>
      <rPr>
        <rFont val="PT Sans"/>
        <color rgb="FF696158"/>
        <sz val="10.0"/>
      </rPr>
      <t>)</t>
    </r>
  </si>
  <si>
    <t>Subdized reduced work time; "Parents who lose income due to COVID-19 can get easier access to child benefits. In addition, simplified process for a child grant (Kinderzuschlag) is put in place, with one-month income proof instead of 6 months. Payment amount is up to Euro 185/child/month until September." (Gentilini)</t>
  </si>
  <si>
    <t>Subsidized social insurance contributions; paid sick leave; cash transfer for freelancers/self-employed</t>
  </si>
  <si>
    <t xml:space="preserve">https://www.reuters.com/article/us-health-coronavirus-germany-schools/german-state-of-bavaria-closes-schools-to-slow-coronavirus-epidemic-dpa-idUSKBN2100SA
</t>
  </si>
  <si>
    <t>https://www.bmbf.de/de/karliczek-bund-unterstuetzt-in-krise-mit-digitaler-lerninfrastruktur-11242.html</t>
  </si>
  <si>
    <t>https://de-de.facebook.com/bmbf.de/</t>
  </si>
  <si>
    <t>Ghana</t>
  </si>
  <si>
    <t>GHA</t>
  </si>
  <si>
    <t>All levels of schooling closed except "“BECE [Basic Education Certificate Examination] and WASSCE [West African Secondary School Certificate Examination] candidates will be allowed to attend school to prepare for their examinations but with the required social distancing protocols"</t>
  </si>
  <si>
    <t>"The Ministry of Education, in collaboration with the Ministry of Communication, has been tasked with to roll out distance learning programmes"
(From DFID as of 13 July) Ghana Learning TV and Ghana Learning Radio have both been launched and are providing TV and radio lessons for KG-SHS. Online learning is also running for SHS. About 60% of students are using textbooks at home to continue studying.</t>
  </si>
  <si>
    <t>pre-tertiary students that have already registered for basic and secondary school exams will be allowed to attend revision classes.
“BECE [Basic Education Certificate Examination] and WASSCE [West African Secondary School Certificate Examination] candidates will be allowed to attend school to prepare for their examinations but with the required social distancing protocols,” 
WAEC Cancelled, 20 March https://www.dailytrust.com.ng/covid-19-waec-postpones-2020-wassce.html
WASSCE exam (end of SHS) and BECE exam (end of JHS) will be going ahead in July and August.</t>
  </si>
  <si>
    <t>Government will cover water bills of all Ghanaians for 3months.
Health workers won’t pay taxes for 3 months and additional insurance is set up for them. 
Government will also offer to assistance to local companies to produce protective equipment</t>
  </si>
  <si>
    <t xml:space="preserve">https://www.myjoyonline.com/news/national/livestream-akufo-addo-provides-latest-updates-on-coronavirus/
https://ghanahealthservice.org/covid19/cancelled.php
https://twitter.com/DSD_GHS?ref_src=twsrc%5Etfw%7Ctwcamp%5Eembeddedtimeline%7Ctwterm%5Eprofile%3ADSD_GHS&amp;ref_url=https%3A%2F%2Fghanahealthservice.org%2Fcovid19%2F
</t>
  </si>
  <si>
    <t>https://twitter.com/samirasawlani/status/1247107123336658945
https://twitter.com/gheduservice</t>
  </si>
  <si>
    <t>https://www.facebook.com/MinistryofEducationGhana/</t>
  </si>
  <si>
    <t>https://ges.gov.gh/2020/04/29/covid-19-coordinated-education-response-plan-for-ghana/</t>
  </si>
  <si>
    <t>Gibraltar</t>
  </si>
  <si>
    <t>GIB</t>
  </si>
  <si>
    <t>Will no longer deliver national curriculum as of March 23rd, schools will transition to being child care facilitites for families who would otherwise leave their children with grandparents. This is due in part to the very low attendnace in schools over the past two weeks. 
"In the light of this, we have decided that, as from next Monday, schools will continue to provide a service to the community primarily by providing a safe environment for children of all workers who are not otherwise able to make suitable childcare provision without involving relatives over the age of 70 years."</t>
  </si>
  <si>
    <t>"Primary/Secondary schools have access to an online programme which provides children and their parents with a structured learning routine." (From UNESCO)</t>
  </si>
  <si>
    <t>schools will continue to provide a service to the community primarily by providing a safe environment for children of all workers who are not otherwise able to make suitable childcare provision without involving relatives over the age of 70 years."</t>
  </si>
  <si>
    <t>https://www.facebook.com/gibraltargovernment/posts/3086577408054201?__xts__%5B0%5D=68.ARBNFcMUORTFk4zR0xqL9InhJr_qCsi_VZTc8dQsANddvZAoClmNX4NinB97eGvgOaHIBayL4mYZWnDLWETmcF84K3B6_E4jMAfxuqMTq3K7WbhHLgfCm-zTNquYqWcfmdePJYpOTvCijpM6Kgq1iv7r2tEBOP77tEldKvnI__ZdqhflpiU2Wx-73xpixZbsHutDGMMGMTMyQcNzOFY8C1JuKWB40zw4QKsrEybusX7dGzu5n_MhTtICAaTcL6zMeNzMwym_UI59cVC1oScuOgbZO382ZsHHncWHRNn-n2VlGGUpZEk6z1Sp1Bk75UrtmFBKd0KoQtTvTScLTYgPrw&amp;__tn__=K-R
https://www.facebook.com/gibraltargovernment/</t>
  </si>
  <si>
    <t>Greece</t>
  </si>
  <si>
    <t>GRC</t>
  </si>
  <si>
    <t xml:space="preserve">"By Joint Ministerial Decision, it was decided to ban the educational operation of all educational structures, public and private, across the country for the next 14 days. The measure concerns schools, universities and other educational structures overseen by the Ministry of Education." </t>
  </si>
  <si>
    <t xml:space="preserve">MoE implementing online distance learning programs. Comprehensive online resources. Also implementing television programmes. </t>
  </si>
  <si>
    <t>All available in Greek; some also available in English</t>
  </si>
  <si>
    <t xml:space="preserve">Resources for parents online; mostly in Greek. </t>
  </si>
  <si>
    <t>(From MoE distance learning site) "The site enables textbooks to be automatically spoken through high quality synthetic voice to assist people with visual impairments as well as support services for the hearing impaired."</t>
  </si>
  <si>
    <t>Cash transfer to employees of countries closed due to the virus; unemployment benefits</t>
  </si>
  <si>
    <t xml:space="preserve">
https://www.minedu.gov.gr/news/44404-18-03-20-den-xanetai-to-earino-eksamino-borei-na-kalyfthei-i-yli-sta-aei-meso-tis-eks-apostaseos-ekpaidefsis-i-akadimaiki-koinotita-na-vgei-brosta-se-afti-ti-megali-krisi-2
https://www.minedu.gov.gr/news/44337-13-03-20-eimaste-etoimoi-ksekina-i-eks-apostaseos-ekpaidefsi-stirizoume-tin-ekpaideftiki-koinotita-me-kainotoma-ergaleia
https://www.garda.com/crisis24/news-alerts/321366/greece-government-closes-schools-and-universities-nationwide-due-to-covid-19-outbreak-march-11-update-4
</t>
  </si>
  <si>
    <t>http://photodentro.edu.gr/aggregator/</t>
  </si>
  <si>
    <t>https://www.facebook.com/MinEduGR/</t>
  </si>
  <si>
    <t>Greenland</t>
  </si>
  <si>
    <t>GRL</t>
  </si>
  <si>
    <t xml:space="preserve">Annoucement made March 18th that all primary schools would close on March 23rd for 2 weeks. </t>
  </si>
  <si>
    <t>MoE made a a repository of online content available for students and teachers in primary, secondary and vocational education.</t>
  </si>
  <si>
    <t>https://www.thelocal.dk/20200318/greenland-halts-all-air-traffic-to-island-to-limit-coronavirus-spread</t>
  </si>
  <si>
    <t>Grenada</t>
  </si>
  <si>
    <t>GRD</t>
  </si>
  <si>
    <t>Online learning available</t>
  </si>
  <si>
    <t xml:space="preserve">CXC announced changes in timing, length, and format ofCaribbean Secondary Examination Certificate (CSEC) and the Caribbean Advanced Proficiency Examination (CAPE) on March 26th. Exams will be held in July and will be administered in an e-testing format to allow results to be obtained more quickly. Content may also be shortened. 
Primary level exams canceled. </t>
  </si>
  <si>
    <t>Guam</t>
  </si>
  <si>
    <t>GUM</t>
  </si>
  <si>
    <t>Providing online instruction by subject. https://docs.google.com/a/gdoe.net/viewer?a=v&amp;pid=sites&amp;srcid=Z2RvZS5uZXR8Z2RvZXxneDozZTM5NTNlYTFhYzEzNjJj</t>
  </si>
  <si>
    <r>
      <rPr>
        <rFont val="PT Sans"/>
        <color rgb="FF696158"/>
        <sz val="10.0"/>
        <u/>
      </rPr>
      <t xml:space="preserve">The Guam Department of Education is working to provide meals during the school closures. The GDOE has submitted a CNP Waiver Request for Seamless Summer Option to the USDA.
</t>
    </r>
    <r>
      <rPr>
        <rFont val="PT Sans"/>
        <color rgb="FF696158"/>
        <sz val="10.0"/>
        <u/>
      </rPr>
      <t>The GDOE Grab-N-Go School Meals Program delivers no cost meals to children ages 18 and under, from both public and private schools, every weekday from 11am-1pm (except holidays and spring break which is April 6-10)</t>
    </r>
  </si>
  <si>
    <t>https://sites.google.com/a/gdoe.net/gdoe/
https://www.rnz.co.nz/news/pacific/412092/coronavirus-sixth-case-in-tahiti-two-in-new-caledonia</t>
  </si>
  <si>
    <t>https://docs.google.com/a/gdoe.net/viewer?a=v&amp;pid=sites&amp;srcid=Z2RvZS5uZXR8Z2RvZXxneDozZTM5NTNlYTFhYzEzNjJj
https://sites.google.com/a/gdoe.net/gdoe/
https://twitter.com/guamdoe</t>
  </si>
  <si>
    <t>https://www.facebook.com/GDOEInestudionCHamoru/</t>
  </si>
  <si>
    <t>Guatemala</t>
  </si>
  <si>
    <t>GTM</t>
  </si>
  <si>
    <t>Decision to close after first death on March 15</t>
  </si>
  <si>
    <t xml:space="preserve">Lessons on broadcast daily on television and radio daily.
"Do not miss the #AprendoEnCasa @Mineduc On the Government channel at 10:00 and 15:00 hrs. and channel 13 from 9:00 a.m. Monday to Friday and listen to it by @TGWdigital 107.3."
MoE encouraging online lessons with tutors. </t>
  </si>
  <si>
    <t>Materials available in Spanish.</t>
  </si>
  <si>
    <t xml:space="preserve">Parent guides to homebased learning available online. Materials are in Spanish. </t>
  </si>
  <si>
    <t>Moving from school-based meals to take-home rations</t>
  </si>
  <si>
    <t>Special transfer are planned to seniors and families with children (Gentilini)</t>
  </si>
  <si>
    <t>https://thehill.com/changing-america/resilience/refugees/488118-guatemala-blocks-us-deportations-in-bid-to-prevent
https://www.devex.com/news/wfp-repackages-efforts-to-reach-hungry-children-as-covid-19-closes-schools-96878</t>
  </si>
  <si>
    <t>http://www.mineduc.gob.gt/PrevencionCoronavirus/index.html</t>
  </si>
  <si>
    <t>https://www.facebook.com/MineducGuate/</t>
  </si>
  <si>
    <t>https://planipolis.iiep.unesco.org/sites/planipolis/files/ressources/guatemala_orientaciones-a-tutores-prevencion-covid-19.pdf</t>
  </si>
  <si>
    <t>Guinea</t>
  </si>
  <si>
    <t>GIN</t>
  </si>
  <si>
    <t>All schools and universities closed on 24 March until further notice. Schools began reopening 29 June.</t>
  </si>
  <si>
    <t xml:space="preserve">Online courses as well as radio and television broadcasting for students in exam grades. </t>
  </si>
  <si>
    <r>
      <rPr>
        <rFont val="PT Sans"/>
        <color rgb="FF696158"/>
        <sz val="10.0"/>
      </rPr>
      <t>Postponement of exams (</t>
    </r>
    <r>
      <rPr>
        <rFont val="PT Sans"/>
        <color rgb="FF1155CC"/>
        <sz val="10.0"/>
        <u/>
      </rPr>
      <t>source</t>
    </r>
    <r>
      <rPr>
        <rFont val="PT Sans"/>
        <color rgb="FF696158"/>
        <sz val="10.0"/>
      </rPr>
      <t>)</t>
    </r>
  </si>
  <si>
    <t>Government of Guinea will cover water &amp; electricty costs for the next 3 months. Public transportation will be free for the next 3 months. Rent prices will be frozen until December 2020. Prices on pharmaceutical products &amp;basic necessities are also frozen.</t>
  </si>
  <si>
    <t>https://twitter.com/samirasawlani/status/1247409229813755905</t>
  </si>
  <si>
    <t>https://aminata.com/covid-19-guinee-le-gouvernement-ferme-les-ecoles-et-universites-jusqua-nouvel-ordre/</t>
  </si>
  <si>
    <t>https://planipolis.iiep.unesco.org/sites/planipolis/files/ressources/guinee_mesrs-communique-no1-plan-de-riposte-covid-19.pdf</t>
  </si>
  <si>
    <t>Guinea-Bissau</t>
  </si>
  <si>
    <t>GNB</t>
  </si>
  <si>
    <t xml:space="preserve">Nothing as of July 14. </t>
  </si>
  <si>
    <t>https://gw.usmission.gov/covid-19-information/</t>
  </si>
  <si>
    <t>Guyana</t>
  </si>
  <si>
    <t>GUY</t>
  </si>
  <si>
    <t xml:space="preserve">All schools closed. Paid private lessons prohibited. Closure extended by an additional week on March 23rd. Schools now planned to re-open after the Easter break concludes on April 20th. </t>
  </si>
  <si>
    <t>Creating opportunities for learning online as well as through television and radio
"Radio broadcasts of the Interactive Radio Instruction continue daily on NCN Radio and Radio Mahdia, Bartica, Essequibo, Mabaruma, Lethem and Radio Paiwomak.</t>
  </si>
  <si>
    <t xml:space="preserve">Radio broadcasts available in multiple languages, including indigenous languages. </t>
  </si>
  <si>
    <t xml:space="preserve">Homebased learning resources for parents available online. All resources available in English. </t>
  </si>
  <si>
    <t>"Vulnerable students and those with diminished access to education will also be catered to through social impact programmes that the Ministry is currently working on."</t>
  </si>
  <si>
    <t>https://dpi.gov.gy/moe-to-engage-online-learning-amid-covid-19-concerns/
https://education.gov.gy/web/
https://www.kaieteurnewsonline.com/2020/03/17/in-wake-of-confirmed-coronavirus-cases-guyana-slowly-grinds-to-a-halt-several-entities-temporarily-suspend-services/
https://www.miamiherald.com/news/nation-world/world/americas/haiti/article241249651.html</t>
  </si>
  <si>
    <t>https://www.cxc.org/may-june-strategy-2020/
https://www.education.gov.gy/web/index.php/mediacenter/external-sources/item/5670-covid-19-tips-to-keep-your-children-engaged-at-home</t>
  </si>
  <si>
    <t>https://www.facebook.com/MinistryOfEducationGuyana/?hc_ref=ARSsp6IB3CGqlG217nyLc3kWJprEtaXdajT8XKw9EpL0UYItEgQLMW3x9Eb3VYrS1P8&amp;fref=nf&amp;__xts__[0]=68.ARBiPRl7QyJC3R13zzf4yqGICbAMOiKdxOFCJF5HAYLYiDU5EP6DSB2J4LTt4JXBirj2CEVOMFdNlnN6ZE5UegG1EoH6BzJF1XhqsDouL5dSML-oOf3bg3O95ts5hIFyNstrsKkLXu2d-RMoNtS1qmEsxqTwyxMhUh9PtVqPm_Ttkie-JIOjDT3mJ1aTq2RT-xBwTZFsPSZxJB7WLp6z_zmEPg50FUVHApqDiq2g5plYc3i_1T5RGa1FMFAKAaGTOUyanIWBB3HQaHaKXAk4xMkGgDKnyPRdLfLEA12fO4Cd4awbsRCgI81MN1JOPibULFtI1I9ToVjTGVTtb_eap0Grvw&amp;__tn__=kC-R</t>
  </si>
  <si>
    <t>Haiti</t>
  </si>
  <si>
    <t>HTI</t>
  </si>
  <si>
    <t xml:space="preserve">Schools to close indefinitely after first two confirmed cases. </t>
  </si>
  <si>
    <t xml:space="preserve">MoE is in the process of designing online learning opportunities. Aim to have them available in 2 weeks. (Posted March 23)
"While being aware of the digital divide in Haiti which can limit the impact of this action, the ministry remains convinced that digital technology cannot be overlooked, a source of opportunity, at a time of the development of artificial intelligence and virtual classes that can compensate for the lack of resources in countries of the South, such as Haiti."
Distance learning available online and television. </t>
  </si>
  <si>
    <t xml:space="preserve">MoE distributing meals to families in need. </t>
  </si>
  <si>
    <t>https://www.miamiherald.com/news/nation-world/world/americas/haiti/article241212621.html</t>
  </si>
  <si>
    <t>https://www.facebook.com/menfphaiti/</t>
  </si>
  <si>
    <t>Honduras</t>
  </si>
  <si>
    <t>HND</t>
  </si>
  <si>
    <t>All schools (public and private) ordered to close for 2 weeks and universities are suspended indefinitely.</t>
  </si>
  <si>
    <t>In the framework of the emergency decreed by the Government of the Republic To prevent the spread of #COVID -19 in the country, students receive their classes through the television signal of the Honduran Channel @stvetelebasica</t>
  </si>
  <si>
    <t>"Agribusiness unites to help the Honduran people in this HEALTH EMERGENCY, bringing to each home fruits, vegetables and basic grains during this quarantine that the country is experiencing today." (This is led by the Health Department)</t>
  </si>
  <si>
    <t xml:space="preserve">https://www.reuters.com/article/us-health-coronavirus-argentina/latin-american-countries-ramp-up-travel-bans-school-closures-over-coronavirus-idUSKBN20Z23G
</t>
  </si>
  <si>
    <t>https://twitter.com/Educacion_HN?ref_src=twsrc%5Etfw%7Ctwcamp%5Eembeddedtimeline%7Ctwterm%5Eprofile%3AEducacion_HN&amp;ref_url=https%3A%2F%2Fwww.se.gob.hn%2F</t>
  </si>
  <si>
    <t>https://www.facebook.com/SecretariaEducacionHN/</t>
  </si>
  <si>
    <t>Hong Kong SAR, China</t>
  </si>
  <si>
    <t>HKG</t>
  </si>
  <si>
    <r>
      <rPr>
        <rFont val="PT Sans"/>
        <color rgb="FF696158"/>
        <sz val="10.0"/>
      </rPr>
      <t>Secondary students were delayed by four weeks before sitting for their exams (</t>
    </r>
    <r>
      <rPr>
        <rFont val="PT Sans"/>
        <color rgb="FF1155CC"/>
        <sz val="10.0"/>
        <u/>
      </rPr>
      <t>source</t>
    </r>
    <r>
      <rPr>
        <rFont val="PT Sans"/>
        <color rgb="FF696158"/>
        <sz val="10.0"/>
      </rPr>
      <t>)</t>
    </r>
  </si>
  <si>
    <t>One-off cash payment to all citizens; utility/financial obligation support (Gentilini)</t>
  </si>
  <si>
    <t>https://www.theguardian.com/world/2020/mar/03/the-longest-holiday-parents-coping-with-coronavirus-school-closures-in-east-asia</t>
  </si>
  <si>
    <t>Hungary</t>
  </si>
  <si>
    <t>HUN</t>
  </si>
  <si>
    <t xml:space="preserve">Making tools available for teachers to engage in remote teaching and made all textbooks downloadable. Providing some suggestions for resources for distance learning, but this doesn't seem to be officially organized through the MoE. </t>
  </si>
  <si>
    <t>"The government decided on the introduction of a digital distance (outside the classroom) working procedure for schools. The decision extends to all public education institutions, not including nursery schools, pedagogical assistance service institutions and institutions providing pedagogical services."</t>
  </si>
  <si>
    <r>
      <rPr>
        <rFont val="PT Sans"/>
        <color rgb="FF696158"/>
        <sz val="10.0"/>
      </rPr>
      <t>Only students taking the school-leaving exam being tested. The exam will only be held in written form, no oral exams. For all other years, exams are cancelled (</t>
    </r>
    <r>
      <rPr>
        <rFont val="PT Sans"/>
        <color rgb="FF1155CC"/>
        <sz val="10.0"/>
        <u/>
      </rPr>
      <t>source</t>
    </r>
    <r>
      <rPr>
        <rFont val="PT Sans"/>
        <color rgb="FF696158"/>
        <sz val="10.0"/>
      </rPr>
      <t>)</t>
    </r>
  </si>
  <si>
    <t xml:space="preserve">Extended maternity leave benefits for mothers currently on maternity leave. </t>
  </si>
  <si>
    <t>"Providing school meals for children in a given settlement is a municipal responsibility, regardless of the institution type. The kitchens used for cooking school meals will continue to remain available; however, meals cannot be served for children in school buildings. Therefore, in the case of children where justified by circumstances, meals will have to be provided in the most optimal locally possible manner (for instance, delivery)." (From MoE)</t>
  </si>
  <si>
    <t>Subsidized social insurance contributions; Labor regulation and loan repayment moratorium (Gentilini)</t>
  </si>
  <si>
    <t>https://www.reuters.com/article/us-health-coronavirus-hungary-death/hungary-confirms-first-death-from-coronavirus-idUSKBN2120QD
https://www.oktatas.hu/kozneveles/ajanlas_tantermen_kivuli_digitalis_munkarendhez/?fbclid=IwAR2bjbh2jKwBLBuu2a9gtyTG1uEpyr5WPpy21nAA34vEyZPpA-QO7pAa3DU</t>
  </si>
  <si>
    <t>https://www.kormany.hu/en/ministry-of-human-resources/news/ministry-of-human-capacities-new-working-procedure-in-public-education-and-vocational-training-institutions</t>
  </si>
  <si>
    <t>https://www.facebook.com/kormanyzat</t>
  </si>
  <si>
    <t>Iceland</t>
  </si>
  <si>
    <t>ISL</t>
  </si>
  <si>
    <t>4 weeks</t>
  </si>
  <si>
    <t xml:space="preserve">Closed all secondary schools and universities, special measures implemented for primary school. </t>
  </si>
  <si>
    <t>MoE page provides on how to provide distance learning, but there are no regular planned programs.</t>
  </si>
  <si>
    <t xml:space="preserve">Planned measures to increase consumption via benefits (Gentilini)
From Government of Iceland releasing $1.6 billion response package: wage subsidies; state-backed bridging laons for companies; deferral of tax payments; financial support for tourism sector; one-off child benefit payment; access to private pension savings; refund of VAT for construction projects; public projects accelerated. </t>
  </si>
  <si>
    <t>https://www.usnews.com/news/world/articles/2020-03-13/iceland-restricts-public-gatherings-closes-schools</t>
  </si>
  <si>
    <t>https://www.government.is/news/article/2020/03/13/Stricter-measures-to-slow-down-the-spread-of-COVID-19-/
https://www.government.is/news/article/?newsid=afa0d410-6b79-11ea-9462-005056bc4d74</t>
  </si>
  <si>
    <t>India</t>
  </si>
  <si>
    <t>IND</t>
  </si>
  <si>
    <t xml:space="preserve">Varies by state
From national ministry: "Integrated Teacher Training Portal and Mobile App"
MoE encouraging students to check out e-learning apps (some are being offered free of charge for the time being). "Browse through #SWAYAM's collection of diverse online courses starting from class 9th to PG level!"
Encouraging teachers to participate in online trainings while not at school. "Teachers amidst the #CoronavirusOutbreak, take out time to brush up your skills or learn a new course. Check out #DIKSHA, a digital platform that allows you to improve upon your teaching craft."
"Dear Students, to make sure that you stay connected with your studies even when you are away from school, we are soon launching e-classes on #SWAYAMPrabha DTH channels, full of #schooleducation content aligned with your ongoing syllabus. Time-slots of 4 hours daily has been approved on SWAYAM Prabha DTH Channels for selected states."
Central Board of Secondary Education designing an alternative calendar for classes 1-12. </t>
  </si>
  <si>
    <t>Online materials available in multiple languages from National School Library.</t>
  </si>
  <si>
    <t>All students in grades 1-8 will be automatically promoted to the next grade. Students in class 9 and 11 will be promoted on the basis of their internal assessments in school including projects, periodic tests, term exams, etc. that have been conducted till now.</t>
  </si>
  <si>
    <t>Additional benefits to all those receiving benefits from the National Social Assistance Program (Gentilini)</t>
  </si>
  <si>
    <t>Home delivery of school feeding meals (Kerala); additional in-kind/food benefits in some areas
"The national government has asked state authorities to distribute grains or cooked meals to children’s homes or to provide parents with cash to ensure that students are still getting the basic nutrition they would be receiving from school lunches." (Devex)</t>
  </si>
  <si>
    <t>Cash for informal workers (Uttar Pradesh); social security subsidies; labor regulations (Gentilini)</t>
  </si>
  <si>
    <t>https://timesofindia.indiatimes.com/city/patna/schools-colleges-in-bihar-to-remain-shut-till-march-31/articleshow/74618541.cms
https://www.devex.com/news/wfp-repackages-efforts-to-reach-hungry-children-as-covid-19-closes-schools-96878</t>
  </si>
  <si>
    <t>https://www.ndtv.com/education/cbse-to-promote-all-students-in-class-1-8-2204397
https://indianexpress.com/article/education/ncert-to-develop-alternative-academic-calendar-for-classes-1-to-12-cbse-nic-in-6348231/</t>
  </si>
  <si>
    <t>https://www.facebook.com/HRDMinistry</t>
  </si>
  <si>
    <t>Indonesia</t>
  </si>
  <si>
    <t>IDN</t>
  </si>
  <si>
    <t>Implementing distance learning curriculum</t>
  </si>
  <si>
    <t>Implementing distance learning curriculum thruogh MoE. Lessons will be available online as well as broadcast on television according to a daily time table. (Launched in April WB blog) 
"Teachers and parents are expected to realize meaningful education at home, and not just focus on academic or cognitive achievement...Teachers and parents must provide meaningful education, including understanding the Covid-19 pandemic."</t>
  </si>
  <si>
    <t>Most materials avaialble in Indonesian</t>
  </si>
  <si>
    <t xml:space="preserve">Various resources available on MoE Facebook page, but nothing explicitly tageting parents. </t>
  </si>
  <si>
    <t>"Minister of Education and Culture (Mendikbud) Nadiem Makarim, officially presented the cancellation of the National Examination (UN) in the 2019/2020 academic year. The omission of the National Exam applies to junior / equivalent and high school / vocational / equivalent education units in Indonesia taking into account the safety and health of students in the midst of the Covid-19 pandemic....The Minister of Education and Culture said, in the emergency period of the spread of Covid-19 the conditions determining the graduation of students could be by holding a school exam (US), with the condition that the US did not physically collect students or the US could be done online."</t>
  </si>
  <si>
    <t>Expansions of e-food vouchers by 33% for six months; increase in amount of existing cash transfer to poor households (Gentilini)</t>
  </si>
  <si>
    <t>"The government provided extra funding for the national food subsidy program to support 15M low-income households. The expansion of e-food vouchers includes a 33% increase in benefits for six months. Such additional funding was for 4.6 trillion rupiahs"</t>
  </si>
  <si>
    <r>
      <rPr>
        <rFont val="PT Sans"/>
        <color rgb="FF696158"/>
        <sz val="10.0"/>
        <u/>
      </rPr>
      <t xml:space="preserve">
https://jakartaglobe.id/news/indonesias-covid19-cases-rise-to-117-as-cabinet-members-take-test-for-coronavirus
</t>
    </r>
    <r>
      <rPr>
        <rFont val="PT Sans"/>
        <color rgb="FF1155CC"/>
        <sz val="10.0"/>
        <u/>
      </rPr>
      <t>https://blogs.worldbank.org/eastasiapacific/indonesias-education-technology-during-covid-19-and-beyond</t>
    </r>
  </si>
  <si>
    <t>https://twitter.com/mandabeat/status/1249881912761561088/photo/1</t>
  </si>
  <si>
    <t>https://www.facebook.com/Kemdikbud.RI</t>
  </si>
  <si>
    <t>Iran, Islamic Rep.</t>
  </si>
  <si>
    <t>IRN</t>
  </si>
  <si>
    <t>Broadcasting lessons on television and online. MoE working to get access to lessons for teachers in remote areas. MoE seems to be relying primarily on television.</t>
  </si>
  <si>
    <t>Mostly in Persian with the exception of language courses (Farsi and Arabic)</t>
  </si>
  <si>
    <r>
      <rPr>
        <rFont val="PT Sans"/>
        <color rgb="FF696158"/>
        <sz val="10.0"/>
      </rPr>
      <t>Students began taking final exams on 6 June (</t>
    </r>
    <r>
      <rPr>
        <rFont val="PT Sans"/>
        <color rgb="FF1155CC"/>
        <sz val="10.0"/>
        <u/>
      </rPr>
      <t>source</t>
    </r>
    <r>
      <rPr>
        <rFont val="PT Sans"/>
        <color rgb="FF696158"/>
        <sz val="10.0"/>
      </rPr>
      <t>)</t>
    </r>
  </si>
  <si>
    <t>(From MoE's distance learning plan) "special education schools and rehabilitation training centers participate in the program and 4023 students with special needs including autism, visual and hearing impaired, students with physical, motor, and mental disabilities, and students with learning disabilities. Learning problems"</t>
  </si>
  <si>
    <t>New cash transfer program launch for 3 million families (Gentilini). For families w/o permanent jobs</t>
  </si>
  <si>
    <t>Planning to cash transfer for informal workers (Gentilini)</t>
  </si>
  <si>
    <t>https://www.cnbc.com/2020/03/05/coronavirus-latest-updates-china-south-korea-cases.html</t>
  </si>
  <si>
    <t>https://www.medu.ir/fa/news/item/1140231/%d8%a8%d8%b1%d9%86%d8%a7%d9%85%d9%87-%d8%a2%d9%85%d9%88%d8%b2%d8%b4-%d8%aa%d9%84%d9%88%db%8c%d8%b2%db%8c%d9%88%d9%86%db%8c-%d8%af%d8%a7%d9%86%d8%b4-%d8%a2%d9%85%d9%88%d8%b2%d8%a7%d9%86-%d8%af%d9%88?ocode=1000000229
https://www.medu.ir/fa/news/item/1140204/%d8%a7%d8%b1%d8%a7%d8%a6%d9%87-%d8%ae%d8%af%d9%85%d8%a7%d8%aa-%d8%a2%d9%85%d9%88%d8%b2%d8%b4%db%8c-%d9%88-%d8%aa%d8%b1%d8%a8%db%8c%d8%aa%db%8c-%d8%a8%d9%87-%d8%af%d8%a7%d9%86%d8%b4%e2%80%8c%d8%a2?ocode=1000000282</t>
  </si>
  <si>
    <t>https://www.instagram.com/p/B9a2MvUnprK/</t>
  </si>
  <si>
    <t>Iraq</t>
  </si>
  <si>
    <t>IRQ</t>
  </si>
  <si>
    <t>Broadcasting lessons on satelite TV, radio, and on YouTube</t>
  </si>
  <si>
    <t>Broadcasts are in Arabic</t>
  </si>
  <si>
    <t>Currently debating the possibility of postponing or canceling national exams (concern over international response if exams are cancelled - MoE Facebook page)</t>
  </si>
  <si>
    <t>(On MoE Facebook page) "Scouts to distribute food baskets to poor and needy families in various"</t>
  </si>
  <si>
    <r>
      <rPr>
        <rFont val="PT Sans"/>
        <color rgb="FF696158"/>
        <sz val="10.0"/>
      </rPr>
      <t xml:space="preserve">https://www.bbc.com/news/world-middle-east-51751952
</t>
    </r>
    <r>
      <rPr>
        <rFont val="PT Sans"/>
        <color rgb="FF1155CC"/>
        <sz val="10.0"/>
        <u/>
      </rPr>
      <t>https://reliefweb.int/report/iraq/iraq-covid-19-situation-report-no-4-10-march-2020</t>
    </r>
  </si>
  <si>
    <t>https://www.facebook.com/Iraq.Ministry.of.Education/</t>
  </si>
  <si>
    <t>Ireland</t>
  </si>
  <si>
    <t>IRL</t>
  </si>
  <si>
    <t xml:space="preserve">All levels suspended until April 19. </t>
  </si>
  <si>
    <t>"In order to minimise the impact on teaching and learning all schools will be asked to continue to plan lessons and, where possible, provide online resources for students or online lessons where schools are equipped to do so. Schools are asked to be conscious of students that may not have access to online facilities and to consider this actively in their response."  // Asked schools to prioritize online instruction for exam classes.
Nothing systematic from the MoE as of March 20th</t>
  </si>
  <si>
    <t>Materials available in English.</t>
  </si>
  <si>
    <t>Online resources including "Webwise parents' club" and parent resources for special education. All resources in English.</t>
  </si>
  <si>
    <t>cancellation of Leaving Cert and Junior Cycle Oral and Practical tests</t>
  </si>
  <si>
    <t xml:space="preserve">National Council for Special Education making resources available for distance learning. National Council for Special Education developing distance learning materials and supports for parents. </t>
  </si>
  <si>
    <t xml:space="preserve">School meals will be available to those in need through Easter. Details of school programme available in document from planipolis link. 
</t>
  </si>
  <si>
    <t>Supplementary benefits to the newly unemployed; sick pay (Gentilini)</t>
  </si>
  <si>
    <t>https://www.education.ie/en/Press-Events/Press-Releases/2020-press-releases/12-march-2020-statement-from-the-department-of-education-and-skills.html
https://twitter.com/ncseirl</t>
  </si>
  <si>
    <t>https://www.education.ie/en/The-Department/Announcements/information-for-schools-preschools-and-third-level-institutions-on-the-coronavirus.html
https://www.education.ie/en/Press-Events/Press-Releases/2020-press-releases/PR20-03-26.html
https://ncse.ie/wp-content/uploads/2020/03/Supporting-Physical-Education-for-students-with-SEN-during-Covid-19.pdf
https://www.pdst.ie/DistanceLearning</t>
  </si>
  <si>
    <t>https://twitter.com/Education_Ire</t>
  </si>
  <si>
    <t>https://planipolis.iiep.unesco.org/sites/planipolis/files/ressources/ireland_circular_0027_2020.pdf
https://planipolis.iiep.unesco.org/sites/planipolis/files/ressources/ireland_guidance-on-continuity-of-schooling.pdf
https://planipolis.iiep.unesco.org/sites/planipolis/files/ressources/ireland_schools-administration-during-public-health-emergency.pdf
https://planipolis.iiep.unesco.org/sites/planipolis/files/ressources/ireland_school-meals-programme-guidance-to-schools.pdf</t>
  </si>
  <si>
    <t>Isle of Man</t>
  </si>
  <si>
    <t>IMN</t>
  </si>
  <si>
    <t>"Chief Minister Howard Quayle MHK has today announced that schools in the Isle of Man will close to most children from the end of the school day on Monday, 23 March 2020 until further notice."
All 5 high schools and 9 primary schools with special education needs support will remain open to provide care for vulnerable children and those who parents are classed as ‘key workers’ critical to the Island’s COVID-19 response.</t>
  </si>
  <si>
    <t>Schools are putting together online resources and homework packs to support home educating. Parents and children can also take advantage of free e-learning materials provided by entities such as the BBC.</t>
  </si>
  <si>
    <r>
      <rPr>
        <rFont val="PT Sans"/>
        <color rgb="FF696158"/>
        <sz val="10.0"/>
      </rPr>
      <t>Cancellation of Key stage 4 and 5 external examinations (</t>
    </r>
    <r>
      <rPr>
        <rFont val="PT Sans"/>
        <color rgb="FF1155CC"/>
        <sz val="10.0"/>
        <u/>
      </rPr>
      <t>source</t>
    </r>
    <r>
      <rPr>
        <rFont val="PT Sans"/>
        <color rgb="FF696158"/>
        <sz val="10.0"/>
      </rPr>
      <t>)</t>
    </r>
  </si>
  <si>
    <t>"All 5 high schools and 9 primary schools with special education needs support will remain open to provide care for vulnerable children and those who parents are classed as ‘key workers’ critical to the Island’s COVID-19 response."</t>
  </si>
  <si>
    <t>All 5 high schools and 9 primary schools with special education needs support will remain open to provide care for vulnerable children and those who parents are classed as ‘key workers’ critical to the Island’s COVID-19 response.</t>
  </si>
  <si>
    <t>https://www.gov.im/coronavirus
https://www.gov.im/about-the-government/departments/education-sport-and-culture/</t>
  </si>
  <si>
    <t>https://www.gov.im/news/2020/mar/22/schools-will-close-to-most-children-on-monday-afternoon/</t>
  </si>
  <si>
    <t>Israel</t>
  </si>
  <si>
    <t>ISR</t>
  </si>
  <si>
    <t>"Israeli school children went back to their classrooms on Monday, though only virtually. Classes were held for students from elementary to high school level on videoconferencing and social media platforms in keeping with government mandated orders to shutter the schools' premises. 
The Education Ministry is employing an extensive distance learning curriculum that was crafted in anticipation of possible long-lasting rocket attacks from neighboring countries, leading to a suspension of normal educational activities."</t>
  </si>
  <si>
    <t>Schools re-opening with a phased approach. "Kitted with masks and hand-cleaners, the first three grades of elementary school and the last two grades of high school were allowed back, redistributed in classes capped at 15 pupils to enforce social-distancing. If the move does not unleash fresh contagions, other grades and kindergartens may soon follow suit." (From Reuters, May 4) [See 'school reopening tracker' sheet for details and updates]</t>
  </si>
  <si>
    <t>Virtual learning implemented; includes broadcast lessons
"Continue to be with the students daily - the studios continue to teach. Writing sessions are also joined by writers' meetings from 8:00 to 17:45.
The programs are tailored to grades 11-12, and include a rich variety of study content. Alongside the professions, films will also be broadcast in collaboration with Movieland Academy. Along with the Orna Porat Theater, children's and youth shows will also be broadcast in the system. There will also be a meeting with author Scroll Ron Feder and other enrichment activities.
We have released the studio broadcast schedule for tomorrow (Thursday). We'd love you to join the broadcasts and enjoy a wide variety of educational content, Movies and play"</t>
  </si>
  <si>
    <t>"Live broadcasts for 1st and 12th graders in Hebrew and Arabic languages" (MoE)</t>
  </si>
  <si>
    <t>Parent guidance available in Hebrew.</t>
  </si>
  <si>
    <t>All matriculation and other exams postponed</t>
  </si>
  <si>
    <t>"Due to the Division of Special Education, a learning system of the students are deaf and hard of hearing, invite students with special needs to join the campus distance learning "distance learning" courses in a variety of different subjects, between the ages of Sun-intermediate. The courses in Hebrew and Arabic."</t>
  </si>
  <si>
    <t>"50 education centers (for ages 3-12) operate across the country for health care workers. The Ministry of Education has set pedagogical criteria for operating the centers, plan educational operating by volunteers"</t>
  </si>
  <si>
    <t>(March 22) "Today, about 54,000 portions of food were distributed from the Ministry of Education's National Nutrition Program to veterans nationwide, initiated by the Ministry of Social Welfare and Social Services. Ten providers of the National Nutrition Program provided the dishes to the welfare staff and volunteers who passed through the elderly homes, asked for their well-being, and distributed the dishes." (SC: I'm not sure if this is targeted at students)</t>
  </si>
  <si>
    <t>Paid sick leave</t>
  </si>
  <si>
    <t>https://www.haaretz.com/israel-news/coronavirus-cases-in-israel-spike-to-164-nearly-2-500-medical-officials-quarantined-1.8671075
https://www.timesofisrael.com/liveblog-march-15-2020/</t>
  </si>
  <si>
    <t xml:space="preserve">https://parents.education.gov.il/prhnet/parents/safety-emergency/emergency-learning
</t>
  </si>
  <si>
    <t>https://www.facebook.com/edu.gov.il</t>
  </si>
  <si>
    <t>https://uk.reuters.com/article/uk-health-coronavirus-israel-schools/hope-and-havoc-as-some-israeli-schools-reopen-under-coronavirus-curbs-idUKKBN22F0GW</t>
  </si>
  <si>
    <t>Italy</t>
  </si>
  <si>
    <t>ITA</t>
  </si>
  <si>
    <t>10 days</t>
  </si>
  <si>
    <t>Initially closed schools for 10 days and then were extended  until April 3rd</t>
  </si>
  <si>
    <t xml:space="preserve">Schools encouraged to offer online learning opportunities
From MoE on March 20: "8.2 million euros are coming to schools to enhance distance teaching, in this moment of health emergency, through the figure of the digital animator. Each school will receive a contribution of one thousand euros which can be used for teacher training, including online, on innovative teaching methods."
MoE hosted virtual session for students to share remote study tips: "The students exchanged tips and ideas to make their closeness felt and send a message of unity and strength to their towns, among the first to be declared red areas"
From MoE: "Of these, 10 million can be used by educational institutions to encourage the use of e-learning platforms and to immediately acquire digital tools useful for distance learning, or to enhance those already in their possession. Paying attention also to the accessibility criteria for girls and boys with disabilities. Another 70 million will be used to make available to less well-off students, on free loan, digital devices for the use of distance learning. The remaining 5 million will serve to train school staff." (March 26) Will also be providing technology to students in need. </t>
  </si>
  <si>
    <t>Materials available in Italian.</t>
  </si>
  <si>
    <r>
      <rPr>
        <rFont val="PT Sans"/>
        <color rgb="FF696158"/>
        <sz val="10.0"/>
      </rPr>
      <t>500,000 students in high school returned to school for oral part of exams; all written exams were cancelled (</t>
    </r>
    <r>
      <rPr>
        <rFont val="PT Sans"/>
        <color rgb="FF1155CC"/>
        <sz val="10.0"/>
        <u/>
      </rPr>
      <t>source</t>
    </r>
    <r>
      <rPr>
        <rFont val="PT Sans"/>
        <color rgb="FF696158"/>
        <sz val="10.0"/>
      </rPr>
      <t>). [Previously: Phased plan for exams. If schools resume by May 18, students will have an accelerated curriculum for 4 weeks and take national exams. If schools aren't back in session by May 18, other options are being explored including the possibility that all national exams canceled and students will automatically pass to the next grades even if they performed poorly in the first part of the academic year. MoE says all students will be able to start fresh during recovery year beginning September 1 and no one will be postponded/held back because of the disruption caused by COVID.]</t>
    </r>
  </si>
  <si>
    <t>"The section of the website of the Ministry of Education dedicated to distance learning has been enriched. A thematic channel for inclusion via the web is now available: a tool designed to support and support the work of school managers, staff and teachers in online educational courses for pupils with disabilities."</t>
  </si>
  <si>
    <t>"suspends all conditionalities related to the Guaranteed Minimum Income program" (Gentilini)</t>
  </si>
  <si>
    <t>Childcare vouchers. The voucher can reach up to €1,000 for workers in the health sector and 600 for workers in other sectors.  (Gentilini)
Extension of parental leave for parents with young children</t>
  </si>
  <si>
    <t>Wage subsidies for 80% of the wage for nine weeks; paid sick leave; labor market regulation</t>
  </si>
  <si>
    <t>https://www.bbc.co.uk/news/world-europe-51743697
https://time.com/5797637/italian-grandparents-coronavirus-babysitters/</t>
  </si>
  <si>
    <t>https://www.miur.gov.it/web/guest/-/scuola-azzolina-firma-decreto-al-via-distribuzione-85-milioni-per-la-didattica-a-distanza
https://www.repubblica.it/scuola/2020/04/02/news/maturita_-252977713/</t>
  </si>
  <si>
    <t>https://it-it.facebook.com/MIURsocial</t>
  </si>
  <si>
    <t>Jamaica</t>
  </si>
  <si>
    <t>JAM</t>
  </si>
  <si>
    <t>Closed for 2 weeks initially and will re-evaluate in 10 days</t>
  </si>
  <si>
    <t>MoE using hashtag #SchoolsNotOut
"Those schools without internet connectivity will have materials to distribute so that they can continue their education at home" 
Started training for teachers to deliver online instruction immediately
Television Jamaica offering educational programming
"Education Ministry partners with RJRGLEANER Communications Group to provide educational content to students. The Ministry of Education, Youth and Information has partnered with the RJRGLEANER Communications Group to deliver live interactive teaching sessions across all its media platforms for high school students in Jamaica. The agreement will see the RJRGLEANER brands - Television Jamaica (TVJ), The Gleaner’s Youth Link, Music 99FM, jamaicagleaner.com, televisionjamaica.com, Television Jamaica You Tube, Jamaica News Network (JNN) and 1spotmedia provide live and pre-recorded content to students."</t>
  </si>
  <si>
    <t>Parent materials available in English. "The time at home should be considered homeschooling and the timetable should be used to guide the continuation of work across the core subjects – Mathematics, English, Reading, Literature, Reading Comprehension and Social Studies" (From MoE)</t>
  </si>
  <si>
    <t xml:space="preserve">CXC announced changes in timing, length, and format ofCaribbean Secondary Examination Certificate (CSEC) and the Caribbean Advanced Proficiency Examination (CAPE) on March 26th. Exams will be held in July and will be administered in an e-testing format to allow results to be obtained more quickly. Content may also be shortened. Originally scheduled for April. </t>
  </si>
  <si>
    <t>Suspension of conditionalities in flagship cash transfer scheme + one-off cash transfer for low-income workers (Gentilini)</t>
  </si>
  <si>
    <t>"The Ministry of Education, Youth and Information has reached agreements with Restaurant Associates of Jamaica, operators of the Burger King, Popeye’s and Little Caesars franchises and Restaurants of Jamaica, operators of KFC, to provide meals to students on the Programme of Advancement Through Health and Education (PATH)."</t>
  </si>
  <si>
    <t>Unemployment benefits</t>
  </si>
  <si>
    <t>http://www.loopjamaica.com/content/schools-closed-14-days-jamaica-tackles-covid-19
https://www.cxc.org/may-june-strategy-2020/</t>
  </si>
  <si>
    <t>https://jis.gov.jm/karl-samuda-thanks-school-administrators-teachers-and-partners-as-moeyi-rolls-out-home-schooling-programme/
https://moey.gov.jm/education-ministry-partners-rjrgleaner-communications-group-provide-educational-content-students
https://moey.gov.jm/parents-urged-provide-structure-students-home</t>
  </si>
  <si>
    <t>https://www.facebook.com/MOEYIJamaica/</t>
  </si>
  <si>
    <t>Japan</t>
  </si>
  <si>
    <t>JPN</t>
  </si>
  <si>
    <t>Planned for the end of spring vacation (6 April). Schools closed indefinitely</t>
  </si>
  <si>
    <t>Delivering online/distance learning instruction
Various programs available through MoE's "Child Learning Support Site"</t>
  </si>
  <si>
    <t>Materials available in Japanese.</t>
  </si>
  <si>
    <t>Resources for parents available on distance learnign site. Materials are in Japanese.</t>
  </si>
  <si>
    <t>Free school meals once schools re-open to ease the financial burden for parents in the wake of the virus (Osaka) (Source: Gentilini)</t>
  </si>
  <si>
    <t>Creating fund to support parents during school closures; paid leave (Gentilini)</t>
  </si>
  <si>
    <t>https://english.kyodonews.net/news/2020/03/9116ab05810c-nearly-all-prefectures-shut-schools-over-virus-outbreak.html
https://www.aljazeera.com/news/2020/02/coronavirus-outbreak-bigger-latest-updates-200228232914773.html
https://japan.kantei.go.jp/98_abe/statement/202002/_00002.html</t>
  </si>
  <si>
    <t>https://www.mext.go.jp/a_menu/ikusei/gakusyushien/index_00001.htm</t>
  </si>
  <si>
    <t>https://www.facebook.com/mextjapan</t>
  </si>
  <si>
    <t>Jordan</t>
  </si>
  <si>
    <t>JOR</t>
  </si>
  <si>
    <t xml:space="preserve">Distance education programs and televized lessons implemented; some cellular companies offering support for accessing distance learning materials. </t>
  </si>
  <si>
    <t>Distance and televized lessons available
"The Minister of Education, Dr. Tayseer Al-Nuaimi, affirmed the Ministry’s keenness to sustain the educational process, and to ensure the students ’right to education in light of the exceptional circumstances that the Kingdom and the world go through as a result of the Corona epidemic.
Dr. Al-Naimi called on students in all grades to interact with educational lessons that will be broadcast on TV channels "2 &amp; Darsak 1" and the electronic learning platform " www.darsak.gov.jo ", 
Virtual teacher training launched (March 26)</t>
  </si>
  <si>
    <t>Materials available in Arabic. English language classes available in English.</t>
  </si>
  <si>
    <t>Parent guide available online. Materials are in Arabic.</t>
  </si>
  <si>
    <t>Anticipating payments of flagship cash transfer scheme + new cash transfer program (Gentilini)</t>
  </si>
  <si>
    <t>NAF beneficiaries will receive the bread for free with the support from municipalities. This will be delivered door to door (Gentilini)</t>
  </si>
  <si>
    <t>Social security subsidy; paid sick leave (Gentilini)</t>
  </si>
  <si>
    <t>http://moe.gov.jo/ar/node/72384</t>
  </si>
  <si>
    <t>http://moe.gov.jo/ar/node/72382</t>
  </si>
  <si>
    <t>https://www.facebook.com/edugovjo</t>
  </si>
  <si>
    <t>Kazakhstan</t>
  </si>
  <si>
    <t>KAZ</t>
  </si>
  <si>
    <t xml:space="preserve">Spring break extended for primary and secondary school; universities will be moved to online instruction. </t>
  </si>
  <si>
    <t>"Distance learning is not the usual forty-minute lesson. The methods and principles of distance learning are different. At such a critical moment, there should be no inappropriate questions. First of all, we ask parents to be understanding and help the child to master the new format of learning materials." (MoE, March 25)
Implemented distance learning relying primarily on existing platforms including Google Classroom. 
"We are preparing for lessons on TV channels. The video lessons will be shown according to the schedule. This mechanism is especially relevant for rural educational organizations with weak Internet access and difficulties with the necessary equipment." (MoE, March 19)
"When it comes to distance learning, we should not confuse it with online learning. The concept of distance format is much broader and allows you to use several methods at once. This format allows you to gameplay the lesson (in the form of a game), increase self-esteem and, most importantly, personalize learning. It is a necessary and effective training system that we strive to achieve." (MoE, March 19)
Video lessons are recorded in Kazakh and Russian languages.</t>
  </si>
  <si>
    <t>Materials available in Kazakh and Russian</t>
  </si>
  <si>
    <t>Anticipating payments of flagship cash transfer program</t>
  </si>
  <si>
    <t>"In kind support in the form of free grocery packages is planned for large families with children, persons with disability and other vulnerable families" (Gentilini)</t>
  </si>
  <si>
    <t>"Monthly payments of $100 for up to 1.5 million people will be made to those who have lost income for amount of one minimum wage (45,000 tenge or 110 USD) as a result of COVID-19." (Gentilini)</t>
  </si>
  <si>
    <t>https://www.usnews.com/news/world/articles/2020-03-12/kazakhstan-suspends-all-public-events-over-coronavirus-president</t>
  </si>
  <si>
    <t>https://www.facebook.com/askhat.aimagambetov/posts/10215749472906062?__xts__%5B0%5D=68.ARDNWXjunbo3y0HcD8LHC4XpVRFczn_1CP2vDYYwiAYZezCZVeavqU1xZOFOROalWeS98hgpc0Na1BWc8PrLjXtJpk6qGql-HnnQiddAvKJ-d5Y3wWTKgJvM0uuj8KNzNL-nkcFY-ZEgd09auOjM4ETdVU0GXCj8776Xu49om6E2z7-CotxauR5eFr-_qgNk1UwSLb3oRLD9ZKf2G38q9sdrgvPNUlhdajaVVDaqW8TgYNhwNDEEDgpArHftUKEP_VP4EYwUWt0TiqrASuR4qiSjd6CIPifoMBXTSXomz5AzMA-EDMoxRVXjeNut9nA-LkydEiA1cP7-GX0_E0GuTFGwxMYG&amp;__tn__=K-R</t>
  </si>
  <si>
    <t>https://www.facebook.com/pg/edugovrk/about/?ref=page_internal</t>
  </si>
  <si>
    <t>Kenya</t>
  </si>
  <si>
    <t>KEN</t>
  </si>
  <si>
    <t>Schools to remain closed until the next school year beginning in January 2021.</t>
  </si>
  <si>
    <t>Offering instruction via TV, radio, online, and youtube</t>
  </si>
  <si>
    <t>Radio broadcasts available in Swahili and English</t>
  </si>
  <si>
    <t>Information from MoE has been posted in English. No parent guides as of March 29</t>
  </si>
  <si>
    <t>KCPE and KCSE exams cancelled for 2020</t>
  </si>
  <si>
    <t xml:space="preserve">Sign language video instruction content available for deaf students. </t>
  </si>
  <si>
    <t>Cash transfer for elderly, orphans, and other vulnerable people; utility/financial waivers (Gentilini)</t>
  </si>
  <si>
    <t>https://www.standardmedia.co.ke/article/2001364357/uhuru-orders-schools-to-be-closed-to-curb-coronavirus-spread
https://twitter.com/EduMinKenya/status/1240221103794069504/photo/1</t>
  </si>
  <si>
    <t>https://twitter.com/texasinafrica/status/1239643983124615172?s=20
https://www.edu-links.org/learning/pivoting-pandemic-ekitabu-provides-sign-language-video-content-students</t>
  </si>
  <si>
    <t>https://twitter.com/EduMinKenya/status/1280426615021985793</t>
  </si>
  <si>
    <t>Kiribati</t>
  </si>
  <si>
    <t>KIR</t>
  </si>
  <si>
    <t>President declared a State of Emergency on 29 March, closing school starting 30 March.</t>
  </si>
  <si>
    <t>Online resources provided by the MoE for grades 1-13.</t>
  </si>
  <si>
    <t>https://www.moe.gov.ki/contact-us</t>
  </si>
  <si>
    <t>https://www.facebook.com/Kiribati-ICT-in-Education-326805018204422/</t>
  </si>
  <si>
    <t>Korea, Dem. People's Rep.</t>
  </si>
  <si>
    <t>PRK</t>
  </si>
  <si>
    <t>From UNESCO data // North Korea made the decision to close all of its schools for one month starting Feb. 20, in a surprise move that comes after North Korean authorities shutdown the Sino-North Korean border and implemented an “emergency disease control system” to prevent a COVID-19 outbreak.</t>
  </si>
  <si>
    <t>https://www.dailynk.com/english/north-korea-closes-schools-throughout-country-one-month/</t>
  </si>
  <si>
    <t>https://www.dailynk.com/english/sources-north-korea-extends-school-closures-until-april-15/
https://www.bangkokpost.com/world/1927604/north-korea-to-reopen-schools-as-virus-fears-ease</t>
  </si>
  <si>
    <t>Korea, Rep.</t>
  </si>
  <si>
    <t>KOR</t>
  </si>
  <si>
    <t>Start of school (scheduled for March 2) was pushed by at least 3 weeks</t>
  </si>
  <si>
    <t>Distance learning implemented online and on television.</t>
  </si>
  <si>
    <t>Materials available in Korean</t>
  </si>
  <si>
    <t>Parent guides available on MoE website in Korean.</t>
  </si>
  <si>
    <t>Childcare vouchers and paid child leave (up to 5 days) (Gentilini)</t>
  </si>
  <si>
    <t>Eligible households provided with a 4-month-worth purchase vouchers to households receiving child and social assistance; reduced work hours; additional 5 days of paid leave for parents (Gentilini)</t>
  </si>
  <si>
    <t>Wage subsidies and jobseeker allowances; paid sick leave; health insurance support; wage subsidies; labor market regulation (Gentilini)</t>
  </si>
  <si>
    <t>https://blog.naver.com/PostView.nhn?blogId=moeblog&amp;logNo=221861549851&amp;categoryNo=126&amp;parentCategoryNo=&amp;from=thumbnailList</t>
  </si>
  <si>
    <t>https://english.kyodonews.net/news/2020/03/1e4a9ed19d9b-update1-japan-us-agree-to-cooperate-over-border-controls-amid-virus-outbreak.html</t>
  </si>
  <si>
    <t>https://www.facebook.com/ourmoekr/</t>
  </si>
  <si>
    <t>Kosovo</t>
  </si>
  <si>
    <t>XKX</t>
  </si>
  <si>
    <t>Nothing as of July 14</t>
  </si>
  <si>
    <t>Secondary school exams postponed</t>
  </si>
  <si>
    <t>Verification of eligibility suspended; early payment of existing transfer + 1 month bonus (Gentilini)</t>
  </si>
  <si>
    <t>https://www.usnews.com/news/world/articles/2020-03-13/kosovo-confirms-first-coronavirus-cases-an-italian-and-a-kosovar</t>
  </si>
  <si>
    <t>https://masht.rks-gov.net/en/arsimi-1</t>
  </si>
  <si>
    <t>Kuwait</t>
  </si>
  <si>
    <t>KWT</t>
  </si>
  <si>
    <t>Initially 2 weeks but extended indefinitely</t>
  </si>
  <si>
    <t>Transitioning to e-learning; MoE has a youtube channel</t>
  </si>
  <si>
    <r>
      <rPr>
        <rFont val="PT Sans"/>
        <color rgb="FF696158"/>
        <sz val="10.0"/>
      </rPr>
      <t>Final exams for 12 graders to be conducted in schools during the second week of september; all other grades to move on to next grade and grades based on first semester (</t>
    </r>
    <r>
      <rPr>
        <rFont val="PT Sans"/>
        <color rgb="FF1155CC"/>
        <sz val="10.0"/>
        <u/>
      </rPr>
      <t>source</t>
    </r>
    <r>
      <rPr>
        <rFont val="PT Sans"/>
        <color rgb="FF696158"/>
        <sz val="10.0"/>
      </rPr>
      <t>)</t>
    </r>
  </si>
  <si>
    <t>https://www.middleeastmonitor.com/20200227-coronavirus-kuwait-has-suspended-schools-for-two-weeks/
https://twitter.com/MOEKUWAIT/status/1232659575565885447</t>
  </si>
  <si>
    <t>https://www.moe.edu.kw/</t>
  </si>
  <si>
    <t>Kyrgyz Republic</t>
  </si>
  <si>
    <t>KGZ</t>
  </si>
  <si>
    <t xml:space="preserve">MoE organizing online training courses, television programs, textbooks and literature books, information technology and other types of electronic resources.
Video lessons for primary and secondary schools; free access to websites with educational content; all students and teachers provided with SIM-cards and access to education apps for free; MoE launched 'Reading Family' initiative through facebook; free mobile app for secondary students; private testing company launched online lessons (From Harry Patrinos' blog as of April 6) 
Students and teachers will be provided by SIM-cards for free access to the education app, education web pages and to use WhatsApp for free communication. </t>
  </si>
  <si>
    <t>"This training is for schools with Kyrgyz, Russian, Tajik and Uzbek languages ​​of instruction." (MoE)</t>
  </si>
  <si>
    <t>Resources for parents available online in Kyrgyz, Russian, Tajik and Uzbek languages.</t>
  </si>
  <si>
    <t>National exams postposed indefinitely</t>
  </si>
  <si>
    <t>https://edu.gov.kg/kg/news/organizaciyam-dopolnitelnogo-obrazovaniya-rekomenduetsya-priostanovit-svoyu-deyatelnost-do-8-aprelya/
https://edu.gov.kg/kg/news/ministerstvo-obrazovaniya-i-nauki-organizuet-distancionnoe-obuchenie-dlya-shkolnikov/</t>
  </si>
  <si>
    <t>https://24.kg/
https://hpatrinos.com/2020/04/06/the-coming-economic-crisis-and-the-education-response/
https://www.worldbank.org/en/topic/edutech/brief/how-countries-are-using-edtech-to-support-remote-learning-during-the-covid-19-pandemic</t>
  </si>
  <si>
    <t>Lao PDR</t>
  </si>
  <si>
    <t>LAO</t>
  </si>
  <si>
    <t>UNESCO's map says closed on March 20th but MoE page does not?</t>
  </si>
  <si>
    <t>math, physics and chemistry classes in Lao on national TV for secondary and upper secondary</t>
  </si>
  <si>
    <t>https://foreignpolicy.com/2020/03/20/laos-coronavirus-free-claims-probably-fiction/
https://www.straitstimes.com/asia/se-asia/coronavirus-with-zero-infections-laos-and-myanmar-gird-for-battle</t>
  </si>
  <si>
    <t>http://www.moes.edu.la/</t>
  </si>
  <si>
    <t>https://www.facebook.com/Ministry-of-Education-and-Sports-Lao-PDR-350432548309289/</t>
  </si>
  <si>
    <t>Latvia</t>
  </si>
  <si>
    <t>LVA</t>
  </si>
  <si>
    <t>"on-site learning shall be suspended in all educational establishments and remote training shall be ensured. The State centralised examinations shall be suspended, ensuring the examination in foreign languages during the period from 12 May to 15 May 2020."</t>
  </si>
  <si>
    <t>Distance learning will be made available
"On March 19, 2020, the government supported the Ministry of Education and Science (MES) initiative to donate 5,000 smart devices to pupils, but the ministry admits that there might be more pupils in need. The Ministry of Education and Science calls on municipalities to become more actively involved in this process by ensuring school and learner readiness for the distance learning process. According to a survey of primary and secondary general education institutions conducted by the MoES, there are approximately 3% or 5,000 students in Latvia who do not have a computer or a smartphone with Internet access at home, which means that these students cannot participate fully in the distance learning process. In order to solve this problem promptly on the basis of the survey data, the Ministry of Education and Science addressed the telecommunications and communications companies." Costs will be covered by MoE contingency funds. 
Special education institutions will also provide distance learning
Resources being made available for parents and teachers</t>
  </si>
  <si>
    <t>Materials available in Latvian.</t>
  </si>
  <si>
    <t xml:space="preserve">Parent resources available in Latvian. Written materials and videos available. </t>
  </si>
  <si>
    <t>State centralized exams will be suspended</t>
  </si>
  <si>
    <t>Special education institutions will also provide distance learning</t>
  </si>
  <si>
    <t xml:space="preserve">Pre-schools will be kept open for as long as possible to support child care. Families are required to submit confirmation in writing every two weeks that the family is not ill and has not traveled abroad in order to be able to continue accessing services. </t>
  </si>
  <si>
    <t xml:space="preserve">https://www.mk.gov.lv/en/aktualitates/regarding-declation-emergency-situation
https://www.izm.gov.lv/en/highlights/3981-izm-aicina-pasvaldibas-aktivak-atbalstit-skolenus-attalinato-macibu-istenosanai
</t>
  </si>
  <si>
    <t>https://www.leta.lv/eng/home/important/14B48336-157C-4072-990C-E44E801DA172/</t>
  </si>
  <si>
    <t>https://www.facebook.com/Izglitibas.ministrija</t>
  </si>
  <si>
    <t>Lebanon</t>
  </si>
  <si>
    <t>LBN</t>
  </si>
  <si>
    <t xml:space="preserve">MoE held meeting on March 20th with teachers and administrators to discuss transition to online learning platforms. 
Lessons broadcast on TV according to a timetable by grade (launched in March). </t>
  </si>
  <si>
    <t xml:space="preserve">Lessons broadcast in Arabic, English, and French. </t>
  </si>
  <si>
    <t>Utility/financial support; paid sick leave</t>
  </si>
  <si>
    <t>https://www.mehe.gov.lb/ar#</t>
  </si>
  <si>
    <t>https://www.facebook.com/MEHELebanon/</t>
  </si>
  <si>
    <t>Lesotho</t>
  </si>
  <si>
    <t>LSO</t>
  </si>
  <si>
    <t>Government announced plans to close schools March 18th w/o any confirmed cases. This is in part due to worries over not having testing capacity</t>
  </si>
  <si>
    <t xml:space="preserve">Distance learning available through the national broadcasting service. </t>
  </si>
  <si>
    <r>
      <rPr>
        <rFont val="PT Sans"/>
        <color rgb="FF696158"/>
        <sz val="10.0"/>
      </rPr>
      <t>Not yet affected as exams are in the Oct/Nov/Dec period (</t>
    </r>
    <r>
      <rPr>
        <rFont val="PT Sans"/>
        <color rgb="FF1155CC"/>
        <sz val="10.0"/>
        <u/>
      </rPr>
      <t>source</t>
    </r>
    <r>
      <rPr>
        <rFont val="PT Sans"/>
        <color rgb="FF696158"/>
        <sz val="10.0"/>
      </rPr>
      <t>)</t>
    </r>
  </si>
  <si>
    <t>MoE making school feeding available to students. "All children attending public primary schools in Lesotho will be fed, since the Ministry of Education and Training is cognizant of the disadvantaged learners to whome one meal at school constitutes the only nutritious meal available to them. The Ministry thus directs that meals shall continue to be provided to all the primary school children under Free Primary Education during the moratorium period"</t>
  </si>
  <si>
    <t>https://ewn.co.za/2020/03/19/lesotho-declares-national-emergency-over-covid-19-outbreak</t>
  </si>
  <si>
    <t>https://www.facebook.com/Ministry-of-Education-and-Training-Lesotho-372634272830034/</t>
  </si>
  <si>
    <t>Liberia</t>
  </si>
  <si>
    <t>LBR</t>
  </si>
  <si>
    <t xml:space="preserve">Schools initially closed for one week on March 17th. Closure extended until March 31 as of March 20th. School closures extended indefinitely on April 1.
"Meanwhile, the re-opening of schools will be predicated upon the declaration and advice from NPHIL and the Ministry of Health. As of this date, all schools should remain closed until otherwise. All students, parents, and guardians, as well as all Education Stakeholders, are to observe all preventive measures and protocols from NPHIL and the Ministry of Health." From All Africa April 1
</t>
  </si>
  <si>
    <t>"Provide continuity of instruction and engage students meaningfully at home through “MoE distance learning project” (utilizing National and community radio stations). Program will provide continual instructional opportunities for all learners at home from Early Childhood Education (ECE) to Secondary Education." (March 26)
"The duration of the teaching by radio program is temporarily for 6 weeks but subject to extension predicated upon the advice from the Ministry of Health and National Public Health Institute, Liberia (NPHIL). The teaching will be hosted daily on multiple local radio stations across the country and scream live on social media." (*March 26)
"In the meantime, the Ministry in collaboration with Partners has officially launched the emergency program entitled "Teaching By Radio" which will run for 6 weeks initially to engage students and parents to learn at home while they are observing the preventive measures and protocols of COVID-19. This program will be broadcast on various national radio stations in Montserrado County and community radio stations throughout the country." (April 1)
32 stations now broadcast several prerecorded lessons a day, each lasting half an hour, catering to different educational levels. Lessons cover subjects from literature to maths and science to social studies, interspersed with health tips and messages promoting the wellbeing of students and their families.</t>
  </si>
  <si>
    <t>Broadcasts in English</t>
  </si>
  <si>
    <r>
      <rPr>
        <rFont val="PT Sans"/>
        <color rgb="FF696158"/>
        <sz val="10.0"/>
      </rPr>
      <t>Seniors took WAEC in May (</t>
    </r>
    <r>
      <rPr>
        <rFont val="PT Sans"/>
        <color rgb="FF1155CC"/>
        <sz val="10.0"/>
        <u/>
      </rPr>
      <t>Source</t>
    </r>
    <r>
      <rPr>
        <rFont val="PT Sans"/>
        <color rgb="FF696158"/>
        <sz val="10.0"/>
      </rPr>
      <t>); WASSCE to be held from Aug 17- September 2 (</t>
    </r>
    <r>
      <rPr>
        <rFont val="PT Sans"/>
        <color rgb="FF1155CC"/>
        <sz val="10.0"/>
        <u/>
      </rPr>
      <t>source</t>
    </r>
    <r>
      <rPr>
        <rFont val="PT Sans"/>
        <color rgb="FF696158"/>
        <sz val="10.0"/>
      </rPr>
      <t xml:space="preserve">) [Previously: </t>
    </r>
    <r>
      <rPr>
        <rFont val="PT Sans"/>
        <color rgb="FF1155CC"/>
        <sz val="10.0"/>
        <u/>
      </rPr>
      <t>WAEC Cancelled, 20 March</t>
    </r>
    <r>
      <rPr>
        <rFont val="PT Sans"/>
        <color rgb="FF696158"/>
        <sz val="10.0"/>
      </rPr>
      <t>]</t>
    </r>
  </si>
  <si>
    <t xml:space="preserve">Went ahead </t>
  </si>
  <si>
    <t>Moving from school-based meals to take-home food rations</t>
  </si>
  <si>
    <t>https://allafrica.com/stories/202003170601.html
https://moe-liberia.org/public-service-announcement-4/
https://www.aljazeera.com/news/2020/04/liberia-takes-classes-airwaves-covid-19-pandemic-200415203012448.html</t>
  </si>
  <si>
    <t>http://moe-liberia.org/ministry-of-education-launches-an-innovative-way-to-sustain-learning-in-isolation-during-covid19-pandemic/
https://allafrica.com/stories/202004010579.html
https://www.devex.com/news/wfp-repackages-efforts-to-reach-hungry-children-as-covid-19-closes-schools-96878</t>
  </si>
  <si>
    <t>https://www.facebook.com/LiberiaMOE/</t>
  </si>
  <si>
    <t>Libya</t>
  </si>
  <si>
    <t>LBY</t>
  </si>
  <si>
    <t xml:space="preserve">Closed as a precautionary measure due to cases in neighboring countries despite not yet having any confirmed cases. </t>
  </si>
  <si>
    <t>Government partnering with television networks to offer free educational programming</t>
  </si>
  <si>
    <r>
      <rPr>
        <rFont val="PT Sans"/>
        <color rgb="FF696158"/>
        <sz val="10.0"/>
      </rPr>
      <t>Final exams will take place from October 3 to October 15. Preparatory Certificate exams will take place on October 31 to November 8 (</t>
    </r>
    <r>
      <rPr>
        <rFont val="PT Sans"/>
        <color rgb="FF1155CC"/>
        <sz val="10.0"/>
        <u/>
      </rPr>
      <t>source</t>
    </r>
    <r>
      <rPr>
        <rFont val="PT Sans"/>
        <color rgb="FF696158"/>
        <sz val="10.0"/>
      </rPr>
      <t>)</t>
    </r>
  </si>
  <si>
    <t>https://www.libyaobserver.ly/inbrief/ministry-education-suspends-schools-precautionary-measure-against-coronavirus</t>
  </si>
  <si>
    <t>Liechtenstein</t>
  </si>
  <si>
    <t>LIE</t>
  </si>
  <si>
    <t>No information as of July 14</t>
  </si>
  <si>
    <t>Lithuania</t>
  </si>
  <si>
    <t>LTU</t>
  </si>
  <si>
    <t xml:space="preserve">Initial two weeks of closure are considered vacation for students while educators are encouraged to use those two weeks to develop plans for transitioning online should closures extend beyond initial two weeks. </t>
  </si>
  <si>
    <t>Moving to online instruction March 27th
"Businesses and the public are invited to contribute to the provision of students with laptops, tablets, and Internet access."
"The Ministry of Education, Science and Sports intends to buy or rent 35,000 computers in preparation for potential distance learning. Also asks anyone who can donate or lend computers to schools."</t>
  </si>
  <si>
    <t xml:space="preserve">Materials available in Lithuanian. </t>
  </si>
  <si>
    <t>Parent guides available in Lithuanian.</t>
  </si>
  <si>
    <t>Primary school achievement exams cancelled; 10th grade students allowed to take exams remotely and self-assess; Maturity exams postponed until further notice</t>
  </si>
  <si>
    <t>Employers encouraged to give paid leave to parents who need to stay home with young children during school closures</t>
  </si>
  <si>
    <t>https://lietuva.lt/wp-content/uploads/2020/03/UPDATE-March-12-1.pdf
https://www.lrt.lt/en/news-in-english/19/1150823/lithuanian-government-orders-school-closures-and-travel-restrictions-to-prevent-coronavirus</t>
  </si>
  <si>
    <t>https://www.smm.lt/uploads/documents/tevams.pdf</t>
  </si>
  <si>
    <t>https://www.facebook.com/SvietimoIrMoksloMinisterija/</t>
  </si>
  <si>
    <t>Luxembourg</t>
  </si>
  <si>
    <t>LUX</t>
  </si>
  <si>
    <t>Online curriculum and lessons available; delaying the end of the school year by 2 weeks to make up lost time.
Closures extended until May 4 on April 2</t>
  </si>
  <si>
    <t>Online curriculum &amp; lesssons available
Museums also making education videos for children
"A remote supervision system is set up to ensure continuity of learning during the weeks of suspension. Students are offered a work plan and learning situations by their teachers." (From MoE)
"Distance learning will focus on essential content, including new contents, whose mastery is essential for the student to progress in his career school. When courses are resumed, the contents treated within the framework of distance education will be consolidated in class, before new learning is started." (MoE)
Also plans to make-up classes in the summer and condense second and third terms: "The 2nd and 3rd terms of the current school year are merged into a single period of reference which runs from Monday January 6, 2020 to Wednesday July 15, 2020."
"Distance education may have negative effects for some populations school, including the most disadvantaged and vulnerable students. To prevent students from find themselves isolated at home and do not participate in distance education, a procedure systematic will be implemented at the national level. This will clearly identify this target population and support the pupils concerned with a series of measures." [This includes students with disabilities] (From MoE)</t>
  </si>
  <si>
    <t>Multiple languages available</t>
  </si>
  <si>
    <t>Parent information available in multiple languages. "Questions about the interruption of activities in schools and daycare centers? Here you can find answers to frequently asked questions in seven languages: French, Luxembourgish, German, English, Portuguese, Arabic and Chinese."</t>
  </si>
  <si>
    <t xml:space="preserve">Postponing national exams for some grade levels.
Content of secondary school exams altered to only cover material through early March. </t>
  </si>
  <si>
    <t>Parents who need to stay home with children under 13 are eligble for family leave pay.</t>
  </si>
  <si>
    <t>https://script.lu/fr/schoul-doheem-2020
http://www.men.public.lu/fr/actualites/articles/communiques-conference-presse/2020/03/12-fermeture-Covid-19A/avis-ef-fr.pdf
https://today.rtl.lu/news/luxembourg/a/1481888.html</t>
  </si>
  <si>
    <t>https://www.schouldoheem.lu/lu</t>
  </si>
  <si>
    <t>https://www.facebook.com/MENJELuxembourg/?fref=mentions&amp;__xts__[0]=68.ARCeNIfxLKO544qFQDCJ-4z0hVZP9Z6c-M6ttJTtG9CI7C4kpjf4_0oQlKJU3KeYyvrY53kW98Jbnb4fj2_SFbYMRARYKCH7XAylcnsDCAsg5zlat1oc5OEOA4D61g3bsydtFYzxC-Kjh7e3AO7HpPDiuC2CHpnpEFVW4kRSZydWwy0yWlH5LS0jngvPtV4xk-vTmQvSAfCT4lndw40MUvpqy5GObiqc_VfK7d8V2-tGHU1VFfAeQKzlbCyQGpe-z8oHkjdLDGzLz9rn28SJ25bdrfTDjLtbjXau4Rap0I31D96vYIUzJU37FV-F0BPDjtWD3eZMFZVD5_B6fYVmIVF-JQ&amp;__tn__=K-R</t>
  </si>
  <si>
    <t>https://planipolis.iiep.unesco.org/sites/planipolis/files/ressources/luxembourg_covid_ecoles.pdf</t>
  </si>
  <si>
    <t>Macao SAR, China</t>
  </si>
  <si>
    <t>MAC</t>
  </si>
  <si>
    <t>Schools initially scheduled to re-open on March 30th. Postponed again on March 19th indefnitely.</t>
  </si>
  <si>
    <t xml:space="preserve">Online learning available through MoE
Online and telephone counseling available to students through Department of Education. </t>
  </si>
  <si>
    <t>Some materials available in Chinese, Portugese, and English</t>
  </si>
  <si>
    <t>Materials for parents available. Some are available in multiple languages.</t>
  </si>
  <si>
    <t>https://www.gov.mo/en/news/122782/
https://portal.dsej.gov.mo/webdsejspace/site/studyarrange/index-e.jsp?con=resource</t>
  </si>
  <si>
    <t>http://www.dsej.gov.mo/~webdsej/web/index.php?t=Sun%20Mar%2029%202020%2021:07:44%20GMT-0400%20(Eastern%20Daylight%20Time)
https://portal.dsej.gov.mo/webdsejspace/site/studyarrange/index-e.jsp?con=letter</t>
  </si>
  <si>
    <t>https://www.facebook.com/dsejmacau</t>
  </si>
  <si>
    <t>Madagascar</t>
  </si>
  <si>
    <t>MDG</t>
  </si>
  <si>
    <t xml:space="preserve">All schools and universities initially closed March 23 - April 22. </t>
  </si>
  <si>
    <t>Developing radio and television-based instruction platforms. "Mathematics lessons are presented in French and aimed at primary school students using Teaching At the Right Level (TARL) methodology to increase impact of the lessons. The live broadcast is also hosted on the YouTube channel ‘RTA Official’ so that they can be used as on-demand content as well. These lessons are supported by the Japan International Cooperation Agency. The Ministry of National Education and Technical and Vocational Education is also using a recruitment drive to hire more designers to rapidly increase the production of educational content for all Malagasy students. Educational radio programming is aimed at teaching Malagasy to students in Grade 1 and 2 and is supported by UNICEF. The radio programs are also shared on the WeTransfer platform." (From World Bank)
Educational self-learning booklets are being developed for high school students. 
Support guides available online for exam grades though no online instruction or virtual learning platforms are available (Internet access is limited)</t>
  </si>
  <si>
    <r>
      <rPr>
        <rFont val="PT Sans"/>
        <color rgb="FF696158"/>
        <sz val="10.0"/>
      </rPr>
      <t>The general Bac exams will take place from October 19 to 23, 2020 and those of the professional or technological Bac have been stopped from October 26 to 29, 2020 (</t>
    </r>
    <r>
      <rPr>
        <rFont val="PT Sans"/>
        <color rgb="FF1155CC"/>
        <sz val="10.0"/>
        <u/>
      </rPr>
      <t>source</t>
    </r>
    <r>
      <rPr>
        <rFont val="PT Sans"/>
        <color rgb="FF696158"/>
        <sz val="10.0"/>
      </rPr>
      <t>)</t>
    </r>
  </si>
  <si>
    <t>http://www.education.gov.mg/actualites/
http://www.education.gov.mg/ceg-ambanintsena-lancement-officiel-de-la-remise-des-livrets-dapprentissage-pour-les-eleves-du-secondaire/</t>
  </si>
  <si>
    <t>https://www.thesouthafrican.com/news/africa/coronavirus-covid-19-madagascar-lockdown/
https://www.worldbank.org/en/topic/edutech/brief/how-countries-are-using-edtech-to-support-remote-learning-during-the-covid-19-pandemic</t>
  </si>
  <si>
    <t>Malawi</t>
  </si>
  <si>
    <t>MWI</t>
  </si>
  <si>
    <t>All schools and universities closed.</t>
  </si>
  <si>
    <t xml:space="preserve">Online learning available for secondary school students. "Ministry of Education Science and Technology and TNM plc have signed a Memorandum of Understanding (MOU) to provide free internet to learners. This is to keep children learning in the face of the #COVID-19 pandemic."
Some television and radio programs available for primary school students. </t>
  </si>
  <si>
    <r>
      <rPr>
        <rFont val="PT Sans"/>
        <color rgb="FF696158"/>
        <sz val="10.0"/>
      </rPr>
      <t>Not yet affected as exams are in the Oct/Nov/Dec period (</t>
    </r>
    <r>
      <rPr>
        <rFont val="PT Sans"/>
        <color rgb="FF1155CC"/>
        <sz val="10.0"/>
        <u/>
      </rPr>
      <t>source</t>
    </r>
    <r>
      <rPr>
        <rFont val="PT Sans"/>
        <color rgb="FF696158"/>
        <sz val="10.0"/>
      </rPr>
      <t>)</t>
    </r>
  </si>
  <si>
    <t>https://www.education.gov.mw/</t>
  </si>
  <si>
    <t>https://www.nyasatimes.com/malawi-lockdown-imminent-to-prevent-coronavirus-outbreak-as-cases-rise-in-africa/
https://twitter.com/NationOnlineMw/status/1252524263887851522</t>
  </si>
  <si>
    <t>Malaysia</t>
  </si>
  <si>
    <t>MYS</t>
  </si>
  <si>
    <t>Distance learning platform available.
Encouraging parents to home-school and advertising some ideas for activities on MoE Facebook page. 
"For students with limited Internet access, teachers can ask them to carry out their learning activities using textbooks, workbooks, review books and activity books without leaving home for personal study there is nothing left in learning."
New radio and television programs launched April 6</t>
  </si>
  <si>
    <t>Materials available in Malay.</t>
  </si>
  <si>
    <t>Resources for parents available in Malay.</t>
  </si>
  <si>
    <t>Exams delayed</t>
  </si>
  <si>
    <t xml:space="preserve">Existing cash transfer will be increased </t>
  </si>
  <si>
    <t>One time payment to people in select service sectors; critical worker allowance (Gentilini)</t>
  </si>
  <si>
    <t>https://www.moe.gov.my/en/pemberitahuan/announcement
https://www.aljazeera.com/news/2020/03/toll-rises-coronavirus-tightens-global-grip-live-updates-200315231500487.html
https://www.reuters.com/article/us-healthcare-coronavirus-malaysia/malaysia-closes-borders-schools-and-businesses-as-virus-tally-climbs-idUSKBN2131JY</t>
  </si>
  <si>
    <t>https://sites.google.com/moe-dl.edu.my/gerbangpdpjpwpkl/home</t>
  </si>
  <si>
    <t>https://www.facebook.com/KemPendidikan/</t>
  </si>
  <si>
    <t>Maldives</t>
  </si>
  <si>
    <t>MDV</t>
  </si>
  <si>
    <t>"lessons are being delivered to students via online platforms. This week, a TV program was launched to deliver school lessons to tenth graders who will be sitting the O' level exams this year. The lessons will be aired via Youtube and on state TV Channel PSM and YES TV.
The Education Ministry is currently making preparations to begin online schooling for lower grades. The ministry is compiling a list of students who do not have access to TV or the internet."</t>
  </si>
  <si>
    <t xml:space="preserve">Lessons delivered online and through TV broadcasting. Radio programming in the process of being developed for students who can't access online learning. </t>
  </si>
  <si>
    <r>
      <rPr>
        <rFont val="PT Sans"/>
        <color rgb="FF696158"/>
        <sz val="10.0"/>
      </rPr>
      <t>O Level postponed until May/June 2021 (</t>
    </r>
    <r>
      <rPr>
        <rFont val="PT Sans"/>
        <color rgb="FF1155CC"/>
        <sz val="10.0"/>
        <u/>
      </rPr>
      <t>source</t>
    </r>
    <r>
      <rPr>
        <rFont val="PT Sans"/>
        <color rgb="FF696158"/>
        <sz val="10.0"/>
      </rPr>
      <t>)</t>
    </r>
  </si>
  <si>
    <t>https://avas.mv/en/79752https://avas.mv/en/79752
https://avas.mv/en/79749</t>
  </si>
  <si>
    <t>https://www.moe.gov.mv/assets/upload/SOP_on_COVID_19_09.03.2020.pdf</t>
  </si>
  <si>
    <t>https://www.facebook.com/EducationMV/</t>
  </si>
  <si>
    <t>https://planipolis.iiep.unesco.org/sites/planipolis/files/ressources/maldives_sop_on_covid_19_09.03.2020.pdf</t>
  </si>
  <si>
    <t>Mali</t>
  </si>
  <si>
    <t>MLI</t>
  </si>
  <si>
    <t>The national television of Mali broadcasts educational content starting from 14 April for primary and secondary levels.</t>
  </si>
  <si>
    <t>https://mosaiqueguinee.com/covid-19-le-mali-suspend-tout-ecoles-rassemblements-boites-de-nuit-vols-venant-de-pays-touches/</t>
  </si>
  <si>
    <t>http://www.education.gouv.ml/contenu_actualite.aspx</t>
  </si>
  <si>
    <t>https://www.facebook.com/Minist%C3%A8re-de-lEducation-Nationale-du-Mali-507828789396082/</t>
  </si>
  <si>
    <t>Malta</t>
  </si>
  <si>
    <t>MLT</t>
  </si>
  <si>
    <t>MoE offering online learning</t>
  </si>
  <si>
    <t>MoE offiering online learning platforms</t>
  </si>
  <si>
    <t xml:space="preserve">Migrant students unit of Ministry of Education is providing some materials online materials in other languages. Most are in English. </t>
  </si>
  <si>
    <t xml:space="preserve">Parental resources online. Most in English or Maltese. Some in additional languages from Migrant Students Unit. </t>
  </si>
  <si>
    <t>oral examinations at ordinary level will not be held; will re-evalaute exams for other levels as the situation evolves. As of March 28th, gov has postponed exams until september</t>
  </si>
  <si>
    <t>postponed</t>
  </si>
  <si>
    <r>
      <rPr>
        <rFont val="PT Sans"/>
        <color rgb="FF696158"/>
        <sz val="10.0"/>
        <u/>
      </rPr>
      <t xml:space="preserve">https://www.tvm.com.mt/en/news/all-schools-to-be-shut-down-for-one-week/
</t>
    </r>
    <r>
      <rPr>
        <rFont val="PT Sans"/>
        <color rgb="FF1155CC"/>
        <sz val="10.0"/>
        <u/>
      </rPr>
      <t>https://www.gov.mt/en/Government/DOI/Press%20Releases/Pages/2020/March/28/pr200570en.aspx</t>
    </r>
  </si>
  <si>
    <t>https://www.facebook.com/pg/migrantlearnersunitmalta/posts/?ref=page_internal
https://curriculum.gov.mt/en/digital_resources/Pages/Maths-Week-by-Week-Study-Lessons.aspx</t>
  </si>
  <si>
    <t>https://www.facebook.com/edukazzjoni/</t>
  </si>
  <si>
    <t>Marshall Islands</t>
  </si>
  <si>
    <t>MHL</t>
  </si>
  <si>
    <t>https://www.facebook.com/rmipss/</t>
  </si>
  <si>
    <t>Mauritania</t>
  </si>
  <si>
    <t>MRT</t>
  </si>
  <si>
    <t xml:space="preserve">E-learning platform available. "The Ministry of Fundamental Education and National Education Reform created an experimental program for distance training through public media for the benefit of students in 6th grade." (UNESCO)
 </t>
  </si>
  <si>
    <t>http://www.education.gov.mr/</t>
  </si>
  <si>
    <t>Mauritius</t>
  </si>
  <si>
    <t>MUS</t>
  </si>
  <si>
    <t>Schools closed March 19th. An initial general lockdown was announced from March 19 - May 4.</t>
  </si>
  <si>
    <t xml:space="preserve">MoE posted links to Mathematics resources for educators from Cambridge Educaiton, but there is currently no distance learning plan. Advice for parents posted includes one-on-one time, setting structure, and managing bad behavior. 
"A large amount of resources is already available for Grades 7 to 9 on the Student Support Programme (SSP) portal. These lessons will also be broadcast on the MBC TV channels" (MoE); Grad 10-12 will have online Zoom lessons with teachers. Currently no plans for primary distance learning. </t>
  </si>
  <si>
    <r>
      <rPr>
        <rFont val="PT Sans"/>
        <color rgb="FF696158"/>
        <sz val="10.0"/>
      </rPr>
      <t>SC/HSC exams being rescheduled (</t>
    </r>
    <r>
      <rPr>
        <rFont val="PT Sans"/>
        <color rgb="FF1155CC"/>
        <sz val="10.0"/>
        <u/>
      </rPr>
      <t>source</t>
    </r>
    <r>
      <rPr>
        <rFont val="PT Sans"/>
        <color rgb="FF696158"/>
        <sz val="10.0"/>
      </rPr>
      <t>); assessments and examination schduled released by government (</t>
    </r>
    <r>
      <rPr>
        <rFont val="PT Sans"/>
        <color rgb="FF1155CC"/>
        <sz val="10.0"/>
        <u/>
      </rPr>
      <t>source</t>
    </r>
    <r>
      <rPr>
        <rFont val="PT Sans"/>
        <color rgb="FF696158"/>
        <sz val="10.0"/>
      </rPr>
      <t>)</t>
    </r>
  </si>
  <si>
    <t>http://www.govmu.org/English/News/Pages/Covid-19-Mauritius-extends-travel-restrictions-extended-to-European-countries-and-Reunion-Island-for-next-two-weeks.aspx
https://www.facebook.com/notes/coronavirus-moris/fermeture-des-%C3%A9tablissements-scolaires/105130654459929/</t>
  </si>
  <si>
    <t>http://ministry-education.govmu.org/English/Pages/Parenting-Tips.aspx</t>
  </si>
  <si>
    <t>https://www.facebook.com/notes/coronavirus-moris/fermeture-des-%C3%A9tablissements-scolaires/105130654459929/</t>
  </si>
  <si>
    <t>https://planipolis.iiep.unesco.org/sites/planipolis/files/ressources/mauritius_communique_covid_secondary_schools_students.pdf</t>
  </si>
  <si>
    <t>Mexico</t>
  </si>
  <si>
    <t>MEX</t>
  </si>
  <si>
    <t>School calendar will be adjusted. Current plan is for extended school break. Government is exploring possibility of transition to distance learning from that point; The SEP will establish an electronic and digital distance education system for the recovery of learning content.; while school is still in session (closings announced March 13) a number of in school health screening measures were implemented including several involving parents).</t>
  </si>
  <si>
    <t>MoE making online and TV learning available. Mexico has a long standing television learning program that was ready to be deloyed when schools closed. 
"From March 30th we will start online diplomas and courses for teachers related to updating and training in the use of digital information, communication, knowledge and learning technologies" (MoE)
Declaration from MoE says parents are required to continue with learning at home. 
"To supplement television programming for students, digital copies of all textbooks across all subjects and levels of education have been made freely available on the Government of Mexico website in text as well as Braille format." (World Bank)</t>
  </si>
  <si>
    <t xml:space="preserve">Resources distributed in Braille for students in need. </t>
  </si>
  <si>
    <t>Anticipating payment of pensions is moved up to support older adults (Gentilini)</t>
  </si>
  <si>
    <t>Advance of pensions for older people (Gentilini)</t>
  </si>
  <si>
    <t xml:space="preserve">https://twitter.com/mexicoworldcup/status/1238930358307041282?s=21 ; https://www.infobae.com/america/mexico/2020/08/04/sep-estas-son-las-fechas-y-requisitos-de-inscripcion-al-ciclo-escolar-2020-2021/
https://twitter.com/SEP_mx
</t>
  </si>
  <si>
    <t>https://www.gob.mx/sep/articulos/comunicado-conjunto-no-3-presentan-salud-y-sep-medidas-de-prevencion-para-el-sector-educativo-nacional-por-covid-19?idiom=es
https://www.worldbank.org/en/topic/edutech/brief/how-countries-are-using-edtech-to-support-remote-learning-during-the-covid-19-pandemic</t>
  </si>
  <si>
    <t>https://planipolis.iiep.unesco.org/sites/planipolis/files/ressources/mexico_acuerdo_02_03_20_suspension_de_clases.pdf</t>
  </si>
  <si>
    <t>Micronesia, Fed. Sts.</t>
  </si>
  <si>
    <t>FSM</t>
  </si>
  <si>
    <t>Implemented additional WASH stations and measures in schools</t>
  </si>
  <si>
    <t>http://national.doe.fm/index.php/ndoe-public/ndeo-news/recent-events/542-marcella-foundation-impacts-schools-with-healthy-contribution</t>
  </si>
  <si>
    <t>https://www.fsmsped.org/</t>
  </si>
  <si>
    <t>https://www.facebook.com/FSMSpecialEducation/</t>
  </si>
  <si>
    <t>Moldova</t>
  </si>
  <si>
    <t>MDA</t>
  </si>
  <si>
    <t xml:space="preserve">MoE is organizing distance learning and working with universities to design distance learning opportunities; released decree preventing the firing of teaching staff during this time. </t>
  </si>
  <si>
    <t xml:space="preserve">MoE organizing distance learning. MoE in disucssions with teleradio company about broadcasting educational programming on radio and TV
"Starting today, the Ministry of Education, Culture and Research launches the campaign "I AM RESPONSIBLE! My class is HOME! ”(MoE, March 23)
Counseling available for students virtually and over the phone through MoE. </t>
  </si>
  <si>
    <t>Materials available in Romanian.</t>
  </si>
  <si>
    <t>National exams cancelled</t>
  </si>
  <si>
    <t xml:space="preserve">
https://www.usnews.com/news/world/articles/2020-03-10/moldova-bans-foreigners-on-all-flights-from-countries-with-coronavirus</t>
  </si>
  <si>
    <t>https://mecc.gov.md/ro/press-releases</t>
  </si>
  <si>
    <t>https://www.facebook.com/ministerulculturii/?ref=nf&amp;hc_ref=ART8NYYpwaQI_qLHrDFO8RbHojgfx8--mDqOAvV9tAx-BP8Y9YcZWj7nAu63uN8gIgk</t>
  </si>
  <si>
    <t>Monaco</t>
  </si>
  <si>
    <t>MCO</t>
  </si>
  <si>
    <t xml:space="preserve">Closing all levels of education until further notice; encouraging continued instruction through digital learning. </t>
  </si>
  <si>
    <t>MoE is encouraging use of distance learning (unclear what is available)</t>
  </si>
  <si>
    <r>
      <rPr>
        <rFont val="PT Sans"/>
        <color rgb="FF696158"/>
        <sz val="10.0"/>
      </rPr>
      <t>Exams for high school and college students cancelled - grades will be determined by other means. Catch-up exams scheduled for July for failing students. Oral exams maintained for first year pupils (</t>
    </r>
    <r>
      <rPr>
        <rFont val="PT Sans"/>
        <color rgb="FF1155CC"/>
        <sz val="10.0"/>
        <u/>
      </rPr>
      <t>source</t>
    </r>
    <r>
      <rPr>
        <rFont val="PT Sans"/>
        <color rgb="FF696158"/>
        <sz val="10.0"/>
      </rPr>
      <t>)</t>
    </r>
  </si>
  <si>
    <t>https://www.hellomonaco.com/news/latest-news/four-more-people-tested-positive-for-covid-19-in-monaco/
https://en.gouv.mc/Policy-Practice/Social-Affairs-and-Health/News/CORONAVIRUS-The-Prince-s-Government-has-Decided-to-Close-Creches-and-Educational-Establishments-from-Monday</t>
  </si>
  <si>
    <t>https://en.gouv.mc/Policy-Practice/Social-Affairs-and-Health/News/CORONAVIRUS-The-Prince-s-Government-has-Decided-to-Close-Creches-and-Educational-Establishments-from-Monday
https://twitter.com/MEDSMongolia</t>
  </si>
  <si>
    <t>https://www.facebook.com/GvtMonaco/</t>
  </si>
  <si>
    <t>Mongolia</t>
  </si>
  <si>
    <t>MNG</t>
  </si>
  <si>
    <t xml:space="preserve">Preventative measure as outbreak grew in China. School closures extended on March 24 until April 30th. </t>
  </si>
  <si>
    <t>Launching large scale televized lessons for all levels of education. TV seems to be the focus medium for distance learning. 
"Government has prepared online courses and tele-lessons in several languages such as Mongolian, Kazakh, Tuvan and sign language which are available to the students, their parents, and teachers and are being delivered on 16 different television channels with a fixed daily" UNESCO
"Since the school closure, 480 online courses and 206 textbooks have been uploaded to  educational website (www.econtent.edu.mn) and so far have reached more than 100,000 overlapping users.
The Ministry of Education, Culture, Science and Sports of Mongolia has taken immediate actions to distribute the necessary education budget in the current emerging situation." (UNESCO)</t>
  </si>
  <si>
    <t>Tele-lessons in several languages including Mongolian, Kazakh, Tuvan and sign language</t>
  </si>
  <si>
    <r>
      <rPr>
        <rFont val="PT Sans"/>
        <color rgb="FF696158"/>
        <sz val="10.0"/>
      </rPr>
      <t>No exams will be organized to promote school students to the next grade. Instead, students' performance will be assessed based on the results of the first semester of the school year; The scheduled date of nationwide general entrance exams for high school graduates remains the same on July 2-5 and universities’ admission process is set on July 8- - these tesst to be given in an online format (</t>
    </r>
    <r>
      <rPr>
        <rFont val="PT Sans"/>
        <color rgb="FF1155CC"/>
        <sz val="10.0"/>
        <u/>
      </rPr>
      <t>source</t>
    </r>
    <r>
      <rPr>
        <rFont val="PT Sans"/>
        <color rgb="FF696158"/>
        <sz val="10.0"/>
      </rPr>
      <t xml:space="preserve">, </t>
    </r>
    <r>
      <rPr>
        <rFont val="PT Sans"/>
        <color rgb="FF1155CC"/>
        <sz val="10.0"/>
        <u/>
      </rPr>
      <t>source</t>
    </r>
    <r>
      <rPr>
        <rFont val="PT Sans"/>
        <color rgb="FF696158"/>
        <sz val="10.0"/>
      </rPr>
      <t>).</t>
    </r>
  </si>
  <si>
    <t>Tele-lessons available in Sign Language</t>
  </si>
  <si>
    <t>MoE working with NGO partners to provide food for students in need.</t>
  </si>
  <si>
    <t>https://www.usnews.com/news/world/articles/2020-02-19/mongolia-to-shut-schools-until-march-30-to-curb-virus-outbreak
https://mecss.gov.mn/news/2352/</t>
  </si>
  <si>
    <t>https://mecss.gov.mn/news/2337/
https://twitter.com/MEDSMongolia
https://en.unesco.org/news/mongolia-students-embarked-remote-learning-response-covid-19</t>
  </si>
  <si>
    <t>Montenegro</t>
  </si>
  <si>
    <t>MNE</t>
  </si>
  <si>
    <t>At least 2 weeks</t>
  </si>
  <si>
    <t>Nothing as of March 20th</t>
  </si>
  <si>
    <t>One-time additional benefits to pensioners and family allowance; social security waiver/subsidy (Gentilini)</t>
  </si>
  <si>
    <t>https://www.usnews.com/news/world/articles/2020-03-13/montenegro-bars-gatherings-closes-schools-ports-and-border-crossings</t>
  </si>
  <si>
    <t>http://www.mpin.gov.me/en/ministry</t>
  </si>
  <si>
    <t>Morocco</t>
  </si>
  <si>
    <t>MAR</t>
  </si>
  <si>
    <t>Courses being broadcast on television (possibly more - materials are in Arabic)</t>
  </si>
  <si>
    <t xml:space="preserve">Courses are being broadcast on television. Daily lesson schedules available from MoE. USAID is supporting distance learning in Morocco. </t>
  </si>
  <si>
    <t>Lessons broadcast in Arabic and French.</t>
  </si>
  <si>
    <r>
      <rPr>
        <rFont val="PT Sans"/>
        <color rgb="FF696158"/>
        <sz val="10.0"/>
      </rPr>
      <t>All exams cancelled except for the Baccalaureate (</t>
    </r>
    <r>
      <rPr>
        <rFont val="PT Sans"/>
        <color rgb="FF1155CC"/>
        <sz val="10.0"/>
        <u/>
      </rPr>
      <t>source</t>
    </r>
    <r>
      <rPr>
        <rFont val="PT Sans"/>
        <color rgb="FF696158"/>
        <sz val="10.0"/>
      </rPr>
      <t>)</t>
    </r>
  </si>
  <si>
    <t>E-payments to workers in the informal sector; unemployment benefits; social security/wage subsidy (Gentilini)</t>
  </si>
  <si>
    <t>https://twitter.com/MarocEducation
https://www.nytimes.com/reuters/2020/03/14/world/europe/14reuters-health-coronavirus-morocco.html</t>
  </si>
  <si>
    <t>https://www.men.gov.ma/Ar/Pages/Accueil.aspx
https://www.men.gov.ma/Ar/Pages/DetailActualite.aspx?ActuID=3qh/5orIPXw=</t>
  </si>
  <si>
    <t>https://www.facebook.com/EducationNationaleMaroc/</t>
  </si>
  <si>
    <t>Mozambique</t>
  </si>
  <si>
    <t>MOZ</t>
  </si>
  <si>
    <t>Radio lessons launched on Mon 6 April</t>
  </si>
  <si>
    <r>
      <rPr>
        <rFont val="PT Sans"/>
        <color rgb="FF696158"/>
        <sz val="10.0"/>
      </rPr>
      <t>Not yet affected as exams are in the Oct/Nov/Dec period (</t>
    </r>
    <r>
      <rPr>
        <rFont val="PT Sans"/>
        <color rgb="FF1155CC"/>
        <sz val="10.0"/>
        <u/>
      </rPr>
      <t>source</t>
    </r>
    <r>
      <rPr>
        <rFont val="PT Sans"/>
        <color rgb="FF696158"/>
        <sz val="10.0"/>
      </rPr>
      <t>)</t>
    </r>
  </si>
  <si>
    <r>
      <rPr>
        <rFont val="PT Sans"/>
        <color rgb="FF696158"/>
        <sz val="10.0"/>
      </rPr>
      <t xml:space="preserve">https://allafrica.com/stories/202003200758.html
</t>
    </r>
    <r>
      <rPr>
        <rFont val="PT Sans"/>
        <color rgb="FF000000"/>
        <sz val="10.0"/>
      </rPr>
      <t>https://allafrica.com/stories/202004060996.html</t>
    </r>
  </si>
  <si>
    <t>http://www.mined.gov.mz/Documents/Circular%20n%C2%BA02.pdf
http://www.mined.gov.mz/Pages/Home.aspx</t>
  </si>
  <si>
    <t>Myanmar</t>
  </si>
  <si>
    <t>MMR</t>
  </si>
  <si>
    <t xml:space="preserve">Coding as closed based on UNESCO data. </t>
  </si>
  <si>
    <t>Nothing from MoE as of March 22</t>
  </si>
  <si>
    <r>
      <rPr>
        <rFont val="PT Sans"/>
        <color rgb="FF696158"/>
        <sz val="10.0"/>
      </rPr>
      <t>Indicated that high-stakes exams will be held online (</t>
    </r>
    <r>
      <rPr>
        <rFont val="PT Sans"/>
        <color rgb="FF1155CC"/>
        <sz val="10.0"/>
        <u/>
      </rPr>
      <t>source</t>
    </r>
    <r>
      <rPr>
        <rFont val="PT Sans"/>
        <color rgb="FF696158"/>
        <sz val="10.0"/>
      </rPr>
      <t>)</t>
    </r>
  </si>
  <si>
    <t>https://www.straitstimes.com/asia/se-asia/coronavirus-with-zero-infections-laos-and-myanmar-gird-for-battle</t>
  </si>
  <si>
    <t>http://www.moe-st.gov.mm/</t>
  </si>
  <si>
    <t>https://www.facebook.com/moe.gov.mm/</t>
  </si>
  <si>
    <t>Namibia</t>
  </si>
  <si>
    <t>NAM</t>
  </si>
  <si>
    <t>All schools and libraries closed. MoE proposed alternate school calendar for students to make up classes at a later date.</t>
  </si>
  <si>
    <t>Launched 'Namibia Reads'. Namibia Reads is an application promoted by the Ministry of Education consisting e-books, activities and quizzes for children aged from 3 to 12  years (UNESCO)</t>
  </si>
  <si>
    <r>
      <rPr>
        <rFont val="PT Sans"/>
        <color rgb="FF696158"/>
        <sz val="10.0"/>
      </rPr>
      <t>Not yet affected as exams are in the Oct/Nov/Dec period (</t>
    </r>
    <r>
      <rPr>
        <rFont val="PT Sans"/>
        <color rgb="FF1155CC"/>
        <sz val="10.0"/>
        <u/>
      </rPr>
      <t>source</t>
    </r>
    <r>
      <rPr>
        <rFont val="PT Sans"/>
        <color rgb="FF696158"/>
        <sz val="10.0"/>
      </rPr>
      <t>)</t>
    </r>
  </si>
  <si>
    <t>No - WFP is normally responsible for school meals. Currently discontinued.</t>
  </si>
  <si>
    <t>https://twitter.com/wfpnamibia?lang=en</t>
  </si>
  <si>
    <t>https://www.facebook.com/MoEACNamibia/</t>
  </si>
  <si>
    <t>https://planipolis.iiep.unesco.org/sites/planipolis/files/ressources/namibia_72e_closure.due_to_covid-19.pdf</t>
  </si>
  <si>
    <t>Nauru</t>
  </si>
  <si>
    <t>NRU</t>
  </si>
  <si>
    <r>
      <rPr>
        <rFont val="PT Sans"/>
        <color rgb="FF1155CC"/>
        <sz val="10.0"/>
        <u/>
      </rPr>
      <t>Declaration of National Emergency, 16 March</t>
    </r>
    <r>
      <rPr>
        <rFont val="PT Sans"/>
        <color rgb="FF696158"/>
        <sz val="10.0"/>
      </rPr>
      <t xml:space="preserve"> but due to no cases, schools allowed to </t>
    </r>
    <r>
      <rPr>
        <rFont val="PT Sans"/>
        <color rgb="FF1155CC"/>
        <sz val="10.0"/>
        <u/>
      </rPr>
      <t>operate as normal.</t>
    </r>
  </si>
  <si>
    <t>Nepal</t>
  </si>
  <si>
    <t>NPL</t>
  </si>
  <si>
    <t>"The government of Nepal on Wednesday decided to shut all academic instructions including schools, colleges, and universities till April 12"</t>
  </si>
  <si>
    <t>Nothing from the MoE as of March 22
Radio Jingle - The Ministry of Education Science &amp; Technology in collaboration with other partners introduced radio programs with potential learning activities for children during lockdown. (Radio Annaapurna Kaski 93.4) (source: Plan International as of June)</t>
  </si>
  <si>
    <t>https://moe.gov.np/assets/uploads/files/New_Doc_2020-03-18_21.52_.28_1-converted_.pdf
https://kathmandupost.com/2/2020/03/14/parents-demand-that-schools-close-down-but-government-wants-to-finish-with-exams-first
https://english.onlinekhabar.com/coronavirus-crisis-nepal-shuts-schools-colleges-till-april-12-gyms-and-cinemas-till-april-30.html</t>
  </si>
  <si>
    <t>https://moe.gov.np/
https://plan-international.org/case-studies/radio-lessons-nepalese-children-lockdown</t>
  </si>
  <si>
    <t>https://www.facebook.com/moenepalofficial/</t>
  </si>
  <si>
    <t>Netherlands</t>
  </si>
  <si>
    <t>NLD</t>
  </si>
  <si>
    <t>Plans to reopen schools for primary-level students in May. [See 'school reopening tracker' sheet for details and updates]</t>
  </si>
  <si>
    <t>Parliament discussing distance learning options as of March 20th</t>
  </si>
  <si>
    <t>"All national exams for this school year have been cancelled, education minister Arie Slob has decided in consultation with the education sector. This will give schools more time to round off the school exams. Pupils can obtain their school-leaving certificates based on their results on the school exams." (March 24, MoE)</t>
  </si>
  <si>
    <t>Reduced work time (subsidized) (Gentilini)</t>
  </si>
  <si>
    <t>Special unemployment payment; cash transfer to self-employed</t>
  </si>
  <si>
    <t>https://nltimes.nl/2020/03/13/mps-concerned-schools-staying-open-netherlands
https://www.forbes.com/sites/carltonreid/2020/03/15/coronavirus-leads-to-closures-of-dutch-sex-shops-and-cannabis-cafes-but-bike-shops-to-stay-open/#6d64ca4f25b1</t>
  </si>
  <si>
    <t>https://www.government.nl/ministries/ministry-of-education-culture-and-science
https://www.government.nl/ministries/ministry-of-education-culture-and-science/news/2020/03/24/no-national-exams-this-year</t>
  </si>
  <si>
    <t>https://www.leraar.nl/news/view/60169116/Lesgeven%20vanuit%20huis:%20praktische%20tools%20en%20tips</t>
  </si>
  <si>
    <t>New Caledonia</t>
  </si>
  <si>
    <t>NCL</t>
  </si>
  <si>
    <t>"Following the presence of two confirmed cases of Covid-19 coronavirus in New Caledonia, all schools (public and private) will close on Thursday March 19, 2020 at the end of the day and until further notice."</t>
  </si>
  <si>
    <t>"Educational continuity is set up in public secondary schools so that your child continues to learn.
The arrangements vary according to the establishments: pockets distributed in tribes, virtual class on the cned, homework via Pronote, group classes on social networks, telephone exchanges with teachers, etc."</t>
  </si>
  <si>
    <t>Broadcasts and online materials available in French</t>
  </si>
  <si>
    <t xml:space="preserve">https://www.rnz.co.nz/news/pacific/412092/coronavirus-sixth-case-in-tahiti-two-in-new-caledonia
</t>
  </si>
  <si>
    <t>https://www.lumni.fr/article/revisez-avec-la-maison-lumni</t>
  </si>
  <si>
    <t>https://www.facebook.com/acnoumea</t>
  </si>
  <si>
    <t>New Zealand</t>
  </si>
  <si>
    <t>NZL</t>
  </si>
  <si>
    <t>Schools planned to be re-opened April 29th. [See 'school reopening tracker' sheet for details and updates]</t>
  </si>
  <si>
    <t xml:space="preserve">"Distance education will be provided where possible. School holidays will start early, from 30 March to 14 April inclusive. During the holiday break, we will support schools to develop e-learning and other distance learning options for Term 2.
Tertiary providers are moving to full distance learning as quickly as possible."
Learning from home - Official platform of the Ministry of Education for distance learning, offering different resources by subject area in English.
Ki te Ao Mārama - Learning resources in Maori from pre-primary up to secondary levels.
Papa Kāinga TV - The Home Learning program airs daily for young people aged between 0 and 15 for the duration of 1 month during the lockdown. </t>
  </si>
  <si>
    <r>
      <rPr>
        <rFont val="PT Sans"/>
        <color rgb="FF696158"/>
        <sz val="10.0"/>
      </rPr>
      <t>End of year exams have been postponed by 10 days (November/December) but plan to go ahead (</t>
    </r>
    <r>
      <rPr>
        <rFont val="PT Sans"/>
        <color rgb="FF1155CC"/>
        <sz val="10.0"/>
        <u/>
      </rPr>
      <t>Source</t>
    </r>
    <r>
      <rPr>
        <rFont val="PT Sans"/>
        <color rgb="FF696158"/>
        <sz val="10.0"/>
      </rPr>
      <t>)</t>
    </r>
  </si>
  <si>
    <t>Low-income households receiving a $25 per week benefit increase and a doubling of the Winter Energy Payment; subsidized sick leave; wage subsidies (Gentilini)</t>
  </si>
  <si>
    <t>https://www.rnz.co.nz/news/national/412400/teachers-at-odds-over-urgent-closure-of-schools-early-childhood-centres</t>
  </si>
  <si>
    <t>http://www.education.govt.nz/</t>
  </si>
  <si>
    <t>https://www.facebook.com/EducationGovtNZ/</t>
  </si>
  <si>
    <t>https://planipolis.iiep.unesco.org/sites/planipolis/files/ressources/new_zealand_decision-tool-for-early-learning-and-schools-responses-to-covid-19.pdf
https://planipolis.iiep.unesco.org/en/2020/covid-19-novel-coronavirus-information-and-advice-students-wh%C4%81nau-and-education</t>
  </si>
  <si>
    <t>https://www.theguardian.com/world/2020/apr/27/new-zealand-prepares-to-lift-strict-lockdown-after-eliminating-coronavirus</t>
  </si>
  <si>
    <t>Nicaragua</t>
  </si>
  <si>
    <t>NIC</t>
  </si>
  <si>
    <t>Schools remain open as of April 10. "Currently in the prevention phase the government offers video tutorials with good hygiene advice in schools.  The contingency plan would help students at home (including a methodology of distance learning with guidance on the use of online platforms). The team is preparing pedagogical guides, by grade, and organizing digital content to be shared in the educational platform." (From WB)</t>
  </si>
  <si>
    <t xml:space="preserve">Schools did not close. </t>
  </si>
  <si>
    <t>https://www.mined.gob.ni/biblioteca/</t>
  </si>
  <si>
    <t>https://www.mined.gob.ni/noticias/</t>
  </si>
  <si>
    <t>https://www.facebook.com/minednicaragua/</t>
  </si>
  <si>
    <t>Niger</t>
  </si>
  <si>
    <t>NER</t>
  </si>
  <si>
    <t xml:space="preserve">MoE launched radio lessons for secondary education since mid-April.
</t>
  </si>
  <si>
    <t>http://nigerdiaspora.net/index.php/politique-niger/8791-message-a-la-nation-du-president-de-la-republique-sur-la-situation-de-la-pandemie-du-coronavirus-covid-19-notre-seule-arme-reste-la-prevention-appliquons-donc-avec-rigueur-ces-mesures-et-prions-dieu-pour-qu-il-protege-notre-pays-et-au-dela-le-monde-declare-sem-issoufou-mahamadou</t>
  </si>
  <si>
    <t>Nigeria</t>
  </si>
  <si>
    <t>NGA</t>
  </si>
  <si>
    <t xml:space="preserve">Decision made by federal MoE to close all unity schools beginning March 26th. </t>
  </si>
  <si>
    <t>Distance learning varies by state.  
"the Task Team has developed a ‘Learn at Home Programme’. The webpage is constantly updated to reflect the status of implementation of the LHP; online resources and options available for equity in teaching and learning; advice on channels that may be used by states; and systems for tracking and monitoring of resources made available for this purpose. FME and UBEC in collaboration with National and State governments aims to provide context-appropriate resources that allow students, teachers, and schools to capitalise on home-based learning. These resources may include homework assignments, reading material, Radio, television, online content, and online learning." (From World Bank)</t>
  </si>
  <si>
    <r>
      <rPr>
        <rFont val="PT Sans"/>
        <color rgb="FF696158"/>
        <sz val="10.0"/>
      </rPr>
      <t>Senior School Certificate Exam will begin August 17 (</t>
    </r>
    <r>
      <rPr>
        <rFont val="PT Sans"/>
        <color rgb="FF1155CC"/>
        <sz val="10.0"/>
        <u/>
      </rPr>
      <t>source</t>
    </r>
    <r>
      <rPr>
        <rFont val="PT Sans"/>
        <color rgb="FF696158"/>
        <sz val="10.0"/>
      </rPr>
      <t>); WAEC will be held from August 7 - September 5, NABTEB and NECO will begin after WAEC is concluded (</t>
    </r>
    <r>
      <rPr>
        <rFont val="PT Sans"/>
        <color rgb="FF1155CC"/>
        <sz val="10.0"/>
        <u/>
      </rPr>
      <t>source</t>
    </r>
    <r>
      <rPr>
        <rFont val="PT Sans"/>
        <color rgb="FF696158"/>
        <sz val="10.0"/>
      </rPr>
      <t>) [Previously: WAEC Cancelled, 20 March (</t>
    </r>
    <r>
      <rPr>
        <rFont val="PT Sans"/>
        <color rgb="FF1155CC"/>
        <sz val="10.0"/>
        <u/>
      </rPr>
      <t>source</t>
    </r>
    <r>
      <rPr>
        <rFont val="PT Sans"/>
        <color rgb="FF696158"/>
        <sz val="10.0"/>
      </rPr>
      <t>)]</t>
    </r>
  </si>
  <si>
    <t xml:space="preserve">"Aalthough schools are closed, I have instructed the Ministry of Humanitarian Affairs, Disaster Management and Social Development to work with State Governments in developing a strategy on how to sustain the school feeding program during this period without compromising our social distancing policies," Mr Buhari had said. Currently no concrete plan for how school feeding will be implemented. </t>
  </si>
  <si>
    <t>https://www.humanitarianresponse.info/sites/www.humanitarianresponse.info/files/documents/files/covid-19_guide_for_schools.pdf.pdf
https://qz.com/africa/1821361/coronavirus-lagos-nigeria-shuts-schools-ban-public-gatherings/
https://allafrica.com/stories/202003310031.html
https://www.premiumtimesng.com/news/headlines/386540-how-well-continue-to-feed-pupils-despite-closure-of-schools-nigerian-govt.html</t>
  </si>
  <si>
    <r>
      <rPr>
        <rFont val="PT Sans"/>
        <color rgb="FF696158"/>
        <sz val="10.0"/>
      </rPr>
      <t xml:space="preserve">http://education.gov.ng/wp-content/uploads/2020/03/COVID-19-FG-ORDERS-CLOSURE-OF-UNITY-SCHOOLS.pdf
http://education.gov.ng/wp-content/uploads/2020/03/COVID-19-Impact-Mobile-Classroom-App-Declare-Portal-Free-For-Nigeria-Students-as-FG-Shut-down-Schools-Nationwide.pdf
</t>
    </r>
    <r>
      <rPr>
        <rFont val="PT Sans"/>
        <color rgb="FF1155CC"/>
        <sz val="10.0"/>
        <u/>
      </rPr>
      <t>https://www.worldbank.org/en/topic/edutech/brief/how-countries-are-using-edtech-to-support-remote-learning-during-the-covid-19-pandemic</t>
    </r>
  </si>
  <si>
    <t>https://www.facebook.com/nigeducation/</t>
  </si>
  <si>
    <t>https://planipolis.iiep.unesco.org/sites/planipolis/files/ressources/nigeria-education-sector-covid-19-contingency-plan.pdf</t>
  </si>
  <si>
    <t>North Macedonia</t>
  </si>
  <si>
    <t>MKD</t>
  </si>
  <si>
    <t>MoE making online and television instruction available</t>
  </si>
  <si>
    <t>MoE making online learning platforms available including digital reading tools and tools available to support instruction; educaitonal programming will be broadcast on television</t>
  </si>
  <si>
    <t xml:space="preserve">Broadcasts available in Macedonian, Albanian, Turkish, Serbian and Bosnian </t>
  </si>
  <si>
    <t xml:space="preserve">Information for parents available online in Macedonian. </t>
  </si>
  <si>
    <t xml:space="preserve">Subsidizing wages for workers in some sectors (tourism, transport, food) </t>
  </si>
  <si>
    <t>http://www.mon.gov.mk/index.php/2014-07-23-14-03-24/vesti-i-nastani/3115-izvestuvanje-za-prekin-na-vospitno-obrazovniot-proces-vo-uchilishtata
http://www.mon.gov.mk/index.php/2014-07-23-14-03-24/vesti-i-nastani/3119-besplatni-digitalni-platformi-aplikacii-i-sodrzhini-za-uchenje-doma
https://balkaninsight.com/2020/03/11/balkan-countries-tighten-security-as-coronavirus-cases-surge/</t>
  </si>
  <si>
    <t>http://www.mon.gov.mk/index.php/2014-07-23-14-03-24/vesti-i-nastani/3129-se-intenziviraat-chasovite-vo-ramki-na-edukativnata-programa-tv-uchilnica-na-mrtv</t>
  </si>
  <si>
    <t>https://www.facebook.com/UpravaMON/</t>
  </si>
  <si>
    <t>Northern Mariana Islands</t>
  </si>
  <si>
    <t>MNP</t>
  </si>
  <si>
    <t xml:space="preserve">Initially closed schools for 2 days and extended until March 30th on March 18th. </t>
  </si>
  <si>
    <t xml:space="preserve">MoE posting suggestions for online learning on social media pages. Education office did a parent survey to learn about internet access and technology at home. </t>
  </si>
  <si>
    <t>Materials available in English</t>
  </si>
  <si>
    <t xml:space="preserve">Materials for parents available in English. </t>
  </si>
  <si>
    <t>Meal support initial available on all islands. "The Grab &amp; Go Meal Distribution will be suspended after Monday, March 30, 2020 for the islands of Saipan and Tinian. The island of Rota will remain open and operational until schools resume."</t>
  </si>
  <si>
    <t>https://www.rnz.co.nz/international/pacific-news/411869/pacific-nations-take-further-measures-against-coronavirus</t>
  </si>
  <si>
    <t>https://www.facebook.com/cnmipss/</t>
  </si>
  <si>
    <t>Norway</t>
  </si>
  <si>
    <t>NOR</t>
  </si>
  <si>
    <t>Initial closure extended until April 13 on March 24. 
Remote counseling available to students in need. From MoE "Children and adolescents can also contact a confident adult if you experience something difficult. It is still possible for students to contact teachers or the school health service at their schools if they need to talk about difficult things."</t>
  </si>
  <si>
    <t>"The Norwegian Directorate for Education and Training and Uninett temporarily opened Feide for free, the national platform for a variety of digital services in education and research." (UNESCO)</t>
  </si>
  <si>
    <t>Lower-level exams cancelled; All students in upper secondary education who have passed all subjects receive diplomas</t>
  </si>
  <si>
    <t xml:space="preserve">Free childcare for parents while schools are closed.  </t>
  </si>
  <si>
    <t>Utility/financial obligation support (Gentilini)</t>
  </si>
  <si>
    <t>https://www.regjeringen.no/no/tema/utdanning/innsikt/barnehager-skoler-hoyskoler-og-universiteter-stenges-pa-grunn-av-koronaviruset/id2693333/</t>
  </si>
  <si>
    <t>https://www.facebook.com/kunnskapsdepartementet/</t>
  </si>
  <si>
    <t>Oman</t>
  </si>
  <si>
    <t>OMN</t>
  </si>
  <si>
    <t>One month</t>
  </si>
  <si>
    <t xml:space="preserve">Will broadcast classes for Grade 12 students on Oman TV. "The Supreme Committee on coronavirus (Covid-19) decided to suspend all classes for a month in Oman starting Sunday, March 15. The Ministry in cooperation with the Sultanate of Oman TV, broadcasted lessons through the program for grade12 students. The program presents educational lessons according to the curricula except for Friday and Saturday, according to the following schedule" </t>
  </si>
  <si>
    <t>Classes for Grade 12 students will be broadcast on TV - a schedule for class broadcasts posted on MoE website
MoE partnered with online learning provider to offer educational programming</t>
  </si>
  <si>
    <t>Materials available in Arabic.</t>
  </si>
  <si>
    <t xml:space="preserve">Materials for parents available on MoE website. Materials available in Arabic. </t>
  </si>
  <si>
    <r>
      <rPr>
        <rFont val="PT Sans"/>
        <color rgb="FF696158"/>
        <sz val="10.0"/>
      </rPr>
      <t>School year ended without final third term exams (</t>
    </r>
    <r>
      <rPr>
        <rFont val="PT Sans"/>
        <color rgb="FF1155CC"/>
        <sz val="10.0"/>
        <u/>
      </rPr>
      <t>source</t>
    </r>
    <r>
      <rPr>
        <rFont val="PT Sans"/>
        <color rgb="FF696158"/>
        <sz val="10.0"/>
      </rPr>
      <t>)</t>
    </r>
  </si>
  <si>
    <t>https://gulfbusiness.com/oman-bans-entry-for-all-non-omanis-except-gcc-citizens/
https://home.moe.gov.om/topics/0/show/2006</t>
  </si>
  <si>
    <t>https://twitter.com/EduGovOman
https://home.moe.gov.om/Parents</t>
  </si>
  <si>
    <t>https://planipolis.iiep.unesco.org/sites/planipolis/files/ressources/oman_covid_schools_guidelines.pdf</t>
  </si>
  <si>
    <t>Pakistan</t>
  </si>
  <si>
    <t>PAK</t>
  </si>
  <si>
    <t>Initially planned 3 week closure. Announced all schools would be closed until May 31 on March 27.</t>
  </si>
  <si>
    <t xml:space="preserve">MoE preparing for online instruction.
(April 13) 'Tele School' Television channel launched to broadcast lessons daily. Lessons align with the national curriculum. One of the main goals of this platform is to reach students in remote areas and out of school students. The MoE is also hopeful that this program could help to improve adult literacy. The initiative was launched by the Prime Minister and he has noted that he hopes the initiative will continue after school resumes in order to continue supporting those who are out of school or need additional support at home. "Officials of the education ministry told that the dedicated TV channel, teleschool, would be available on satellite, terrestrial and cable networks so that it would be accessible to most parts of the country, including hard-to-reach remote areas, ensuring equity in learning." (MoE, April 13) Initiative is supported by PTV. </t>
  </si>
  <si>
    <t>All national exams postponed until further notice</t>
  </si>
  <si>
    <t>Additional benefits to existing benefits program (for women); expanded to include all low-income households (Gentilini)</t>
  </si>
  <si>
    <t>https://twitter.com/mo_fept?ref_src=twsrc%5Etfw%7Ctwcamp%5Eembeddedtimeline%7Ctwterm%5Eprofile%3Amo_fept&amp;ref_url=http%3A%2F%2Fmofept.gov.pk%2F
https://twitter.com/SchoolEduPunjab</t>
  </si>
  <si>
    <t>http://mofept.gov.pk/Detail/ODJlMmMyYTktN2QxYy00Y2Y0LWIwYjYtZmYxMDNlYmRkNmQw</t>
  </si>
  <si>
    <t>https://www.facebook.com/mfept/</t>
  </si>
  <si>
    <t>Palau</t>
  </si>
  <si>
    <t>PLW</t>
  </si>
  <si>
    <t>Decision to close schools beginning March 23rd was made on March 18th. Teachers instructed to develop plans to cover missed lessons.</t>
  </si>
  <si>
    <t>Viewed as short term closure for the time being.</t>
  </si>
  <si>
    <t>https://www.facebook.com/432473447296454/photos/pcb.635874073623056/635873580289772/?type=3&amp;theater</t>
  </si>
  <si>
    <t>https://planipolis.iiep.unesco.org/sites/planipolis/files/ressources/palau_moe_covid_response_directiveno01-20_press_release.pdf
https://planipolis.iiep.unesco.org/sites/planipolis/files/ressources/palau_contingency-planning-education-covid-19.pdf</t>
  </si>
  <si>
    <t>Panama</t>
  </si>
  <si>
    <t>PAN</t>
  </si>
  <si>
    <t>Until March 20th for some places and April 7th for others</t>
  </si>
  <si>
    <t xml:space="preserve">Ministry is developing online modules, virtual platforms, and other tools to continue learning from home; opened 'innovation proposals' for people to submit ideas for virtual classrooms and online learning. </t>
  </si>
  <si>
    <t>Online modules and distance learning. Virtual classes taught online. Schedule posted on MoE facebook page.
"Panamanian teachers will offer classes, according to the national curriculum, which will be broadcast by television channels, radio stations and by the educational portal of the Ministry of Education www.educapanama.edu.pa"</t>
  </si>
  <si>
    <t>Homebased learning guides available online in Spanish.</t>
  </si>
  <si>
    <t>"In times of emergency we are with you! This week we carried out the first transfer of food from the "Study without hunger" program to @MIDAPma, to support the preparation of food bags" (MoE, March 28)</t>
  </si>
  <si>
    <t>Paid sick leave; labor market regulation (Gentilini)</t>
  </si>
  <si>
    <t>https://twitter.com/MeducaPma?ref_src=twsrc%5Etfw%7Ctwcamp%5Eembeddedtimeline%7Ctwterm%5Eprofile%3AMeducaPma&amp;ref_url=http%3A%2F%2Fwww.meduca.gob.pa%2F
https://ticotimes.net/2020/03/11/costa-rica-overwhelmed-by-coronavirus-testing-as-panama-records-first-death-what-you-need-to-know-today</t>
  </si>
  <si>
    <t>http://www.meduca.gob.pa/
http://www.meduca.gob.pa/node/3445
http://moodle.educapanama.edu.pa/</t>
  </si>
  <si>
    <t>https://www.facebook.com/MeducaPma/</t>
  </si>
  <si>
    <t>Papua New Guinea</t>
  </si>
  <si>
    <t>PNG</t>
  </si>
  <si>
    <t>"The announcement  of a confirmed case and other unconfirmed cases in Papua New Guinea compels the Minister for Education to issue this Direction. This direction is consisten with The Prime Minister's Statementon 22 March 2020 to bring forward the term 1 holidays. COVID 19 is a new virus for which there is no vaccine to treat it. Schools play a critical role in protecting the health of their students, staff, and the community from highly contagious, infectious diseases as the current virus COVID-19"</t>
  </si>
  <si>
    <t>Nothing as of March 29</t>
  </si>
  <si>
    <t>https://www.education.gov.pg/</t>
  </si>
  <si>
    <t>https://www.education.gov.pg/documents/Suspension.of.Classes.in.the.national.Education.System.pdf</t>
  </si>
  <si>
    <t>https://www.facebook.com/pg/Department-of-Education-Papua-New-Guinea-840968639252866/posts/?ref=page_internal</t>
  </si>
  <si>
    <t>Paraguay</t>
  </si>
  <si>
    <t>PRY</t>
  </si>
  <si>
    <t>"Which provides for the suspension of classes in official, private and subsidized private management institutions of the levels and modalities corresponding to the state portfolio, for a term of 15 days in the framework of the implementation of preventive actions before the risk of expansion of the Coronavirus in the national territory."
Closure extended to April 15 on March 29
Closure extended to December on April 27</t>
  </si>
  <si>
    <t>MoE developed "Your School at Home" online platform - Government committed to making this program available on March 19th
"MEC also developed a Digital Resources Platform, such as a Library of Pedagogical Contents, the presentation was made by Vice Minister of Education Robert Cano."
(From WB) "An agreement with a large tech company was reached to offer an educational package at "zero cost" to benefit 60,000 teachers and 1.2 million students. In addition, the administration has launched a national portal (adapted for users with limited broadband connectivity) which will be combined with traditional media broadcast. "</t>
  </si>
  <si>
    <t>"Additional transfers are planned for the Tekoporá social protection program for 167,000 families." (Gentilini)</t>
  </si>
  <si>
    <t>"Distribution of food package to 3,500 families benefiting from social programs for a total of $ 1.4 billion guaraníes ($211M). This is also provided to day laborers and self-employed"</t>
  </si>
  <si>
    <t>https://aprendizaje.mec.edu.py/index.php/es/recursos</t>
  </si>
  <si>
    <t>https://www.nytimes.com/reuters/2020/03/10/world/americas/10reuters-health-cornavirus-paraguay.html
https://www.pagina12.com.ar/262429-en-paraguay-no-se-abren-las-aulas-hasta-diciembre</t>
  </si>
  <si>
    <t>https://www.facebook.com/MECDigital/</t>
  </si>
  <si>
    <t>https://planipolis.iiep.unesco.org/en/2020/paraguay-suspensi%C3%B3n-de-clases-implementaci%C3%B3n-de-la-plataforma-de-recursos-digitales</t>
  </si>
  <si>
    <t>Peru</t>
  </si>
  <si>
    <t>PER</t>
  </si>
  <si>
    <t xml:space="preserve">Classes will need to made up when school resumes.
Original closure extended until May 4. </t>
  </si>
  <si>
    <t>MoE will make materials available online and on TV. Content broadcast will be closely aligned with national curriculum. 
(By March 24th) Encouraging parents to homeschool students. MoE posting some ideas for activities online
MoE advertising MOOC for distance learning
"In partnership with Minedu, IRTP broadcasts the # AprendoEnCasa segmentthrough @Tvperu news programs"</t>
  </si>
  <si>
    <t>Distance learning content will be translated into 10 native languages as well as sign language.</t>
  </si>
  <si>
    <t xml:space="preserve">MoE posting materials online for families realted to homebased learning. Materials are in Spanish. </t>
  </si>
  <si>
    <t>Distance learning will also be broadcast in Sign Language</t>
  </si>
  <si>
    <t>Doubling old-age cash tranfer; one-off cash transfer for all vulnerable families; The government launched a subsidy of nearly $100 to 3M million poor households to stay home (special scheme is names “I will stay at home") (Gentilini)</t>
  </si>
  <si>
    <t>Government working to offer school meals to those who would normally receive them. 
'The Ministry of Development and Social Inclusion will re-establish the food supply beginning on April 6 to benefit about 1.1 million students even when schools remain closed.'</t>
  </si>
  <si>
    <t>"The Government implemented the monetary subsidy # YoMeQuedoEnCasa , so that people in poverty and extreme poverty have the necessary means to combat # COVID -19. Do you know what it is? Watch the video and follow our recommendations." (From MoE Facebook)
Social pensions; new cash transfer for vulnerable families; cash payment to $3 million poor families (related to the "Yo me quedo en casa" campaign (Gentili)</t>
  </si>
  <si>
    <t>https://cdn.www.gob.pe/uploads/document/file/565531/RVM_N__079-2020-MINEDU.PDF
https://www.gob.pe/8734
https://www.garda.com/crisis24/news-alerts/322036/peru-president-suspends-schools-nationwide-and-issues-post-entry-restrictions-march-11-update-1</t>
  </si>
  <si>
    <t>https://www.facebook.com/mineduperu/</t>
  </si>
  <si>
    <t>https://planipolis.iiep.unesco.org/sites/planipolis/files/ressources/peru_rvm_n_079-2020-minedu.pdf
https://elcomercio.pe/lima/sucesos/coronavirus-en-el-peru-colegios-de-zonas-rurales-reabren-sus-puertas-noticia/</t>
  </si>
  <si>
    <t>Philippines</t>
  </si>
  <si>
    <t>PHL</t>
  </si>
  <si>
    <t>Optional 'Online Alternative Delivery Platform'</t>
  </si>
  <si>
    <t>Optional 'Online Alternative Delivery Platform' available on computers, tablets, and smartphones</t>
  </si>
  <si>
    <t>Fast tracked 4th exams for some areas; for areas with closed schools 4th quarter are cancelled</t>
  </si>
  <si>
    <t xml:space="preserve">Conditionality requirements waived for exisiting cash transfer program </t>
  </si>
  <si>
    <t>"The program embraces a whole-of-a-nation approach wherein guest resource persons from key agencies directly answer queries from the public across different regions throughout the Philippines. They provide updates on the current situation and the efforts being undertaken in mitigating the spread of the disease in the country."
Private schools strongly encouraged to pause fees and tuition while schools are closed. 
Allocating funds/rice subsidies under Emergency Subsidy Program; cash transfers for health care workers; financial assistance for burials; cash assistance to overseas Filipinos unable to travel back due to travel ban; utility/financial obligation support; food support for vital workers; unemployment benefits; wage subsidies; labor market regulation; activation/training (Gentilini)</t>
  </si>
  <si>
    <t>https://www.unicef.org/philippines/press-releases/unicef-philippines-statement-covid-19
https://www.bloomberg.com/news/articles/2020-03-12/duterte-halts-travel-to-philippine-capital-as-virus-cases-jump
https://www.deped.gov.ph/wp-content/uploads/2020/03/DM_s2020_042-2.pdf</t>
  </si>
  <si>
    <t>https://www.facebook.com/DepartmentOfEducation.PH</t>
  </si>
  <si>
    <t>https://planipolis.iiep.unesco.org/sites/planipolis/files/ressources/philippines_deped_covid-19-memoranda.pdf</t>
  </si>
  <si>
    <t>Poland</t>
  </si>
  <si>
    <t>POL</t>
  </si>
  <si>
    <t>MoE offering televized and online learning opportunities including exam prep. Launched education TV channel March 19th
The local authority running the school may provide pupils and teachers with free of charge equipment required for distance learning on the basis of a civil contract. To implement this task, the leading authority may authorize the school's headmaster.</t>
  </si>
  <si>
    <t xml:space="preserve">Most materials are available in Polish; some online materials available in English. </t>
  </si>
  <si>
    <t xml:space="preserve">Guide from MoE available in Polish "tips on how to plan a child's time at home, to combine remote education with the performance of professional duties and the child's play and rest." </t>
  </si>
  <si>
    <r>
      <rPr>
        <rFont val="PT Sans"/>
        <color rgb="FF696158"/>
        <sz val="10.0"/>
      </rPr>
      <t>Exams after the eighth grade of primary school were postponed from April to June, the Matura exam from May to June, and the oral part of the exam was cancelled (</t>
    </r>
    <r>
      <rPr>
        <rFont val="PT Sans"/>
        <color rgb="FF1155CC"/>
        <sz val="10.0"/>
        <u/>
      </rPr>
      <t>source</t>
    </r>
    <r>
      <rPr>
        <rFont val="PT Sans"/>
        <color rgb="FF696158"/>
        <sz val="10.0"/>
      </rPr>
      <t>)</t>
    </r>
  </si>
  <si>
    <t>Government offering childcare allowance</t>
  </si>
  <si>
    <t>Wage subsidies and working time flexibility</t>
  </si>
  <si>
    <t>https://www.usnews.com/news/world/articles/2020-03-11/poland-shuts-all-schools-museums-cinemas-for-two-weeks-due-to-coronavirus</t>
  </si>
  <si>
    <t>https://www.gov.pl/web/edukacja/ksztalcenie-na-odleglosc--poradnik-dla-szkol</t>
  </si>
  <si>
    <t>https://www.facebook.com/ministerstwo.edukacji</t>
  </si>
  <si>
    <t>Portugal</t>
  </si>
  <si>
    <t>PRT</t>
  </si>
  <si>
    <t>MoE in the process of developing distance learning materials. 
"In a first phase, all schools must maintain daily contact with students and initiate a dynamic in which, gradually, they will be able to introduce more complex processes and tools for interaction. All of these new ways of learning and teaching imply a learning curve, both for teachers and students." (MoE)
"Asynchronous activities, which are less demanding in bandwidth and do not require state-of-the-art devices, should be privileged." (MoE)
Television lessons began April 20 for basic education to complement online learning (UNESCO)</t>
  </si>
  <si>
    <r>
      <rPr>
        <rFont val="PT Sans"/>
        <color rgb="FF696158"/>
        <sz val="10.0"/>
      </rPr>
      <t>For students up until the 9th year, there are no exams. For 11th and 12th grade students, exams are postponed (</t>
    </r>
    <r>
      <rPr>
        <rFont val="PT Sans"/>
        <color rgb="FF1155CC"/>
        <sz val="10.0"/>
        <u/>
      </rPr>
      <t>source</t>
    </r>
    <r>
      <rPr>
        <rFont val="PT Sans"/>
        <color rgb="FF696158"/>
        <sz val="10.0"/>
      </rPr>
      <t>)</t>
    </r>
  </si>
  <si>
    <t>Cash transfer for six months to self-employed workers; social security waiver; paid sick leave; unemployment benefits; wage subsidies; activation/trainings</t>
  </si>
  <si>
    <t>https://www.euractiv.com/section/all/short_news/portugal-update-covid-19/</t>
  </si>
  <si>
    <t>https://apoioescolas.dge.mec.pt/node/391</t>
  </si>
  <si>
    <t>Puerto Rico</t>
  </si>
  <si>
    <t>PRI</t>
  </si>
  <si>
    <t>Digital platforms available through the Department of Education. There are multiple options for online learning including continuation of regular classes or alternative digital modules</t>
  </si>
  <si>
    <t xml:space="preserve">MoE has digital platforms available on phones and computeres. There are multiple options for online learning including continuation of regular classes or alternative digital modules
MoE making online and digital modules available
School support staff (librarians, social workers) also available virtually
Summer television programming available. </t>
  </si>
  <si>
    <t xml:space="preserve">No </t>
  </si>
  <si>
    <t xml:space="preserve">Parent materials available online. Materials are in Spanish. </t>
  </si>
  <si>
    <t>https://www.miamiherald.com/news/nation-world/world/americas/article241237251.html
https://de.pr.gov/
https://de.pr.gov/comunicados-especiales/
https://www.wctv.tv/content/news/Puerto-Rico-announces-its-first-confirmed-coronavirus-cases-568812611.html</t>
  </si>
  <si>
    <t>https://www.facebook.com/EDUCACIONPR/photos/pcb.10158190974523489/10158190973823489/?type=3&amp;theater</t>
  </si>
  <si>
    <t>https://www.facebook.com/EDUCACIONPR/posts/10158164830148489</t>
  </si>
  <si>
    <t>Qatar</t>
  </si>
  <si>
    <t>QAT</t>
  </si>
  <si>
    <t>MoE providing distance learning opportunities (see twitter page). Weekly schedule and assessments posted by MoE. All public school students required to participate. 
Also preparing for lessons to be broadcast in sign language for deaf students
All textbooks provided in PDF formats</t>
  </si>
  <si>
    <t xml:space="preserve">Materials for parents available in Arabic. </t>
  </si>
  <si>
    <t>Broadcasting in sign language</t>
  </si>
  <si>
    <t>https://www.aljazeera.com/news/2020/03/qatar-bans-travellers-14-countries-coronavirus-concerns-200309060851684.html</t>
  </si>
  <si>
    <t>https://twitter.com/Qatar_edu</t>
  </si>
  <si>
    <t>https://www.facebook.com/Qatar.edu</t>
  </si>
  <si>
    <t>Romania</t>
  </si>
  <si>
    <t>ROU</t>
  </si>
  <si>
    <t xml:space="preserve">MoE making courses available online as well as on TV
"The courses can be watched both on TV (TVR 2 and TVR 3) and online on the TVR YouTube channel"
"The first line of psychological counseling on COVID-19 was launched, free of charge, for teachers, parents and students - "AMBASSADOR for COMMUNITY"
High school students from low-income households will receive tablets to support distance learning. </t>
  </si>
  <si>
    <r>
      <rPr>
        <rFont val="PT Sans"/>
        <color rgb="FF696158"/>
        <sz val="10.0"/>
      </rPr>
      <t>Minister of Education said there was no way the national exams (BAC and high school entry) would be cancelled (</t>
    </r>
    <r>
      <rPr>
        <rFont val="PT Sans"/>
        <color rgb="FF1155CC"/>
        <sz val="10.0"/>
        <u/>
      </rPr>
      <t>source</t>
    </r>
    <r>
      <rPr>
        <rFont val="PT Sans"/>
        <color rgb="FF696158"/>
        <sz val="10.0"/>
      </rPr>
      <t>). The high school entrance exam was scheduled to start June 15 and the BAc June 22 (</t>
    </r>
    <r>
      <rPr>
        <rFont val="PT Sans"/>
        <color rgb="FF1155CC"/>
        <sz val="10.0"/>
        <u/>
      </rPr>
      <t>source</t>
    </r>
    <r>
      <rPr>
        <rFont val="PT Sans"/>
        <color rgb="FF696158"/>
        <sz val="10.0"/>
      </rPr>
      <t>)</t>
    </r>
  </si>
  <si>
    <t>Cash transfers suspend conditionalities including school attendance requirement (and online benefit process activated) (Gentilini)</t>
  </si>
  <si>
    <t>Paid leave for workers with children less than 12 years old</t>
  </si>
  <si>
    <t>Temporary unemployment benefits</t>
  </si>
  <si>
    <t>https://www.edu.ro/liceeni-din-comunit%C4%83%C8%9Bile-dezavantajate-din-punct-de-vedere-tehnologic-vor-primi-tablete</t>
  </si>
  <si>
    <t>https://www.facebook.com/www.edu.ro/</t>
  </si>
  <si>
    <t>Russian Federation</t>
  </si>
  <si>
    <t>RUS</t>
  </si>
  <si>
    <t xml:space="preserve">Schools initially closed for 3 week vacation on March 16; on April 7 closures were extended and distance learning plans announced. </t>
  </si>
  <si>
    <t xml:space="preserve">All MoE textbooks will be made available for download. The MoE suggests that Internet access will not restrict access to textbooks. Textbooks have been divided into modules students can follow. 
MoE also introduced 'My School Online' platform as well as several other learning platforms.
Educational programs broadcasted on various national and regional channels in different subject areas, including preparation for secondary school graduation exams. (UNESCO)
The school year will be extended and exams will be postponed to a later date. MoE says exams will not be canceled. </t>
  </si>
  <si>
    <t>he Unified State Examinations have been postponed further until 3rd-23rd July. Students will not be required to pass these exams to obtain the Certificate of Secondary General Education; this was issued to all students in June. Schools will reopen for the new academic year on 1st September. Universities also plan to start the new academic year with face-to-face delivery.</t>
  </si>
  <si>
    <t>"Pensioners will be able to order food and medicine delivery by (hotline) phone and get it delivered to their homes" (Gentilini)</t>
  </si>
  <si>
    <t>Paid sick leave for workers quarantined abroad (Gentilini)</t>
  </si>
  <si>
    <t>https://www.reuters.com/article/us-health-coronavirus-moscow-events/russia-bans-entry-to-foreign-nationals-closes-schools-idUSKBN21329T</t>
  </si>
  <si>
    <t>https://www.themoscowtimes.com/2020/03/29/coronavirus-in-russia-the-latest-news-march-29-a69117
http://government.ru/en/news/39415/</t>
  </si>
  <si>
    <t>Rwanda</t>
  </si>
  <si>
    <t>RWA</t>
  </si>
  <si>
    <t>September</t>
  </si>
  <si>
    <t>Schools initially closed for 4 weeks on March 19th. On the April 30th, the GoR announced schools would be closed until September.</t>
  </si>
  <si>
    <t>Government planning to implement online, television, and radio distance learning opportunities. Radio programming begins April 14th. Ministry has posted a schedule online. 
"For those with no connectivity access, especially students preparing for the national exams, there are other planned programs to support you in partnership with various radio and television stations. We will communicate the programs in the coming days."</t>
  </si>
  <si>
    <t>Available in English and Kinyarwanda.</t>
  </si>
  <si>
    <t>eLearning guides available in English and Kinyarwanda.</t>
  </si>
  <si>
    <r>
      <rPr>
        <rFont val="PT Sans"/>
        <color rgb="FF696158"/>
        <sz val="10.0"/>
      </rPr>
      <t>Exact dates for national exams will be communicated at a later date (schools to reopen in September) (</t>
    </r>
    <r>
      <rPr>
        <rFont val="PT Sans"/>
        <color rgb="FF1155CC"/>
        <sz val="10.0"/>
        <u/>
      </rPr>
      <t>source</t>
    </r>
    <r>
      <rPr>
        <rFont val="PT Sans"/>
        <color rgb="FF696158"/>
        <sz val="10.0"/>
      </rPr>
      <t>)</t>
    </r>
  </si>
  <si>
    <t xml:space="preserve">Students are able to receive meals while schools are closed. </t>
  </si>
  <si>
    <t>Free transportation home for boarding school students</t>
  </si>
  <si>
    <t xml:space="preserve">https://twitter.com/Fihi_maFihi/status/1239074482767233026
https://twitter.com/REBRwanda/status/1249700802635141126
https://twitter.com/PrimatureRwanda/status/1255998445418090499
</t>
  </si>
  <si>
    <t>https://twitter.com/Rwanda_Edu/status/1242512348595830785
https://elearning.reb.rw/course/index.php?categoryid=64</t>
  </si>
  <si>
    <t>https://www.facebook.com/MineducRwanda</t>
  </si>
  <si>
    <t>Samoa</t>
  </si>
  <si>
    <t>WSM</t>
  </si>
  <si>
    <t>All schools closed starting 20 March when state of emergency was put into effect.</t>
  </si>
  <si>
    <t xml:space="preserve">Radio and online learning available. Television lessons available for ECE and primary school students. </t>
  </si>
  <si>
    <r>
      <rPr>
        <rFont val="PT Sans"/>
        <color rgb="FF696158"/>
        <sz val="10.0"/>
      </rPr>
      <t>National primary assessments scheduled for OCtober (</t>
    </r>
    <r>
      <rPr>
        <rFont val="PT Sans"/>
        <color rgb="FF1155CC"/>
        <sz val="10.0"/>
        <u/>
      </rPr>
      <t>source</t>
    </r>
    <r>
      <rPr>
        <rFont val="PT Sans"/>
        <color rgb="FF696158"/>
        <sz val="10.0"/>
      </rPr>
      <t>). SSC and SSLC national exams schduled for November (</t>
    </r>
    <r>
      <rPr>
        <rFont val="PT Sans"/>
        <color rgb="FF1155CC"/>
        <sz val="10.0"/>
        <u/>
      </rPr>
      <t>source</t>
    </r>
    <r>
      <rPr>
        <rFont val="PT Sans"/>
        <color rgb="FF696158"/>
        <sz val="10.0"/>
      </rPr>
      <t>)</t>
    </r>
  </si>
  <si>
    <r>
      <rPr>
        <rFont val="PT Sans"/>
        <color rgb="FF696158"/>
        <sz val="10.0"/>
        <u/>
      </rPr>
      <t>http://tcg.uis.unesco.org/wp-content/uploads/sites/4/2020/05/UNESCO-APIA-Office.pdf</t>
    </r>
    <r>
      <rPr>
        <rFont val="PT Sans"/>
        <color rgb="FF000000"/>
        <sz val="10.0"/>
      </rPr>
      <t xml:space="preserve"> // </t>
    </r>
    <r>
      <rPr>
        <rFont val="PT Sans"/>
        <color rgb="FF1155CC"/>
        <sz val="10.0"/>
        <u/>
      </rPr>
      <t>https://samoaglobalnews.com/state-of-emergency-declared-for-samoa/</t>
    </r>
  </si>
  <si>
    <t>San Marino</t>
  </si>
  <si>
    <t>SMR</t>
  </si>
  <si>
    <t xml:space="preserve"> Suspension of schools of all levels and of the socio-educational services for early childhood, public and private, of the Professional Training Center, of the San Marino Music Institute.
Trips and educational trips are also blocked, both in Italy and in other European countries.</t>
  </si>
  <si>
    <t>http://www.sanmarino.sm/on-line/en/home/public-administration/departments/education-department.html</t>
  </si>
  <si>
    <t>http://www.elementare.educazione.sm/on-line/home-portale-scuola-elementare/archivio-notizie/articolo41012822.html</t>
  </si>
  <si>
    <t>São Tomé and Principe</t>
  </si>
  <si>
    <t>STP</t>
  </si>
  <si>
    <t xml:space="preserve">Schools closed as part of state of emergency. </t>
  </si>
  <si>
    <t>http://www.rfi.fr/pt/s%C3%A3o-tom%C3%A9-e-pr%C3%ADncipe/20200318-covid-19-s%C3%A3o-tom%C3%A9-declara-estado-de-emerg%C3%AAncia</t>
  </si>
  <si>
    <t>Saudi Arabia</t>
  </si>
  <si>
    <t>SAU</t>
  </si>
  <si>
    <t>Online distance learning available through MoE; virtual classrooms available daily from 7:45-2:45pm</t>
  </si>
  <si>
    <t>Materials available in Arabic</t>
  </si>
  <si>
    <r>
      <rPr>
        <rFont val="PT Sans"/>
        <color rgb="FF696158"/>
        <sz val="10.0"/>
      </rPr>
      <t>All students transferred to next grade and evaluations to be held at beginning of next school year (</t>
    </r>
    <r>
      <rPr>
        <rFont val="PT Sans"/>
        <color rgb="FF1155CC"/>
        <sz val="10.0"/>
        <u/>
      </rPr>
      <t>source</t>
    </r>
    <r>
      <rPr>
        <rFont val="PT Sans"/>
        <color rgb="FF696158"/>
        <sz val="10.0"/>
      </rPr>
      <t>)</t>
    </r>
  </si>
  <si>
    <t xml:space="preserve">Utility/financial obligation waivers; paid sick leave; health insurance benefits; activation/training measures </t>
  </si>
  <si>
    <t>https://www.arabnews.com/node/1639096/saudi-arabia</t>
  </si>
  <si>
    <t>https://twitter.com/moe_gov_sa
https://www.moe.gov.sa/ar/ContactUs/Pages/default.aspx</t>
  </si>
  <si>
    <t>https://www.facebook.com/MinistryOfEducation/</t>
  </si>
  <si>
    <t>Senegal</t>
  </si>
  <si>
    <t>SEN</t>
  </si>
  <si>
    <t>All schools and universities closed for at least 3 weeks</t>
  </si>
  <si>
    <t>Launching 'Learn at Home' Initiative. "Education has set up a digital device called "LEARNING AT HOME" to help students access lessons and exercises in certain disciplines, especially for exam classes, by clicking on the “education.sn” link. Alongside this initiative, along the same lines, the ministry encourages any initiative likely to support students throughout the national territory."
"As part of the "Learn at home" strategy, the Ministry of Communication has made available to the Ministry of National Education Channel 20 on DTT for broadcasting, with the technical support of RTS and UVS, educational content."</t>
  </si>
  <si>
    <t>Materials available in French</t>
  </si>
  <si>
    <r>
      <rPr>
        <rFont val="PT Sans"/>
        <color rgb="FF696158"/>
        <sz val="10.0"/>
      </rPr>
      <t>Secondary entrance exam (CFEE) to be held August 20-21. Exam for lower secondary (BFEM) will begin September 14. The upper secondary exam (BAC) is scheduled to begin September 2 (</t>
    </r>
    <r>
      <rPr>
        <rFont val="PT Sans"/>
        <color rgb="FF1155CC"/>
        <sz val="10.0"/>
        <u/>
      </rPr>
      <t>source</t>
    </r>
    <r>
      <rPr>
        <rFont val="PT Sans"/>
        <color rgb="FF696158"/>
        <sz val="10.0"/>
      </rPr>
      <t>)</t>
    </r>
  </si>
  <si>
    <t>https://twitter.com/a_peterman/status/1238970779795992577?s=21</t>
  </si>
  <si>
    <t>https://www.education.sn/fr/article/230</t>
  </si>
  <si>
    <t>https://www.facebook.com/snmen/</t>
  </si>
  <si>
    <t>Serbia</t>
  </si>
  <si>
    <t>SRB</t>
  </si>
  <si>
    <t>Changing school calendar for prolonged break. Students will make up classes later. 
From MoE: "The holiday is aimed at students, not school employees. By changing the calendar students do not remain without a break, but reduced the number of vacation days in order to create additional space for students and teachers , with as little additional effort , complete teaching, when the situation will be normalized." (March 28)
MoE later developed a olatform for online classes mojaskola.gov.rs (https://mojaskola.rtsplaneta.rs) provides lessons televised every day on two channels of national TV.</t>
  </si>
  <si>
    <r>
      <rPr>
        <rFont val="PT Sans"/>
        <color rgb="FF696158"/>
        <sz val="10.0"/>
      </rPr>
      <t>University entrance exams and elemantary school finals postponed depending on state of emergency (</t>
    </r>
    <r>
      <rPr>
        <rFont val="PT Sans"/>
        <color rgb="FF1155CC"/>
        <sz val="10.0"/>
        <u/>
      </rPr>
      <t>source</t>
    </r>
    <r>
      <rPr>
        <rFont val="PT Sans"/>
        <color rgb="FF696158"/>
        <sz val="10.0"/>
      </rPr>
      <t xml:space="preserve">) </t>
    </r>
  </si>
  <si>
    <t>https://www.theguardian.com/world/2020/mar/12/how-do-coronavirus-containment-measures-vary-across-europe
https://mojaskola.rtsplaneta.rs/</t>
  </si>
  <si>
    <t>https://www.srbija.gov.rs/vest/455481/promenom-kalendara-rada-ucenici-ne-ostaju-bez-raspusta.php</t>
  </si>
  <si>
    <t>Seychelles</t>
  </si>
  <si>
    <t>SYC</t>
  </si>
  <si>
    <t>Decision made March 16th to close schools in some areas. All will be closed from 20th</t>
  </si>
  <si>
    <t>Schools are sending students home with work given advanced notice of closures and some online resources available.</t>
  </si>
  <si>
    <t xml:space="preserve">Instructional guides available for parents in some subjects including Math. Guides are in English. </t>
  </si>
  <si>
    <t>http://www.edu.gov.sc/Pages/viewalldownload.aspx?RootFolder=%2FDownloads%2FMath%20Pri&amp;FolderCTID=0x0120009EA64C3BD31204489E2BFD1FAE621B81&amp;View={F6EDBF40-2974-4A69-B12D-ABE3D370A42E}</t>
  </si>
  <si>
    <t>http://www.edu.gov.sc/Pages/viewalldownload.aspx?RootFolder=%2FDownloads%2FEnglish%20pri&amp;FolderCTID=0x0120009EA64C3BD31204489E2BFD1FAE621B81&amp;View={F6EDBF40-2974-4A69-B12D-ABE3D370A42E}</t>
  </si>
  <si>
    <t>https://www.facebook.com/eduseychelles/</t>
  </si>
  <si>
    <t>Sierra Leone</t>
  </si>
  <si>
    <t>SLE</t>
  </si>
  <si>
    <t>No information available as of March 30. Coded based on UNESCO coding.</t>
  </si>
  <si>
    <t xml:space="preserve">National radio program under development </t>
  </si>
  <si>
    <r>
      <rPr>
        <rFont val="PT Sans"/>
        <color rgb="FF696158"/>
        <sz val="10.0"/>
      </rPr>
      <t>National Primary School Exam (NPSE) will take place 3 August while the Basic Education Certificate Exam (BECE) will start September 14 and last 10 days (</t>
    </r>
    <r>
      <rPr>
        <rFont val="PT Sans"/>
        <color rgb="FF1155CC"/>
        <sz val="10.0"/>
        <u/>
      </rPr>
      <t>source</t>
    </r>
    <r>
      <rPr>
        <rFont val="PT Sans"/>
        <color rgb="FF696158"/>
        <sz val="10.0"/>
      </rPr>
      <t>)  [Previously: WAEC Cancelled, 20 March (</t>
    </r>
    <r>
      <rPr>
        <rFont val="PT Sans"/>
        <color rgb="FF1155CC"/>
        <sz val="10.0"/>
        <u/>
      </rPr>
      <t>source</t>
    </r>
    <r>
      <rPr>
        <rFont val="PT Sans"/>
        <color rgb="FF696158"/>
        <sz val="10.0"/>
      </rPr>
      <t>)]</t>
    </r>
  </si>
  <si>
    <t>https://www.devex.com/news/wfp-repackages-efforts-to-reach-hungry-children-as-covid-19-closes-schools-96878</t>
  </si>
  <si>
    <t>http://www.education.gov.sl/</t>
  </si>
  <si>
    <t>https://www.facebook.com/Ministry-of-Basic-and-Senior-Secondary-Education-SL-1410711375879238/</t>
  </si>
  <si>
    <t>Singapore</t>
  </si>
  <si>
    <t>SGP</t>
  </si>
  <si>
    <t>" Starting from 8 April 2020, all primary, secondary, Pre-University and IHL students, including students from Special Education (SPED) schools, will shift to full Home-Based Learning (HBL) till 4 May 2020. All preschools, MOE Kindergartens and student care centres, including special student care centres, will suspend their general services during this period. Private education institutions should move to HBL, or suspend classes otherwise. Classes will resume on 5 May 2020. MOE and MSF will continue to closely monitor the COVID-19 situation to assess if these measures need to be prolonged." (From MoE press release on April 3)
April 21: "The June school holidays will be brought forward to May 5 in light of the extension of the “circuit breaker” period to Jun 1, announced the Ministry of Education (MOE) on Tuesday (Apr 21)." (Channel News Asia)</t>
  </si>
  <si>
    <t>MoE has implemented a one-day-per-week homebased learning plan to help parents prepare for the possibility of extended home-based learning from March 27 - April 8. On April 3rd, the MoE announced full closure of schools from April 8-May 4.
"Schools will also assist students who may require digital devices or internet access. The Singapore Student Learning Space (SLS) platform will continue to be accessible to students during this period. Throughout this period of full HBL, our students can rely on the ongoing support of their teachers and other school personnel who will continue to work from home or from school. School staff will also keep in regular contact with them and their parents. Likewise, SPED teachers will provide our students in SPED schools as well as their parents with HBL support for the customised curriculum, and maintain regular contact." 
"Blended learning, incorporating a mix of face-to-face and e-learning components, has been a core part of the IHLs' curriculum. In recent months, IHLs have moved almost all their class-based modules online, and stepped up safe distancing measures on their campuses. They have also been making similar adjustments to their examination and assessment formats. They continue to be in touch with their students to support them in their learning and progression, and well-being, and are committed to work towards helping students to graduate on time." (MoE Press Release, April 3)
Schools will also assist students who may require digital devices or internet access</t>
  </si>
  <si>
    <t xml:space="preserve">Parent support available online. Singapore implemented a two week pilot of one-day-per-week homebased learning before closing schools to help families logistically prepare for the move to full school closures. </t>
  </si>
  <si>
    <r>
      <rPr>
        <rFont val="PT Sans"/>
        <color rgb="FF1155CC"/>
        <u/>
      </rPr>
      <t>National examinations dates</t>
    </r>
    <r>
      <rPr>
        <rFont val="PT Sans"/>
        <color rgb="FF696158"/>
      </rPr>
      <t xml:space="preserve">      "With HBL, school-based assessments and examinations for the year will need to be adjusted where necessary. All school-based Mid-Year Examinations will be cancelled. However, national examinations, including the mid-year GCE O- and A-Level Mother Tongue Language examinations in June, Year-End Examinations and Primary School Leaving Examinations will proceed as planned and with the necessary precautionary measures in place." (From MoE, April 3)
April 21: Mother tongue exams rescheduled; some portions of exam scaled back</t>
    </r>
  </si>
  <si>
    <t>"SPED teachers will provide our students in SPED schools as well as their parents with HBL support for the customised curriculum, and maintain regular contact." (From MoE, April 3)</t>
  </si>
  <si>
    <t>S$100 for passion card top-up for all seniors, and S$100 supermarket vouchers for lower-incom</t>
  </si>
  <si>
    <t>One off cash payment to all citizens; utility rebates doubled; wage subsidies (Gentilini)</t>
  </si>
  <si>
    <t>https://www.channelnewsasia.com/news/singapore/june-school-holidays-brought-forward-covid19-gce-exams-12662408#.XqLcB2iAfhU.twitter</t>
  </si>
  <si>
    <t>https://www.aljazeera.com/news/2020/01/countries-confirmed-cases-coronavirus-200125070959786.html</t>
  </si>
  <si>
    <t>https://www.facebook.com/pg/moesingapore/posts/</t>
  </si>
  <si>
    <t>https://planipolis.iiep.unesco.org/sites/planipolis/files/ressources/singapore_moe_press-release_03042020.pdf</t>
  </si>
  <si>
    <t>Sint Maarten (Dutch part)</t>
  </si>
  <si>
    <t>SXM</t>
  </si>
  <si>
    <t>http://www.sintmaartengov.org/government/ECYS/Pages/default.aspx</t>
  </si>
  <si>
    <t>https://www.facebook.com/MinistryOfEducationCultureYouthandSportsAffairs/</t>
  </si>
  <si>
    <t>Slovak Republic</t>
  </si>
  <si>
    <t>SVK</t>
  </si>
  <si>
    <t xml:space="preserve">"In order to help schools cope with the current situation, we present an overview of distance learning options currently available within the education sector.
Update: Educational materials for secondary vocational schools created within the NP Development of Secondary Vocational Education are already available on the portal of the Central repository of digital educational content called “Viki”. These are over 60,000 short videos and demos that are currently available to the general public (teachers, pupils, parents) without having to sign in."
Counseling hotline available for students and parents.
</t>
  </si>
  <si>
    <t xml:space="preserve">Online materials available in Slovak and Czech. </t>
  </si>
  <si>
    <t xml:space="preserve">Parental resources available in Slovak. </t>
  </si>
  <si>
    <r>
      <rPr>
        <rFont val="PT Sans"/>
        <color rgb="FF696158"/>
        <sz val="10.0"/>
      </rPr>
      <t>Postponed all end-of-year exams (</t>
    </r>
    <r>
      <rPr>
        <rFont val="PT Sans"/>
        <color rgb="FF1155CC"/>
        <sz val="10.0"/>
        <u/>
      </rPr>
      <t>source</t>
    </r>
    <r>
      <rPr>
        <rFont val="PT Sans"/>
        <color rgb="FF696158"/>
        <sz val="10.0"/>
      </rPr>
      <t>)</t>
    </r>
  </si>
  <si>
    <t>https://nationalpost.com/pmn/health-pmn/slovakia-closes-schools-stops-international-travel-to-battle-coronavirus-2?utm_campaign=magnet&amp;utm_source=article_page&amp;utm_medium=related_articles</t>
  </si>
  <si>
    <t>http://www.ucimenadialku.sk/podpora/pre-rodicov/</t>
  </si>
  <si>
    <t>https://www.facebook.com/minedu.sk/</t>
  </si>
  <si>
    <t>Slovenia</t>
  </si>
  <si>
    <t>SVN</t>
  </si>
  <si>
    <t>MoE offering educational programming on TV.
Teachers interacting / posting content online for students</t>
  </si>
  <si>
    <t>Broadcasts in Slovenian</t>
  </si>
  <si>
    <t xml:space="preserve">Materials for parents available from MoE. Materials are in Slovenian. </t>
  </si>
  <si>
    <r>
      <rPr>
        <rFont val="PT Sans"/>
        <color rgb="FF696158"/>
        <sz val="10.0"/>
      </rPr>
      <t xml:space="preserve">National exams for primary schools - 6th and 9th grade- cancelled. School leaving exam for secondary students to be held </t>
    </r>
    <r>
      <rPr>
        <rFont val="PT Sans"/>
        <color rgb="FF1155CC"/>
        <sz val="10.0"/>
        <u/>
      </rPr>
      <t>(source</t>
    </r>
    <r>
      <rPr>
        <rFont val="PT Sans"/>
        <color rgb="FF696158"/>
        <sz val="10.0"/>
      </rPr>
      <t>)</t>
    </r>
  </si>
  <si>
    <t>Cash transfer for unemployed; social security waiver; paid sick leave; pension bonus; unemployment benefit</t>
  </si>
  <si>
    <t>https://www.gov.si/en/news/2020-03-13-restrictions-aim-to-prevent-the-virus-from-spreading-rapidly-and-to-keep-the-health-system-operational/</t>
  </si>
  <si>
    <t>https://www.gov.si/novice/2020-03-20-kako-se-ucimo-na-daljavo/</t>
  </si>
  <si>
    <t>https://www.facebook.com/MIZS.gov.si</t>
  </si>
  <si>
    <t>Solomon Islands</t>
  </si>
  <si>
    <t>SLB</t>
  </si>
  <si>
    <t xml:space="preserve">Radio lessons produced since end of April by the Ministry of Education and Human Resources Development broadcasted on SIBC radio station (UNESCO). Online learning platform also available from the MoE. </t>
  </si>
  <si>
    <t>https://www.mehrd.gov.sb/</t>
  </si>
  <si>
    <t>Somalia</t>
  </si>
  <si>
    <t>SOM</t>
  </si>
  <si>
    <t>MoE has released short and long-term closure plans. Will transition to distance learning if schools are closed for a prolonged period of time.  Distance currently not implemented.</t>
  </si>
  <si>
    <t xml:space="preserve">MoE policy lays out the following plan if schools remain closed for a prolonged period of time (NOTE: This is what they plan to develop. It is not operational yet): The extent and length of the school closures cannot be predicted and could end up for longer
periods. Therefore, it is important to prepare for this possibility using the following potential
strategies: Develop online/e-learning strategies; prepare radio lessons with interactive radio instruction; awareness campaigns for parents about distance learning; psychosocial support for students through various media forms; potential to develop accelerated versions of curriculum. </t>
  </si>
  <si>
    <t>Primary school exams canceled; secondary schools will be rescheduled and/or offered in a different format.</t>
  </si>
  <si>
    <t>https://www.aljazeera.com/news/2020/03/coronavirus-pandemic-experts-somalia-risk-greater-china-200319052938789.html</t>
  </si>
  <si>
    <t>https://twitter.com/Godahbarre/status/1253383129714364416/photo/1</t>
  </si>
  <si>
    <t>https://planipolis.iiep.unesco.org/sites/planipolis/files/ressources/somalia_moeche_strategy_for_covid-19_with_final_edits_22.03.2020.pdf</t>
  </si>
  <si>
    <t>South Africa</t>
  </si>
  <si>
    <t>ZAF</t>
  </si>
  <si>
    <t>Online / distance learning available from MoE</t>
  </si>
  <si>
    <t>South Africa planning a phased approach to re-opening schools beginning May 6 [See 'school reopening tracker' sheet for details and updates]</t>
  </si>
  <si>
    <t>Curriculum content, reading materials, and educational games available online through the MoE. Kwazulu Natal province offering radio lessons https://allafrica.com/stories/202003240587.html 
DoE launched partnership with DSTV and Vodacom to offer televised school lessons for grades 4-9. 
From Gauteng MEC (March 25): "We've scrapped the June holidays &amp; partnered with multichoice &amp; various radio stations &amp; network providers Vodacom &amp; Telkom to help our children catch up &amp; find their feet
Designed a matric study booklet for grade 12s to support exam study. 
(From SABC Press Release on April 8 via All Africa) "The SABC and the Department of Basic Education have launched a multi-media learner support initiative under the banner: COVID-19 Learner Support aimed at limiting the impact of the lockdown to the school calendar. The initiative is part of the broader efforts to prevent a total loss of school year since the lockdown was announced by President Cyril Ramaphosa as a measure to combat the spread of corona virus known as COVID-19.
The programme is scheduled to start tomorrow, April 9, 2020 and will broadcast across three SABC TV Channels and 13 Radio stations with online support. The series will provide curriculum support lessons to learners in Grades 10, 11 &amp; 12 and Early Childhood Development (ECD). Some of the subjects covered include Maths, Physical Sciences, English FAL, Life Sciences and Accounting. A variety of African languages are also covered under the ECD basket."</t>
  </si>
  <si>
    <t xml:space="preserve">ECD content will be broadcast on television and radio programmes in multiple African languages. </t>
  </si>
  <si>
    <t xml:space="preserve">Resources for parents available on DoE website. Resources are in English. </t>
  </si>
  <si>
    <r>
      <rPr>
        <rFont val="PT Sans"/>
        <color rgb="FF696158"/>
        <sz val="10.0"/>
      </rPr>
      <t>The Matric national senior certificate exam will be held in November and combine the June mid-terms with the december finals (</t>
    </r>
    <r>
      <rPr>
        <rFont val="PT Sans"/>
        <color rgb="FF1155CC"/>
        <sz val="10.0"/>
        <u/>
      </rPr>
      <t>source</t>
    </r>
    <r>
      <rPr>
        <rFont val="PT Sans"/>
        <color rgb="FF696158"/>
        <sz val="10.0"/>
      </rPr>
      <t>)</t>
    </r>
  </si>
  <si>
    <t>Not supplemented, but beneficiaries can access benefits early (Gentilini)</t>
  </si>
  <si>
    <t xml:space="preserve">From MEC in Gauteng (March 25) "We're also looking at our children who relied on schools for nutrition, we have their locations &amp; will deliver grocery for them &amp; dignity packs for our girls which include masks &amp; gloves"
National government working with private sector to provide school meals. </t>
  </si>
  <si>
    <t>MEC providign "Dignity packs" for girls including sanitary pads they may otherwise be able to get at school.
Paid sick leave; unemployment benefits (Gentilini)</t>
  </si>
  <si>
    <r>
      <rPr>
        <rFont val="PT Sans"/>
        <color rgb="FF1155CC"/>
        <sz val="10.0"/>
        <u/>
      </rPr>
      <t>https://twitter.com/dbe_sa</t>
    </r>
    <r>
      <rPr>
        <rFont val="PT Sans"/>
        <color rgb="FF696158"/>
        <sz val="10.0"/>
      </rPr>
      <t xml:space="preserve">
https://twitter.com/GautengSACR/status/1242780801370120199
https://www.devex.com/news/wfp-repackages-efforts-to-reach-hungry-children-as-covid-19-closes-schools-96878</t>
    </r>
  </si>
  <si>
    <t>https://twitter.com/Lesufi/status/1242900229386534913/photo/1
https://www.education.gov.za/
https://allafrica.com/stories/202004090861.html</t>
  </si>
  <si>
    <t>https://www.facebook.com/BasicEd/</t>
  </si>
  <si>
    <t>https://planipolis.iiep.unesco.org/sites/planipolis/files/ressources/handy_guide_for_pset_sector_-_coronavirus.pdf</t>
  </si>
  <si>
    <t>https://twitter.com/Fihi_maFihi/status/1252311237381230598/photo/1</t>
  </si>
  <si>
    <t>South Sudan</t>
  </si>
  <si>
    <t>SSD</t>
  </si>
  <si>
    <t>6 weeks</t>
  </si>
  <si>
    <t xml:space="preserve">Primary and secondary school lessons in some subjects will be delivered through radio and television broadcasts (launched in April). </t>
  </si>
  <si>
    <t>https://radiotamazuj.org/en/news/article/south-sudan-closes-schools-universities-amid-coronavirus-fears</t>
  </si>
  <si>
    <t>https://radiotamazuj.org/en/news/article/education-ministry-to-launch-distance-learning-for-students</t>
  </si>
  <si>
    <t>https://www.facebook.com/MoEducSS/</t>
  </si>
  <si>
    <t>Spain</t>
  </si>
  <si>
    <t>ESP</t>
  </si>
  <si>
    <t>- Implementing distance learning measures</t>
  </si>
  <si>
    <t>Implementing distance learning
"It is a special program of five hours a day of educational content that will be broadcast open during the morning, from Monday to Friday, on Clan TV and on La 2 de TVE. This initiative is especially aimed at students from socially most vulnerable families who therefore lack the resources to follow the online activities provided by most educational centers and their teachers. Also to those who live in territories with greater difficulties in connecting to the network and to students who, due to confinement conditions, have problems sharing bandwidth."</t>
  </si>
  <si>
    <t>National exams postponted.</t>
  </si>
  <si>
    <t>Childcare benefit</t>
  </si>
  <si>
    <t>Cash transfers to compensate school feeding program closures. Also includes in-kind food benefits and home delivery.  (Gentilini)</t>
  </si>
  <si>
    <t xml:space="preserve">Support for homeless populations; paid sick leave </t>
  </si>
  <si>
    <t>http://www.educacionyfp.gob.es/prensa/actualidad/2020/03/20200312-medidascovid19.html
http://www.educacionyfp.gob.es/prensa/actualidad/2020/03/20200314-educlan.html</t>
  </si>
  <si>
    <t>http://www.educacionyfp.gob.es/prensa/actualidad/2020/03/20200321-mefprtve.html
http://www.educacionyfp.gob.es/prensa/actualidad/2020/03/20200325-sectorial.html</t>
  </si>
  <si>
    <t>Sri Lanka</t>
  </si>
  <si>
    <t>LKA</t>
  </si>
  <si>
    <t>MoE offering some radio programming for students. No mention of online instruction as of March 20th</t>
  </si>
  <si>
    <t xml:space="preserve">Primary education distance learning materials available in Sinhala and Tamil; Secondary available in Sinhala, Tamil, and English. </t>
  </si>
  <si>
    <r>
      <rPr>
        <rFont val="PT Sans"/>
        <color rgb="FF696158"/>
        <sz val="10.0"/>
      </rPr>
      <t>The Ministry of Education has decided to conduct the General Certificate of Education Advanced Level Examination of the year 2020 from Monday 12th of October to 06th of November and the grade five scholarship examination on Sunday 11th of October (</t>
    </r>
    <r>
      <rPr>
        <rFont val="PT Sans"/>
        <color rgb="FF1155CC"/>
        <sz val="10.0"/>
        <u/>
      </rPr>
      <t>MoE source</t>
    </r>
    <r>
      <rPr>
        <rFont val="PT Sans"/>
        <color rgb="FF696158"/>
        <sz val="10.0"/>
      </rPr>
      <t>)</t>
    </r>
  </si>
  <si>
    <t>https://www.thestar.com.my/news/regional/2020/03/15/sri-lanka-declares-public-holiday-due-to-concerns-over-virus
http://moe.gov.lk/index.php?option=com_content&amp;view=article&amp;id=591:13-20&amp;catid=9:latest-news&amp;lang=en&amp;Itemid=242</t>
  </si>
  <si>
    <t>http://moe.gov.lk/index.php?option=com_content&amp;view=article&amp;id=591:13-20&amp;catid=9:latest-news&amp;lang=en&amp;Itemid=242</t>
  </si>
  <si>
    <t>https://www.facebook.com/moe.gov.lk/</t>
  </si>
  <si>
    <t>St. Kitts and Nevis</t>
  </si>
  <si>
    <t>KNA</t>
  </si>
  <si>
    <t>Minister of Education, Honorable Shawn Richards' address to the nation on the early closure of schools. Parents and guardians please be advised that schools in St. Kitts and Nevis will close on Friday, 27 March, 2020 for an early start to Easter vacation. Closure announced March 24th.</t>
  </si>
  <si>
    <t xml:space="preserve">Initially extending to school Easter break. Teachers will send home learning packages for the first week of school closures. Encouraging parents to make sure students complete the work. Working with television and Internet networks to develop alternate plans if schools close for longer time frames after the break. </t>
  </si>
  <si>
    <t>Resources for parents available in English.</t>
  </si>
  <si>
    <t>https://www.newsweek.com/coronavirus-americas-country-without-virus-1494157</t>
  </si>
  <si>
    <t>https://www.facebook.com/MOENevis/</t>
  </si>
  <si>
    <t>St. Lucia</t>
  </si>
  <si>
    <t>LCA</t>
  </si>
  <si>
    <t>Decision made March 14th to close schools beginning March 16</t>
  </si>
  <si>
    <t>Online learning available through the MoE</t>
  </si>
  <si>
    <t>http://www.govt.lc/news/closure-of-schools</t>
  </si>
  <si>
    <t>https://www.facebook.com/Ministry-of-Education-Innovation-Gender-Relations-and-Sustainable-Dev-366138330210578/</t>
  </si>
  <si>
    <t>St. Martin (French part)</t>
  </si>
  <si>
    <t>MAF</t>
  </si>
  <si>
    <t xml:space="preserve">Decision made March 17th to close businesses and schools in accordance with the conditions put forward in France </t>
  </si>
  <si>
    <t>https://www.thedailyherald.sx/islands/all-french-side-restaurants-bars-and-cafes-to-close-for-next-15-days</t>
  </si>
  <si>
    <t>St. Vincent and the Grenadines</t>
  </si>
  <si>
    <t>VCT</t>
  </si>
  <si>
    <t>Beginning regularly scheduled school break one week early. Decision made March 16th to close schools on March 20th</t>
  </si>
  <si>
    <t>http://education.gov.vc/education/index.php/news/588-schools-across-st-vincent-and-the-grenadines-to-close-one-week-early</t>
  </si>
  <si>
    <t>https://news784.com/local-news/press-conference-on-suspected-case-of-covid-19-in-svg-at-8-30pm/
https://www.cxc.org/may-june-strategy-2020/</t>
  </si>
  <si>
    <t>Sudan</t>
  </si>
  <si>
    <t>SDN</t>
  </si>
  <si>
    <t>All schools at all levels closed for one month.</t>
  </si>
  <si>
    <t xml:space="preserve">Government currently developing distance learning strategy. Nothing in place as of April 23. </t>
  </si>
  <si>
    <r>
      <rPr>
        <rFont val="PT Sans"/>
        <color rgb="FF696158"/>
        <sz val="10.0"/>
      </rPr>
      <t>Exams at lower levels postponed; Sudanese certificate exam scheduled to move forward as scheduled until further notice. Students sat for BSCE on 12 July (</t>
    </r>
    <r>
      <rPr>
        <rFont val="PT Sans"/>
        <color rgb="FF1155CC"/>
        <sz val="10.0"/>
        <u/>
      </rPr>
      <t>source</t>
    </r>
    <r>
      <rPr>
        <rFont val="PT Sans"/>
        <color rgb="FF696158"/>
        <sz val="10.0"/>
      </rPr>
      <t>)
(March 30 from AllAfrica) "The Minister of Education, Professor Mohamed Al-Amin Al-Tom, on Monday, announced that the Sudanese certification exams will be postponed to a date to be fixed later."</t>
    </r>
  </si>
  <si>
    <t>https://www.bbc.co.uk/news/world-europe-51743697
https://www.dabangasudan.org/en/all-news/article/coronavirus-measures-sudan-s-council-of-ministers-issue-directions
https://allafrica.com/stories/202003310469.html</t>
  </si>
  <si>
    <t>https://www.reuters.com/article/us-health-coronavirus-sudan/sudan-closes-schools-and-universities-for-one-month-over-coronavirus-idUSKBN211156
http://moekh.gov.sd/2020/03/22/%d8%a7%d9%84%d9%85%d8%b1%d8%ad%d9%84%d8%a9-%d8%a7%d9%84%d8%ab%d8%a7%d9%86%d9%88%d9%8a%d8%a9-%d8%aa%d8%b6%d8%b9-%d8%ae%d8%b7%d8%a9-%d9%84%d8%b9%d8%a7%d9%84%d8%ac-%d9%85%d8%a7-%d8%aa%d8%a8%d9%82%d9%89/</t>
  </si>
  <si>
    <t>Suriname</t>
  </si>
  <si>
    <t>SUR</t>
  </si>
  <si>
    <t>Daily distance learning schedule posted daily.</t>
  </si>
  <si>
    <r>
      <rPr>
        <rFont val="PT Sans"/>
        <color rgb="FF696158"/>
        <sz val="10.0"/>
      </rPr>
      <t>The exam at VOS level is from July 23 to August 6, the test for GLO is on August 3 and 4 and the VOJ exam is on August 5, 6 and 7. The exam consists of material from the first and second quarter. The oral Dutch for VOJ exam will be based on one book instead of five books (</t>
    </r>
    <r>
      <rPr>
        <rFont val="PT Sans"/>
        <color rgb="FF1155CC"/>
        <sz val="10.0"/>
        <u/>
      </rPr>
      <t>source</t>
    </r>
    <r>
      <rPr>
        <rFont val="PT Sans"/>
        <color rgb="FF696158"/>
        <sz val="10.0"/>
      </rPr>
      <t xml:space="preserve"> in Dutch)
</t>
    </r>
  </si>
  <si>
    <t>http://www.gov.sr/</t>
  </si>
  <si>
    <t>https://www.facebook.com/Ministerie-van-Onderwijs-Wetenschap-en-Cultuur-Minowc-690318941019001/</t>
  </si>
  <si>
    <t>Sweden</t>
  </si>
  <si>
    <t>SWE</t>
  </si>
  <si>
    <t>Secondary schools and universities closed. Pre-primary and primary schools not yet closed (official statement from Minister on 3/21 says closure of primary schools not yet necessary)
"As of Wednesday, March 18, 2020, it is recommended that all upper secondary education, adult education and higher education be conducted remotely. The recommendation does not apply to upper secondary school or special education for adults"</t>
  </si>
  <si>
    <t>Comprehensive distance learning plan in place. In some cases, can be realtime direct instruction with teachers.</t>
  </si>
  <si>
    <r>
      <rPr>
        <rFont val="PT Sans"/>
        <color rgb="FF696158"/>
        <sz val="10.0"/>
      </rPr>
      <t>The National Agency for Education announced the cancellation of the semester’s remaining
national tests in compulsory school and upper-secondary school (</t>
    </r>
    <r>
      <rPr>
        <rFont val="PT Sans"/>
        <color rgb="FF1155CC"/>
        <sz val="10.0"/>
        <u/>
      </rPr>
      <t>source</t>
    </r>
    <r>
      <rPr>
        <rFont val="PT Sans"/>
        <color rgb="FF696158"/>
        <sz val="10.0"/>
      </rPr>
      <t>)</t>
    </r>
  </si>
  <si>
    <t>Faster sick leave process; paid sick leave; social security subsidy (Gentilini)</t>
  </si>
  <si>
    <t>https://www.skolverket.se/regler-och-ansvar/ansvar-i-skolfragor/fjarrundervisning#Text
https://www.regeringen.se/49428e/contentassets/470802623af44b219f36619a2554acb0/atgarder-med-anledning-av-det-nya-coronaviruset
https://www.thelocal.se/20200304/who-are-the-coronavirus-patients-in-sweden</t>
  </si>
  <si>
    <t>https://www.skolverket.se/regler-och-ansvar/ny-forordning-mojliggor-olika-atgarder-nar-skolor-behover-stanga-pa-grund-av-coronaviruset</t>
  </si>
  <si>
    <t>Switzerland</t>
  </si>
  <si>
    <t>CHE</t>
  </si>
  <si>
    <t>"Cantons are urged to close schools and set up childcare facilities for students who can’t remain at home. Home Affairs minister Alain Berset said care facilities will be made available to avoid "mixing of the generations", which would imply that grandparents are caring for the children while their parents are at work. "Our priority is to protect older people who are at risk from coronavirus".</t>
  </si>
  <si>
    <t>Varies by Canton. Distance learning now available from MoE at https://www.eduport.ch/de</t>
  </si>
  <si>
    <t>Reduced work hours (Gentilini)</t>
  </si>
  <si>
    <t>Faster unemployment insurance process</t>
  </si>
  <si>
    <t>https://www.thelocal.ch/20200313/switzerland-closes-schools-and-offers-in-aid-to-businesses-over-virus</t>
  </si>
  <si>
    <t>http://www.edk.ch/dyn/11910.php
https://www.eduport.ch/de</t>
  </si>
  <si>
    <t>Syrian Arab Republic</t>
  </si>
  <si>
    <t>SYR</t>
  </si>
  <si>
    <t xml:space="preserve">Announced school closings for 2 weeks as a preventative measure despite not having any confirmed cases. </t>
  </si>
  <si>
    <t xml:space="preserve">MoE launching 'platforms' program with youtube videos, etc. </t>
  </si>
  <si>
    <r>
      <rPr>
        <rFont val="PT Sans"/>
        <color rgb="FF696158"/>
        <sz val="10.0"/>
      </rPr>
      <t>Primary and secondary exams were scheduled for 21 June, pushed back from 5 June, and held in one round intead of multiple rounds (</t>
    </r>
    <r>
      <rPr>
        <rFont val="PT Sans"/>
        <color rgb="FF1155CC"/>
        <sz val="10.0"/>
        <u/>
      </rPr>
      <t>source</t>
    </r>
    <r>
      <rPr>
        <rFont val="PT Sans"/>
        <color rgb="FF696158"/>
        <sz val="10.0"/>
      </rPr>
      <t>)</t>
    </r>
  </si>
  <si>
    <t>https://www.aljazeera.com/news/2020/03/stocks-collapse-coronavirus-global-pandemic-live-200312235606108.html</t>
  </si>
  <si>
    <t>http://moed.gov.sy/site/</t>
  </si>
  <si>
    <t>Taiwan, China</t>
  </si>
  <si>
    <t>TWN</t>
  </si>
  <si>
    <t xml:space="preserve">Reopened February 25th after a 2-week extended winter break. </t>
  </si>
  <si>
    <t>Government provided coupons to be used at night markets, shops, and restaurants. (Gentilini)</t>
  </si>
  <si>
    <t>Vouchers for supermarkets and shops</t>
  </si>
  <si>
    <t>https://www.scmp.com/video/china/3052535/taiwan-schools-reopen-amid-covid-19-epidemic-while-schools-hong-kong-remain</t>
  </si>
  <si>
    <t>https://www.facebook.com/www.edu.tw</t>
  </si>
  <si>
    <t>Tajikistan</t>
  </si>
  <si>
    <t>TJK</t>
  </si>
  <si>
    <t xml:space="preserve">MoE has portal of online resources, but no formal online learning program. </t>
  </si>
  <si>
    <t>http://edu-maorif.tj/</t>
  </si>
  <si>
    <t>Tanzania</t>
  </si>
  <si>
    <t>TZA</t>
  </si>
  <si>
    <t xml:space="preserve">Schools initially closed on March 17 for 30 days. On April 14, closures were extended indefinitely. </t>
  </si>
  <si>
    <t xml:space="preserve">Government currently developing a distance learning plan. Nothing has been implemented as of April 23. 
As of 27 April Tanzania MoE aired education programs for primary and secondary children on TV and radio (source: UNESCO).
</t>
  </si>
  <si>
    <r>
      <rPr>
        <rFont val="PT Sans"/>
        <color rgb="FF696158"/>
        <sz val="10.0"/>
      </rPr>
      <t>Form Two and Form Four to take exams in November (</t>
    </r>
    <r>
      <rPr>
        <rFont val="PT Sans"/>
        <color rgb="FF1155CC"/>
        <sz val="10.0"/>
        <u/>
      </rPr>
      <t>source</t>
    </r>
    <r>
      <rPr>
        <rFont val="PT Sans"/>
        <color rgb="FF696158"/>
        <sz val="10.0"/>
      </rPr>
      <t>); Postponement of exams (</t>
    </r>
    <r>
      <rPr>
        <rFont val="PT Sans"/>
        <color rgb="FF1155CC"/>
        <sz val="10.0"/>
        <u/>
      </rPr>
      <t>source</t>
    </r>
    <r>
      <rPr>
        <rFont val="PT Sans"/>
        <color rgb="FF696158"/>
        <sz val="10.0"/>
      </rPr>
      <t>)</t>
    </r>
  </si>
  <si>
    <t>https://twitter.com/samirasawlani/status/1239926196609179649
https://twitter.com/DewjiFoundation/status/1253972160084877312</t>
  </si>
  <si>
    <t>https://allafrica.com/stories/202006170226.html?utm_campaign=allafrica%3Aeditor&amp;utm_medium=social&amp;utm_source=twitter&amp;utm_content=promote%3Aaans%3Aacbxam</t>
  </si>
  <si>
    <t>https://www.facebook.com/pg/moestvt/posts/?ref=page_internal</t>
  </si>
  <si>
    <t>Thailand</t>
  </si>
  <si>
    <t>THA</t>
  </si>
  <si>
    <t>All schools closed</t>
  </si>
  <si>
    <t>As of May 18 the MoE launched online and TV broadcasted classes (source: Bangkok post)</t>
  </si>
  <si>
    <t xml:space="preserve">Online materials mostly available in Thai. Some materials available in English. </t>
  </si>
  <si>
    <r>
      <rPr>
        <rFont val="PT Sans"/>
        <color rgb="FF696158"/>
        <sz val="10.0"/>
      </rPr>
      <t>Students applying for seats in grade 10 took the entrance exam on 7 June (</t>
    </r>
    <r>
      <rPr>
        <rFont val="PT Sans"/>
        <color rgb="FF1155CC"/>
        <sz val="10.0"/>
        <u/>
      </rPr>
      <t>source</t>
    </r>
    <r>
      <rPr>
        <rFont val="PT Sans"/>
        <color rgb="FF696158"/>
        <sz val="10.0"/>
      </rPr>
      <t>)</t>
    </r>
  </si>
  <si>
    <t>Subsidized social security contributions; wage subsidies; new cash transfer for workers not covered under another social assistance fund; health insurance benefits; unemployment insurance (Gentilini)</t>
  </si>
  <si>
    <t>http://www.en.moe.go.th/enMoe2017/index.php/articles/561-covid-19-fear-pushes-classes-online
https://www.thaipbsworld.com/thailand-reports-33-new-covid-19-cases-today-monday/</t>
  </si>
  <si>
    <t>http://www.en.moe.go.th/enMoe2017/
http://www.en.moe.go.th/enMoe2017/index.php/articles/568-opec-offers-free-online-tuition-for-pupils-public</t>
  </si>
  <si>
    <t>https://www.facebook.com/MinistryofEducationThailand/
https://www.bangkokpost.com/thailand/general/1920256/rocky-start-as-distance-education-gets-going</t>
  </si>
  <si>
    <t>Timor-Leste</t>
  </si>
  <si>
    <t>TLS</t>
  </si>
  <si>
    <t>5 days</t>
  </si>
  <si>
    <t>Minister of Youth Education and Sports Dulce de Jesus Sores has ordered the suspension of all school classes from March 23-28 to prevent the spread of the coronavirus.</t>
  </si>
  <si>
    <t>Lessons available online and on television</t>
  </si>
  <si>
    <r>
      <rPr>
        <rFont val="PT Sans"/>
        <color rgb="FF696158"/>
        <sz val="10.0"/>
      </rPr>
      <t>Dates for national exam set for November, pushed back from October (</t>
    </r>
    <r>
      <rPr>
        <rFont val="PT Sans"/>
        <color rgb="FF1155CC"/>
        <sz val="10.0"/>
        <u/>
      </rPr>
      <t>source</t>
    </r>
    <r>
      <rPr>
        <rFont val="PT Sans"/>
        <color rgb="FF696158"/>
        <sz val="10.0"/>
      </rPr>
      <t>)</t>
    </r>
  </si>
  <si>
    <t xml:space="preserve">https://www.ucanews.com/news/dili-archdiocese-cancels-masses-after-first-covid-19-case/87519
</t>
  </si>
  <si>
    <t>https://www.nytimes.com/reuters/2020/03/21/world/asia/21reuters-health-coronavirus-timor.html</t>
  </si>
  <si>
    <t>https://www.facebook.com/mejd1823/</t>
  </si>
  <si>
    <t>Togo</t>
  </si>
  <si>
    <t>TGO</t>
  </si>
  <si>
    <t>"All schools and universities in Togo will be closed this Friday. A joint decision taken by Atcha Dédji Affoh, the Minister of Primary and Secondary Education and by his colleague in Technical Education, Taïrou Bagbiegue."</t>
  </si>
  <si>
    <t>Nothing as of March 28
MoE planned to have e-learning, TV and radio class broadcast. Cannot confirm if this took place</t>
  </si>
  <si>
    <r>
      <rPr>
        <rFont val="PT Sans"/>
        <color rgb="FF696158"/>
        <sz val="10.0"/>
      </rPr>
      <t>Postponement of exams (</t>
    </r>
    <r>
      <rPr>
        <rFont val="PT Sans"/>
        <color rgb="FF1155CC"/>
        <sz val="10.0"/>
        <u/>
      </rPr>
      <t>source</t>
    </r>
    <r>
      <rPr>
        <rFont val="PT Sans"/>
        <color rgb="FF696158"/>
        <sz val="10.0"/>
      </rPr>
      <t>)</t>
    </r>
  </si>
  <si>
    <t>https://www.republicoftogo.com/Toutes-les-rubriques/Education/Fermeture-de-toutes-les-ecoles</t>
  </si>
  <si>
    <t>https://twitter.com/republicoftogo?lang=en</t>
  </si>
  <si>
    <t>Tonga</t>
  </si>
  <si>
    <t>TON</t>
  </si>
  <si>
    <t xml:space="preserve">Contigency plan for possibility of school closures from March 19th. "For a possible school closure, home-schooling will become the norm. School work will be delivered to your homes through various channels of communications – internet, radio, TV, soft and/or hard-copies of relevant school resources. Your teachers will also be on standby, via email/phone/messages, to answer your queries about your learning. It is the Ministry’s wish that regardless of a possible school closure, your learning will continue through new modes of lessons delivery." Also added an extra hour to the school starting now to try to finish the school year more quickly. </t>
  </si>
  <si>
    <t>http://www.gov.to/press-release/impact-of-the-covid-19-on-the-tongan-school-systems/</t>
  </si>
  <si>
    <t>https://www.facebook.com/pg/TongaGovtPortal/posts/?ref=page_internal</t>
  </si>
  <si>
    <t>Trinidad and Tobago</t>
  </si>
  <si>
    <t>TTO</t>
  </si>
  <si>
    <t>MoE created online learning portal and provided laptops to students in need.</t>
  </si>
  <si>
    <t>3-month top-up to food cards (Gentilini)</t>
  </si>
  <si>
    <t>"In Trinidad and Tobago, the Ministry of Social Development and Family Services will be distributing food cards to families with children registered to receive school meals under the government’s school-feeding program. The cards can be used to purchase food in supermarkets." (Devex)</t>
  </si>
  <si>
    <t>Cash assistance to households in which at least one person was laid off; rental assistance; paid sick leave (Gentilini)</t>
  </si>
  <si>
    <t>https://www.miamiherald.com/news/nation-world/world/americas/haiti/article241245186.html
https://learn.moe.gov.tt/</t>
  </si>
  <si>
    <t xml:space="preserve">http://www.news.gov.tt/content/trinidad-and-tobago-covid-19-formerly-novel-coronavirus-update-28#.XnK7OhNKh-U
https://www.cxc.org/may-june-strategy-2020/
https://www.devex.com/news/wfp-repackages-efforts-to-reach-hungry-children-as-covid-19-closes-schools-96878
https://www.looptt.com/content/ministry-arranging-internet-access-devices-vulnerable-students
</t>
  </si>
  <si>
    <t>https://www.facebook.com/MoEduTT/</t>
  </si>
  <si>
    <t>Tunisia</t>
  </si>
  <si>
    <t>TUN</t>
  </si>
  <si>
    <t>"Courses at educational facilities will be suspended"</t>
  </si>
  <si>
    <t>MoE currently exploring possibilities for digital learning including "audiovisual, digital and paper media to maintain the link between learners and education in order to maintain the pace of education and the quality of educational"</t>
  </si>
  <si>
    <t>Cash transfer to those working in the informal sector; cash transfer to households with a handicap person; cash transfer to households with children who do not have parental support; health insurance; unemployment insurance; social security subsidy (Gentilini)</t>
  </si>
  <si>
    <t>http://www.xinhuanet.com/english/2020-03/14/c_138875827.htm</t>
  </si>
  <si>
    <t>https://www.facebook.com/Ministere.education.Tunisie/</t>
  </si>
  <si>
    <t>Turkey</t>
  </si>
  <si>
    <t>TUR</t>
  </si>
  <si>
    <t>All schools will begin distance / online learning</t>
  </si>
  <si>
    <t>MoE implementing online / distance learning. MoE currently in negotiations RE: developing televized learning programs (started March 22)</t>
  </si>
  <si>
    <t>Materials available in Turkish.</t>
  </si>
  <si>
    <r>
      <rPr>
        <rFont val="PT Sans"/>
        <color rgb="FF696158"/>
        <sz val="10.0"/>
      </rPr>
      <t>8th graders took the high school transition test 20 June, university entrance exam was 27 and 28 June (</t>
    </r>
    <r>
      <rPr>
        <rFont val="PT Sans"/>
        <color rgb="FF1155CC"/>
        <sz val="10.0"/>
        <u/>
      </rPr>
      <t>source</t>
    </r>
    <r>
      <rPr>
        <rFont val="PT Sans"/>
        <color rgb="FF696158"/>
        <sz val="10.0"/>
      </rPr>
      <t>)</t>
    </r>
  </si>
  <si>
    <t>Support to families in need; Wage subsidies and work allowances; social security subsidy (Gentilini)</t>
  </si>
  <si>
    <t>https://tr.usembassy.gov/covid-19-information/
http://www.xinhuanet.com/english/2020-08/13/c_139286202.htm
https://epale.ec.europa.eu/en/content/turkey-online-education-starts-amid-covid-19-outbreak</t>
  </si>
  <si>
    <t>http://www.meb.gov.tr/eba-kontrol-merkezi-ile-uzaktan-egitim-724-yakin-takipte/haber/20599/tr</t>
  </si>
  <si>
    <t>https://www.facebook.com/milliegitimbakanligi/</t>
  </si>
  <si>
    <t>Turkmenistan</t>
  </si>
  <si>
    <t>TKM</t>
  </si>
  <si>
    <t>School holidays extended until April 6th. Currently no confirmed cases or plans for closures.</t>
  </si>
  <si>
    <r>
      <rPr>
        <rFont val="PT Sans"/>
        <color rgb="FF696158"/>
        <sz val="10.0"/>
      </rPr>
      <t>Entrance exams to universities and vocational schools held 6 July to 15 August (</t>
    </r>
    <r>
      <rPr>
        <rFont val="PT Sans"/>
        <color rgb="FF1155CC"/>
        <sz val="10.0"/>
        <u/>
      </rPr>
      <t>source</t>
    </r>
    <r>
      <rPr>
        <rFont val="PT Sans"/>
        <color rgb="FF696158"/>
        <sz val="10.0"/>
      </rPr>
      <t>)</t>
    </r>
  </si>
  <si>
    <t>Turks and Caicos Islands</t>
  </si>
  <si>
    <t>TCA</t>
  </si>
  <si>
    <t>"schools and nurseries were informed about the decision to close with effect from Friday, 20th March 2020 to Monday, 20th April 2020. As a result, Principals have been asked to implement plans to continue the delivery of the curricula using a variety of educational platforms, portals and websites. They have also been asked to create learning packs for students who may not have internet access"</t>
  </si>
  <si>
    <t>Schools have been asked to organize online learning opportunities</t>
  </si>
  <si>
    <t>https://www.gov.tc/education/</t>
  </si>
  <si>
    <t>https://www.facebook.com/pressofficetcig/?hc_ref=ARQ_xjzoEIovsCu2azxXJRnebuvHNkQJK8jQkF-qKwV3hMLiyGhcf7DhdruZeQ0jg30&amp;fref=nf&amp;__xts__[0]=68.ARC2GtAmr3e4PW69dk6Q4eBwci_Ozx-mjmCftnC1V13bWEFZuhElj6PBRWVPq4zKnHza2bClKMIA8CXTGkuwvHyYVxRY1xUTIEmCSnqC3cHF1RYcc22C6JeCslJoPX28jztYqRp4M8UZ3VVAvCJOSM-6Uq6TpaPAwtI0djG2eT3v4ll8fwqgVnPyb-xdnMAiz7jsHPKRiW5JYExEwo1KRYx9kolToWOmVQ1xx-0Zm_zOaIv13E7qCSkVrAEvD_hfnNqQVP-TE68Tj6tJ8M-N5MiROxOYeQ3SX3pIg4dMjuMS6t1f4_iinhUvlHUzu7QxGIFQITwiWBzVw6_twfwPSG4fqQ&amp;__tn__=kC-R</t>
  </si>
  <si>
    <t>Tuvalu</t>
  </si>
  <si>
    <t>TUV</t>
  </si>
  <si>
    <t>Uganda</t>
  </si>
  <si>
    <t>UGA</t>
  </si>
  <si>
    <t xml:space="preserve">Local authorities asked schools to enforce preventive measures, including offering hand sanitizers, avoiding overcrowding in class and dormitories, and introducing virus-related information to students.
Schools initially closed for 30 days on March 18th. The national lockdown was extended until May 5th. School reopening dates will be reassessed then. </t>
  </si>
  <si>
    <t>Teachers instructed to prepare 'learning packages' for students to take home. Government developing radio based lessons. 
As of 27 April a timetable with broadcast classes was available on the MoE website</t>
  </si>
  <si>
    <r>
      <rPr>
        <rFont val="PT Sans"/>
        <color rgb="FF696158"/>
        <sz val="10.0"/>
      </rPr>
      <t>Gov has suspended all examinations as some students so not have the infrastructure to take them. No formal or end-of-term exams at the end of term 1 (</t>
    </r>
    <r>
      <rPr>
        <rFont val="PT Sans"/>
        <color rgb="FF1155CC"/>
        <sz val="10.0"/>
        <u/>
      </rPr>
      <t>source</t>
    </r>
    <r>
      <rPr>
        <rFont val="PT Sans"/>
        <color rgb="FF696158"/>
        <sz val="10.0"/>
      </rPr>
      <t>). [Previously: Postponing exam registration as of 3.18]</t>
    </r>
  </si>
  <si>
    <t>http://www.xinhuanet.com/english/2020-03/15/c_138880804.htm
http://www.education.go.ug/covid-19-sector-response/
http://www.education.go.ug/</t>
  </si>
  <si>
    <t>https://allafrica.com/stories/202003190180.html</t>
  </si>
  <si>
    <t>https://www.facebook.com/EducSportsUg/</t>
  </si>
  <si>
    <t>https://planipolis.iiep.unesco.org/sites/planipolis/files/ressources/uganda_covid19.pdf</t>
  </si>
  <si>
    <t>Ukraine</t>
  </si>
  <si>
    <t>UKR</t>
  </si>
  <si>
    <r>
      <rPr>
        <rFont val="PT Sans"/>
        <color rgb="FF696158"/>
        <sz val="10.0"/>
      </rPr>
      <t xml:space="preserve">* </t>
    </r>
    <r>
      <rPr>
        <rFont val="PT Sans"/>
        <b/>
        <color rgb="FF696158"/>
        <sz val="10.0"/>
      </rPr>
      <t>Ministry of FInance is proposing to take money from the education budget to fight COVID (See MoE Facebook page from March 27</t>
    </r>
    <r>
      <rPr>
        <rFont val="PT Sans"/>
        <color rgb="FF696158"/>
        <sz val="10.0"/>
      </rPr>
      <t>)</t>
    </r>
  </si>
  <si>
    <t>Courses available online and through youtube broadcasts run by the MoE
As of April 6 MoE also launched classes on TV channels</t>
  </si>
  <si>
    <t>Materials available in Ukrainian</t>
  </si>
  <si>
    <t>"The state introduced a one-off payment to the current beneficiaries of child disability payments"; relaxed eligibility requirements of existing CT program; simplified enrollment procedures for some benefits programs (Gentilini)</t>
  </si>
  <si>
    <t xml:space="preserve">One time cash payment to seniors with low pensions; </t>
  </si>
  <si>
    <t>https://www.forbes.com/sites/katyagorchinskaya/2020/03/11/ukraine-closes-schools-bans-public-events-over-coronavirus/#29d4202d434a</t>
  </si>
  <si>
    <t>https://mon.gov.ua/eng
https://mon.gov.ua/ua/news/mayemo-zahistiti-shansi-na-rozvitok-osviti-i-nauki-dlya-cogo-treba-zberegti-klyuchovi-byudzhetni-programi-poziciya-mon-ta-profilnogo-komitetu-vru-shodo-sekvestru-byudzhetu
https://www.kmu.gov.ua/en/news/6-kvitnya-na-youtube-kanali-mon-ta-shche-na-14-telekanalah-ta-mediaresursah-startuvala-vseukrayinska-shkola-onlajn</t>
  </si>
  <si>
    <t>https://www.facebook.com/UAMON</t>
  </si>
  <si>
    <t>United Arab Emirates</t>
  </si>
  <si>
    <t>ARE</t>
  </si>
  <si>
    <t>End of school year</t>
  </si>
  <si>
    <t>- Public schools implementing distance learning programs
- All school buildings will be cleaned during this time</t>
  </si>
  <si>
    <t xml:space="preserve">Piloting distance learning and encouraging parents to ensure adequate internet and technology in the home
"Ministry of Education in the United Arab Emirates, launched today the “Education without Interruption” campaign, a national fundraising campaign aimed at addressing the effects of the Covid-19 epidemic on the education of children and youth in the UAE . The campaign, which comes in line with the UAE government’s decision to extend distance learning until the end of the school year, calls on the Emirati community to make financial and in-kind donations to support children and young people from abusive families who cannot purchase a computer, laptop or tablet device, and join their peers in learning Remotely securely from their homes." (From Dubai Cares announcemnt)
</t>
  </si>
  <si>
    <r>
      <rPr>
        <rFont val="PT Sans"/>
        <color rgb="FF696158"/>
        <sz val="10.0"/>
      </rPr>
      <t>Grade 12 final exams scheduled for June 21-29 and held in an online format (</t>
    </r>
    <r>
      <rPr>
        <rFont val="PT Sans"/>
        <color rgb="FF1155CC"/>
        <sz val="10.0"/>
        <u/>
      </rPr>
      <t>source</t>
    </r>
    <r>
      <rPr>
        <rFont val="PT Sans"/>
        <color rgb="FF696158"/>
        <sz val="10.0"/>
      </rPr>
      <t xml:space="preserve">, </t>
    </r>
    <r>
      <rPr>
        <rFont val="PT Sans"/>
        <color rgb="FF1155CC"/>
        <sz val="10.0"/>
        <u/>
      </rPr>
      <t>source</t>
    </r>
    <r>
      <rPr>
        <rFont val="PT Sans"/>
        <color rgb="FF696158"/>
        <sz val="10.0"/>
      </rPr>
      <t>)</t>
    </r>
  </si>
  <si>
    <t>https://www.cnbc.com/2020/03/04/coronavirus-uae-cancels-events-announces-school-closures.html
https://www.moe.gov.ae/En/MediaCenter/News/Pages/distance-learning-initiative.aspx</t>
  </si>
  <si>
    <t>https://www.moe.gov.ae/En/Pages/Home.aspx
https://www.moe.gov.ae/Ar/MediaCenter/News/pages/distance-learning-initiative.aspx
https://www.dubaicares.ae/ar/news/2270/</t>
  </si>
  <si>
    <t>https://www.facebook.com/MinistryOfEducationUAE/</t>
  </si>
  <si>
    <t>United Kingdom</t>
  </si>
  <si>
    <t>GBR</t>
  </si>
  <si>
    <t>Schools organizing individual responses?</t>
  </si>
  <si>
    <t xml:space="preserve"> " the UK examination bodies have determined that they should cancel all GCSE and A-Level examinations for the spring/summer term 2020."</t>
  </si>
  <si>
    <t>Adapting conditionalities on the universal child credit program; increasing main state-paid benefit (Gentilini)</t>
  </si>
  <si>
    <t>Schools will remain open to children of key workers (healthcare, police, emergency services, etc)</t>
  </si>
  <si>
    <t>"Low-income families whose children are eligible for free school meals will be offered vouchers or meals at home, even if they are no longer attending school due to #coronavirus"</t>
  </si>
  <si>
    <t>Subsidized sick leave; utility/financial obligation support; paid sick leave; wage subsidy</t>
  </si>
  <si>
    <t xml:space="preserve">https://www.bbc.com/news/uk-51952314
</t>
  </si>
  <si>
    <t>https://www.facebook.com/gibraltargovernment/posts/3086577408054201?__xts__%5B0%5D=68.ARBNFcMUORTFk4zR0xqL9InhJr_qCsi_VZTc8dQsANddvZAoClmNX4NinB97eGvgOaHIBayL4mYZWnDLWETmcF84K3B6_E4jMAfxuqMTq3K7WbhHLgfCm-zTNquYqWcfmdePJYpOTvCijpM6Kgq1iv7r2tEBOP77tEldKvnI__ZdqhflpiU2Wx-73xpixZbsHutDGMMGMTMyQcNzOFY8C1JuKWB40zw4QKsrEybusX7dGzu5n_MhTtICAaTcL6zMeNzMwym_UI59cVC1oScuOgbZO382ZsHHncWHRNn-n2VlGGUpZEk6z1Sp1Bk75UrtmFBKd0KoQtTvTScLTYgPrw&amp;__tn__=K-R</t>
  </si>
  <si>
    <t>https://www.facebook.com/educationgovuk/</t>
  </si>
  <si>
    <t>https://www.gov.uk/government/collections/coronavirus-covid-19-guidance-for-schools-and-other-educational-settings
https://www.gov.uk/government/publications/covid-19-school-closures/guidance-for-schools-about-temporarily-closing</t>
  </si>
  <si>
    <t>United States</t>
  </si>
  <si>
    <t>USA</t>
  </si>
  <si>
    <t xml:space="preserve">Distance learning plans vary by school district within each city and state. </t>
  </si>
  <si>
    <r>
      <rPr>
        <rFont val="PT Sans"/>
        <color rgb="FF696158"/>
        <sz val="10.0"/>
      </rPr>
      <t>Gov announced that states are allowed to cancel federally mandated standardized tests in K-12 schools for 2019-2020 school year and would grant waivers; AP exams held online (</t>
    </r>
    <r>
      <rPr>
        <rFont val="PT Sans"/>
        <color rgb="FF1155CC"/>
        <sz val="10.0"/>
        <u/>
      </rPr>
      <t>source</t>
    </r>
    <r>
      <rPr>
        <rFont val="PT Sans"/>
        <color rgb="FF696158"/>
        <sz val="10.0"/>
      </rPr>
      <t>)</t>
    </r>
  </si>
  <si>
    <t xml:space="preserve">Paid family and sick leave; new cash transfer - Adults will get $1,200 each and children $500 each. </t>
  </si>
  <si>
    <t>Uruguay</t>
  </si>
  <si>
    <t>URY</t>
  </si>
  <si>
    <t>Classes were suspended. Schools were to remain open to provide school meals.</t>
  </si>
  <si>
    <t>Online platform launched by MoE on March 20th.
"The platform will be updated daily by areas: Visual arts; Performing arts; Cinema and audiovisual; Letters; Music; Children and youth; Science; and with the novelty of the premiere of the # SodreEnCasa Festival, which presents the first and second acts of the opera Aida."
According to the WB, every student in public education in Uruguay has a computer and many resources will be made accessible on those devices.</t>
  </si>
  <si>
    <t>Materials in Spanish</t>
  </si>
  <si>
    <t>Wage subsidies</t>
  </si>
  <si>
    <t>https://www.presidencia.gub.uy/comunicacion/comunicacionnoticias/conferencia-sinae-coronavirus-delgado-salinas-viajes-europa
https://www.elpais.com.uy/informacion/politica/gobierno-suspende-clases-pais-semanas-coronavirus.html</t>
  </si>
  <si>
    <t>https://www.facebook.com/MecUru</t>
  </si>
  <si>
    <t>https://planipolis.iiep.unesco.org/sites/planipolis/files/ressources/uruguay_protocolo_firmado_-_criterios_de_reincorporacion_laboral_en_pandemia_sars-cov-2.pdf</t>
  </si>
  <si>
    <t>Uzbekistan</t>
  </si>
  <si>
    <t>UZB</t>
  </si>
  <si>
    <t>All schools and universities closed</t>
  </si>
  <si>
    <t xml:space="preserve">"The government commission should send videos to the Ministry of Public Education in conjunction with the television channels, which are part of the Uzbekistan National Television and Radio Program, to provide training."
Also working on online programming
"If you do not have the opportunity to watch video lessons on TV or the Internet, your child has textbooks. You can help your child get an education." (MoE)
MoE launched 'Online Kindergarten' starting April 1 which is broadcast on television and on social media platforms. </t>
  </si>
  <si>
    <t xml:space="preserve">Resources and broadcasts available in Uzbek and Russian. </t>
  </si>
  <si>
    <t xml:space="preserve">Secondary school exams cancelled. </t>
  </si>
  <si>
    <t>Increase in benefit coverage, allowances and public works (Gentilini)</t>
  </si>
  <si>
    <t>Wage subsidies; paid sick leave.</t>
  </si>
  <si>
    <t>https://eurasianet.org/uzbekistan-confirms-covid-19-case-closes-borders
https://hpatrinos.com/2020/04/06/the-coming-economic-crisis-and-the-education-response/</t>
  </si>
  <si>
    <t>https://www.uzedu.uz/uz/koronavirus-xtv-amalga-oshirilayotgan-ishlar</t>
  </si>
  <si>
    <t>https://www.facebook.com/uzedu/</t>
  </si>
  <si>
    <t>Vanuatu</t>
  </si>
  <si>
    <t>VUT</t>
  </si>
  <si>
    <t>https://dailypost.vu/news/schools-to-reopen-on-monday/article_cfa93a5c-988e-11ea-83d7-ef516c7acc10.html</t>
  </si>
  <si>
    <t>https://www.facebook.com/moetvanuatu/</t>
  </si>
  <si>
    <t>Venezuela, RB</t>
  </si>
  <si>
    <t>VEN</t>
  </si>
  <si>
    <t>No information as of March 19th.
Since at least April the Ministry of the People’s Power for Education (MPPE) has promoted the Programme “Every Family, One School”, a virtual educational modality to ensure continuity of learning and safe spaces for the completion of the 2019-2020 academic year. The Programme leverages weekly teaching guides disseminated via social networks and other media by teachers and other educational personnel, organizes a weekly thematic curriculum, and is complemented by educational television programmes and digital textbooks and study materials. (source: UNICEF)</t>
  </si>
  <si>
    <t>"Increased monthly cash transfers, plus a one-off transfers (reaching 80% of the population), through existing programs and paid through the Sistema Patria platform" (Gentilini)</t>
  </si>
  <si>
    <t>Increase in deliveries of subsidized food parcels through the CLAP program (Gentilini)</t>
  </si>
  <si>
    <t>Utility/financial obligation support; wage subsidy</t>
  </si>
  <si>
    <t>https://www.local10.com/news/world/2020/03/13/venezuela-already-in-crisis-reports-1st-coronavirus-cases/</t>
  </si>
  <si>
    <t>https://www.humanitarianresponse.info/sites/www.humanitarianresponse.info/files/documents/files/20200423_ven_covid-19_flash_update_no3_en_def.pdf</t>
  </si>
  <si>
    <t>https://planipolis.iiep.unesco.org/sites/planipolis/files/ressources/venezuela_planpedagogicomppe15mar.pdf</t>
  </si>
  <si>
    <t>Vietnam</t>
  </si>
  <si>
    <t>VNM</t>
  </si>
  <si>
    <t>Opening schools after 3 weeks with no new confirmed cases. [See 'school reopening tracker' sheet for details and updates]</t>
  </si>
  <si>
    <t>Nothing on MoE site as of March 29.
Since at least the 17 April, MoE launched online &amp; Tv learning</t>
  </si>
  <si>
    <r>
      <rPr>
        <rFont val="PT Sans"/>
        <color rgb="FF696158"/>
        <sz val="10.0"/>
      </rPr>
      <t>Large scale assessments in grades 5, 9, and 12 are postponed; national high school exam went ahead  (</t>
    </r>
    <r>
      <rPr>
        <rFont val="PT Sans"/>
        <color rgb="FF1155CC"/>
        <sz val="10.0"/>
        <u/>
      </rPr>
      <t>source source</t>
    </r>
    <r>
      <rPr>
        <rFont val="PT Sans"/>
        <color rgb="FF696158"/>
        <sz val="10.0"/>
      </rPr>
      <t xml:space="preserve">) </t>
    </r>
    <r>
      <rPr>
        <rFont val="PT Sans"/>
        <color rgb="FF1155CC"/>
        <sz val="10.0"/>
        <u/>
      </rPr>
      <t>source</t>
    </r>
  </si>
  <si>
    <t>Utility/financial obligation support; social security contribution waiver / subsidy (Gentilini)</t>
  </si>
  <si>
    <t>https://en.moet.gov.vn/news/Pages/index.aspx</t>
  </si>
  <si>
    <t>https://www.weforum.org/agenda/2020/03/vietnam-contain-covid-19-limited-resources/</t>
  </si>
  <si>
    <t>https://apnews.com/1bb180691c7b830221fda35d103c44f7</t>
  </si>
  <si>
    <t>Virgin Islands (U.S.)</t>
  </si>
  <si>
    <t>VIR</t>
  </si>
  <si>
    <t>MoE posting open access sites (Khan Academy, etc). Otherwise no concrete distance learning plan.
Online classes began on Monday, May 4. Three online platforms Classdojo, Google Classroom and Cisco Webex have been suggested to facilitate the remote learning.</t>
  </si>
  <si>
    <t>https://www.vide.vi/
https://bvi.gov.vg/media-centre/students-receive-aid-remote-learning</t>
  </si>
  <si>
    <t>https://viconsortium.com/vi-coronavirus/virgin-islands-second-case-of-coronavirus-confirmed-in-u-s-virgin-islands</t>
  </si>
  <si>
    <t>https://www.facebook.com/USVI.VIDE/</t>
  </si>
  <si>
    <t>West Bank and Gaza</t>
  </si>
  <si>
    <t>PSE</t>
  </si>
  <si>
    <t>As for education, all schools in West Bank and Gaza Strip including public, private and UNRWA schools are closed as a protective measure.</t>
  </si>
  <si>
    <t>"The Ministry of Education is currently working on connecting teachers and students with available e-Learning platforms in order to maintain the continuity of knowledge sharing among children. These efforts are not intended to be compulsory or ensure continuity of the education process with all its components but aims at keeping children connected with the learning process and provide them with the meaningful resources for self-learning."
(Short run) "School children and their parents have access to free online platforms for age appropriate materials, worksheets and lessons to ensure the continuation of knowledge sharing to school children"
(Long run) "Fully activate the MoE e-learningplatform through rich, andinteractive content andmaterials, teachers’ capacitybuilding and offering IT solutions for teachers’ direct engagement with their students. MoE willtake into consideration supporting vulnerable children inremote areas to have equalaccess to the platform."</t>
  </si>
  <si>
    <t xml:space="preserve">Support the psychosocial wellbeing of both students, their parents and educators in West bank and Gaza. One area of focus will focus on gender-speific issues and discrimination. 
Encourage all school counselors and MoE PSS emergency teams to utilize school social media platforms to provide PSS messages and offer individual counseling to children, teachers and parents </t>
  </si>
  <si>
    <t>https://www.timesofisrael.com/palestinians-announce-first-two-cases-of-coronavirus-in-gaza-strip/</t>
  </si>
  <si>
    <t>https://planipolis.iiep.unesco.org/sites/planipolis/files/ressources/palestine_moe_covid_19_plan.pdf</t>
  </si>
  <si>
    <t>Yemen, Rep.</t>
  </si>
  <si>
    <t>YEM</t>
  </si>
  <si>
    <t>One week</t>
  </si>
  <si>
    <t>Classes and exams suspended.</t>
  </si>
  <si>
    <t>Possible TV/radio programming on the 'Education Channel'? Nothing concrete</t>
  </si>
  <si>
    <t>National exams postponed</t>
  </si>
  <si>
    <t>https://www.arabnews.com/node/1641896/middle-east</t>
  </si>
  <si>
    <t>http://www.yemenmoe.net/student.aspx</t>
  </si>
  <si>
    <t>https://www.facebook.com/YemenEducationMinistry?ref=%3Chttps%3A%2F%2Fwww.facebook.com%2Fpages%2F%D9%88%D8%B2%D8%A7%D8%B1%D8%A9-%D8%A7%D9%84%D8%AA%D8%B1%D8%A8%D9%8A%D8%A9-%D9%88%D8%A7%D9%84%D8%AA%D8%B9%D9%84%D9%8A%D9%85-%D8%A7%D9%84%D9%8A%D9%85%D9%86-Ministry-of-Education%2F221353641283756%3Fref%3Dtn_tnmn</t>
  </si>
  <si>
    <t>Zambia</t>
  </si>
  <si>
    <t>ZMB</t>
  </si>
  <si>
    <t xml:space="preserve">Schools to close on March 20th - decision made on March 17th. </t>
  </si>
  <si>
    <r>
      <rPr>
        <rFont val="PT Sans"/>
        <color rgb="FF696158"/>
        <sz val="10.0"/>
      </rPr>
      <t>Teachers should send work home with students and implement "home grown solutions". Students will need to make up work. 
As of 21 April MoE launched e-learning platform with other companies and NGOs</t>
    </r>
    <r>
      <rPr>
        <rFont val="PT Sans"/>
        <color rgb="FF696158"/>
        <sz val="10.0"/>
      </rPr>
      <t xml:space="preserve"> (</t>
    </r>
    <r>
      <rPr>
        <rFont val="PT Sans"/>
        <color rgb="FF1155CC"/>
        <sz val="10.0"/>
        <u/>
      </rPr>
      <t>https://elearning.co.zm/</t>
    </r>
    <r>
      <rPr>
        <rFont val="PT Sans"/>
        <color rgb="FF696158"/>
        <sz val="10.0"/>
      </rPr>
      <t>)
As of the beginning of April the MoE also launched radio and TV Education channel in parternship with ZBNC Radio &amp; Television Studios.</t>
    </r>
  </si>
  <si>
    <r>
      <rPr>
        <rFont val="PT Sans"/>
        <color rgb="FF696158"/>
        <sz val="10.0"/>
      </rPr>
      <t>Grade 9 external examinations will run from 31st August to 28th September while GCE examinations will commence on 31st August and end on 15th September, 2020. Grade 7 examinations will run from 21st to 24th December, 2020, while Grade 9 internal examinations will run from 7th December, 2020 to 15th December, 2020. Grade 12 examinations will run from 14th to 30th December, 2020 (</t>
    </r>
    <r>
      <rPr>
        <rFont val="PT Sans"/>
        <color rgb="FF1155CC"/>
        <sz val="10.0"/>
        <u/>
      </rPr>
      <t>source</t>
    </r>
    <r>
      <rPr>
        <rFont val="PT Sans"/>
        <color rgb="FF696158"/>
        <sz val="10.0"/>
      </rPr>
      <t xml:space="preserve">)
[Previously: Not yet affected as exams are in the Oct/Nov/Dec period </t>
    </r>
    <r>
      <rPr>
        <rFont val="PT Sans"/>
        <color rgb="FF696158"/>
        <sz val="10.0"/>
      </rPr>
      <t>(</t>
    </r>
    <r>
      <rPr>
        <rFont val="PT Sans"/>
        <color rgb="FF1155CC"/>
        <sz val="10.0"/>
        <u/>
      </rPr>
      <t>source</t>
    </r>
    <r>
      <rPr>
        <rFont val="PT Sans"/>
        <color rgb="FF696158"/>
        <sz val="10.0"/>
      </rPr>
      <t>)]</t>
    </r>
  </si>
  <si>
    <t>https://www.moge.gov.zm/download/Press-statements/press-station-on-the-closure-of-learning-institution.jpg</t>
  </si>
  <si>
    <t>https://www.techtrends.co.zm/zamtel-launches-e-learning-and-smart-revision-portal/</t>
  </si>
  <si>
    <t>https://www.facebook.com/www.moge.gov.zm/</t>
  </si>
  <si>
    <t>Zimbabwe</t>
  </si>
  <si>
    <t>ZWE</t>
  </si>
  <si>
    <t>Primary and Secondary Education Ministry, in partnership with the Higher Life Foundation will offer free online educational material to learners during the ongoing lockdown.
The MoE is currently offering Ruzivo platform, "www.rdl.co.zw, for study material and other educational related materials. Our partner Higher Life Foundation is availing the platform at a zero rate."
From the 15 June the government started doing Radio classes in partnership with UNICEF (source: UNICEF and MOPSE)</t>
  </si>
  <si>
    <r>
      <rPr>
        <rFont val="PT Sans"/>
        <color rgb="FF696158"/>
        <sz val="10.0"/>
      </rPr>
      <t>Not yet affected as exams are in the Oct/Nov/Dec period (</t>
    </r>
    <r>
      <rPr>
        <rFont val="PT Sans"/>
        <color rgb="FF1155CC"/>
        <sz val="10.0"/>
        <u/>
      </rPr>
      <t>source</t>
    </r>
    <r>
      <rPr>
        <rFont val="PT Sans"/>
        <color rgb="FF696158"/>
        <sz val="10.0"/>
      </rPr>
      <t>)</t>
    </r>
  </si>
  <si>
    <r>
      <rPr>
        <rFont val="PT Sans"/>
        <color rgb="FF696158"/>
        <sz val="10.0"/>
      </rPr>
      <t xml:space="preserve">https://allafrica.com/stories/202003200728.html
https://allafrica.com/stories/202004010773.html
</t>
    </r>
    <r>
      <rPr>
        <rFont val="PT Sans"/>
        <color rgb="FF1155CC"/>
        <sz val="10.0"/>
        <u/>
      </rPr>
      <t>https://www.unicef.org/zimbabwe/reports/ministry-education-radio-lessons-schedule</t>
    </r>
  </si>
  <si>
    <t>http://mopse.co.zw/blog-v2</t>
  </si>
  <si>
    <t>https://www.facebook.com/MinistryofEducationZimbabwe/</t>
  </si>
  <si>
    <t>School Closures (Yes/No/ Partial)</t>
  </si>
  <si>
    <t>Notes</t>
  </si>
  <si>
    <t>Schools closed again?</t>
  </si>
  <si>
    <t>Details</t>
  </si>
  <si>
    <t>National reopening? (Y/N)</t>
  </si>
  <si>
    <t>Date of National reopening</t>
  </si>
  <si>
    <t>Sub-national reopening
(Y/N)</t>
  </si>
  <si>
    <t>Date of sub-national reopening</t>
  </si>
  <si>
    <t>Plans differ by year groups? (Y/N)</t>
  </si>
  <si>
    <t>Details on year groups</t>
  </si>
  <si>
    <t>Opened ONLY for exam classes (not phased)? (Y/N)</t>
  </si>
  <si>
    <t>Opened for exam classes FIRST (phased)?  (Y/N)</t>
  </si>
  <si>
    <t>Date schools opened for exams</t>
  </si>
  <si>
    <t xml:space="preserve">Details on exam classes </t>
  </si>
  <si>
    <t>Phased reopening? (Y/N)</t>
  </si>
  <si>
    <t>Details of phased reopening</t>
  </si>
  <si>
    <t>Reopening includes multiple modalities? (i.e., online and in-person) Y/N</t>
  </si>
  <si>
    <t>Details on multiple modalities</t>
  </si>
  <si>
    <t>Unions involved in reopening? (Y/N)</t>
  </si>
  <si>
    <t>Details of union involvement</t>
  </si>
  <si>
    <t>Initial reopening mandatory?</t>
  </si>
  <si>
    <t>Students attend full-time or part-time?</t>
  </si>
  <si>
    <t>Full-time / part-time details</t>
  </si>
  <si>
    <t>Staggered start and end times?</t>
  </si>
  <si>
    <t>Measures to prevent mixing between classes? (Y/N)</t>
  </si>
  <si>
    <t>Details of measures</t>
  </si>
  <si>
    <t>PPE for Staff? (Y/N)</t>
  </si>
  <si>
    <t>Testing of students/teachers? (Y/N)</t>
  </si>
  <si>
    <t>Additional WASH measures in place? (Y/N)</t>
  </si>
  <si>
    <t>WASH measure details</t>
  </si>
  <si>
    <t>Plans for reclosure if spikes occur? (Y/N)</t>
  </si>
  <si>
    <t>Reclosure plan details</t>
  </si>
  <si>
    <t xml:space="preserve">Are some children to remain at home / isolated? Details. </t>
  </si>
  <si>
    <t>Acceleration / re-enrollment measures?</t>
  </si>
  <si>
    <t xml:space="preserve">Additional support / interventions implemented to support school recovery and re-enrollment? Details. </t>
  </si>
  <si>
    <t>Are teachers prioritized to receive vaccines? (Y/N)</t>
  </si>
  <si>
    <t>Teacher vaccination details</t>
  </si>
  <si>
    <t>Education Spending (Increase, Decrease, No Change)</t>
  </si>
  <si>
    <t>Education Spending (details)</t>
  </si>
  <si>
    <t>Received funding from a donor/foundation? (Y/N)</t>
  </si>
  <si>
    <t>Donor/foundation (details)</t>
  </si>
  <si>
    <t xml:space="preserve">Other </t>
  </si>
  <si>
    <t>Official reopening guide</t>
  </si>
  <si>
    <t>Other official source</t>
  </si>
  <si>
    <t>Social media source</t>
  </si>
  <si>
    <t>Other media sources</t>
  </si>
  <si>
    <r>
      <rPr>
        <rFont val="PT Sans"/>
        <color rgb="FF696158"/>
        <sz val="10.0"/>
      </rPr>
      <t xml:space="preserve">New school year </t>
    </r>
    <r>
      <rPr>
        <rFont val="PT Sans"/>
        <color rgb="FF1155CC"/>
        <sz val="10.0"/>
        <u/>
      </rPr>
      <t>began in March</t>
    </r>
    <r>
      <rPr>
        <rFont val="PT Sans"/>
        <color rgb="FF696158"/>
        <sz val="10.0"/>
      </rPr>
      <t xml:space="preserve"> 2021. </t>
    </r>
    <r>
      <rPr>
        <rFont val="PT Sans"/>
        <color rgb="FF1155CC"/>
        <sz val="10.0"/>
        <u/>
      </rPr>
      <t>Teachers received vaccines</t>
    </r>
    <r>
      <rPr>
        <rFont val="PT Sans"/>
        <color rgb="FF696158"/>
        <sz val="10.0"/>
      </rPr>
      <t xml:space="preserve"> prior to schools opening to help them stay open amid the pandemic.
[Previously: Schools closed until September. Distance learning will continue from June through September.</t>
    </r>
    <r>
      <rPr>
        <rFont val="PT Sans"/>
        <color rgb="FF696158"/>
        <sz val="10.0"/>
      </rPr>
      <t xml:space="preserve">  </t>
    </r>
    <r>
      <rPr>
        <rFont val="PT Sans"/>
        <color rgb="FF1155CC"/>
        <sz val="10.0"/>
        <u/>
      </rPr>
      <t>Gov began reopening schools on 22 Aug.</t>
    </r>
    <r>
      <rPr>
        <rFont val="PT Sans"/>
        <color rgb="FF696158"/>
        <sz val="10.0"/>
      </rPr>
      <t xml:space="preserve"> Private schools opened for all classes, while government schools only opened for grades 11 and 12. </t>
    </r>
    <r>
      <rPr>
        <rFont val="PT Sans"/>
        <color rgb="FF1155CC"/>
        <sz val="10.0"/>
        <u/>
      </rPr>
      <t>All schools reopened for all levels on 3 October</t>
    </r>
    <r>
      <rPr>
        <rFont val="PT Sans"/>
        <color rgb="FF696158"/>
        <sz val="10.0"/>
      </rPr>
      <t xml:space="preserve">. Education Ministry </t>
    </r>
    <r>
      <rPr>
        <rFont val="PT Sans"/>
        <color rgb="FF1155CC"/>
        <sz val="10.0"/>
        <u/>
      </rPr>
      <t>announced 20 November</t>
    </r>
    <r>
      <rPr>
        <rFont val="PT Sans"/>
        <color rgb="FF696158"/>
        <sz val="10.0"/>
      </rPr>
      <t xml:space="preserve"> as the beginning of winter break. Gov announced </t>
    </r>
    <r>
      <rPr>
        <rFont val="PT Sans"/>
        <color rgb="FF1155CC"/>
        <sz val="10.0"/>
        <u/>
      </rPr>
      <t>early closure of universities</t>
    </r>
    <r>
      <rPr>
        <rFont val="PT Sans"/>
        <color rgb="FF696158"/>
        <sz val="10.0"/>
      </rPr>
      <t xml:space="preserve"> which went into effect 28 November. ]</t>
    </r>
  </si>
  <si>
    <t>In government schools, only 11 and 12 grade students went back first.</t>
  </si>
  <si>
    <r>
      <rPr>
        <rFont val="PT Sans"/>
        <sz val="10.0"/>
      </rPr>
      <t xml:space="preserve">The doses will </t>
    </r>
    <r>
      <rPr>
        <rFont val="PT Sans"/>
        <color rgb="FF1155CC"/>
        <sz val="10.0"/>
        <u/>
      </rPr>
      <t>initially be administered</t>
    </r>
    <r>
      <rPr>
        <rFont val="PT Sans"/>
        <sz val="10.0"/>
      </rPr>
      <t xml:space="preserve"> to the country's health workers and elderly citizens with a history of chronic ailments as per guidelines issued by the World Health Organisation according to health minister</t>
    </r>
  </si>
  <si>
    <t>Decrease</t>
  </si>
  <si>
    <r>
      <rPr>
        <rFont val="PT Sans"/>
      </rPr>
      <t>No funding for private schools/universities (</t>
    </r>
    <r>
      <rPr>
        <rFont val="PT Sans"/>
        <color rgb="FF1155CC"/>
        <u/>
      </rPr>
      <t>source</t>
    </r>
    <r>
      <rPr>
        <rFont val="PT Sans"/>
      </rPr>
      <t>)</t>
    </r>
  </si>
  <si>
    <t>https://www.aa.com.tr/en/asia-pacific/afghanistan-cautiously-begins-reopening-schools/1950178</t>
  </si>
  <si>
    <t>https://www.facebook.com/MoEAfghanistan/?hc_ref=ARRaK3Wb6R-SAtjfLHwALd9oZ0ciT2xoynIrmxNphTmwCducy56HJZZmzeCxfhLnBsI&amp;fref=nf&amp;__tn__=kC-R</t>
  </si>
  <si>
    <r>
      <rPr>
        <rFont val="PT Sans"/>
        <color rgb="FF696158"/>
        <sz val="10.0"/>
      </rPr>
      <t xml:space="preserve">In February 2021, some schools in main cities are closed for a two weeks period (until the end of February) in order to cope with COVID 19. Schools closed include those situated in major cities and levels that vary from lower secondary education to upper secondary education. All closed school conduct online lessons. All schools formerly closed, </t>
    </r>
    <r>
      <rPr>
        <rFont val="PT Sans"/>
        <color rgb="FF1155CC"/>
        <sz val="10.0"/>
        <u/>
      </rPr>
      <t>reopened physically in march 2021</t>
    </r>
    <r>
      <rPr>
        <rFont val="PT Sans"/>
        <color rgb="FF696158"/>
        <sz val="10.0"/>
      </rPr>
      <t xml:space="preserve">.
[Previously: On May 18 schools opened for 2 weeks for students in the last year of upper secondary to study for exams. Schools were opened with strict social distancing measures. Other grades continued online. All schools are now on summer break. School year began on 14 September. Some elementary students went back 31 aug for tutoring and catch-up sessions for missed lessons during March-May lockdown. Gov announced in Decmeber that </t>
    </r>
    <r>
      <rPr>
        <rFont val="PT Sans"/>
        <color rgb="FF1155CC"/>
        <sz val="10.0"/>
        <u/>
      </rPr>
      <t>COVID restrictions put into place will remain for an indefinite period of time</t>
    </r>
    <r>
      <rPr>
        <rFont val="PT Sans"/>
        <color rgb="FF696158"/>
        <sz val="10.0"/>
      </rPr>
      <t>. Restrictions include a curfew, closure of bars and restuarants. University classes are being held online. Schools alternating between in person and online classes. ]</t>
    </r>
  </si>
  <si>
    <t xml:space="preserve">On May 18 schools opened for 2 weeks for students in the last year of upper secondary to study for exams. </t>
  </si>
  <si>
    <t>Schools opened first on 31 August for students to receie tutoring. The remaining students began the school year 14 September.</t>
  </si>
  <si>
    <t>“Classes will be conducted following strict hygienic and sanitary protocols and by preserving social distancing,” the ministry said in a Facebook post. It said that schools that are already overcrowded will operate in shifts to create conditions for social distancing.</t>
  </si>
  <si>
    <t>Yes; Students that are sick and must be qurantined will remain at home. Additionally, students with chronic diseases will continue learning online from home.</t>
  </si>
  <si>
    <r>
      <rPr>
        <rFont val="PT Sans"/>
        <sz val="10.0"/>
      </rPr>
      <t xml:space="preserve">Health Minister Ogerta Manastirliu said personnel at the country’s four infectious diseases hospitals would be the </t>
    </r>
    <r>
      <rPr>
        <rFont val="PT Sans"/>
        <color rgb="FF1155CC"/>
        <sz val="10.0"/>
        <u/>
      </rPr>
      <t>first to get the vaccine</t>
    </r>
    <r>
      <rPr>
        <rFont val="PT Sans"/>
        <sz val="10.0"/>
      </rPr>
      <t>, followed by the rest of the country’s 23,000 health personnel and people over 75.</t>
    </r>
  </si>
  <si>
    <t>World Bank contact</t>
  </si>
  <si>
    <r>
      <rPr>
        <rFont val="PT Sans"/>
        <color rgb="FF696158"/>
        <sz val="10.0"/>
      </rPr>
      <t xml:space="preserve">Students </t>
    </r>
    <r>
      <rPr>
        <rFont val="PT Sans"/>
        <color rgb="FF1155CC"/>
        <sz val="10.0"/>
        <u/>
      </rPr>
      <t>returned to school on Feb 7, 2021</t>
    </r>
    <r>
      <rPr>
        <rFont val="PT Sans"/>
        <color rgb="FF696158"/>
        <sz val="10.0"/>
      </rPr>
      <t xml:space="preserve"> despite rumors on social media that the winter vacation was going to be extended. MoE shared </t>
    </r>
    <r>
      <rPr>
        <rFont val="PT Sans"/>
        <color rgb="FF1155CC"/>
        <sz val="10.0"/>
        <u/>
      </rPr>
      <t>results from the first semester</t>
    </r>
    <r>
      <rPr>
        <rFont val="PT Sans"/>
        <color rgb="FF696158"/>
        <sz val="10.0"/>
      </rPr>
      <t xml:space="preserve"> of the new year as 'satisfactory.' However, </t>
    </r>
    <r>
      <rPr>
        <rFont val="PT Sans"/>
        <color rgb="FF1155CC"/>
        <sz val="10.0"/>
        <u/>
      </rPr>
      <t>teachers fear</t>
    </r>
    <r>
      <rPr>
        <rFont val="PT Sans"/>
        <color rgb="FF696158"/>
        <sz val="10.0"/>
      </rPr>
      <t xml:space="preserve"> that changes to the school year will not allow for programs to finish based on guides provided by the MoE.</t>
    </r>
    <r>
      <rPr>
        <rFont val="PT Sans"/>
        <color rgb="FF696158"/>
        <sz val="10.0"/>
      </rPr>
      <t xml:space="preserve">
</t>
    </r>
    <r>
      <rPr>
        <rFont val="PT Sans"/>
        <color rgb="FF696158"/>
        <sz val="10.0"/>
      </rPr>
      <t xml:space="preserve">
[Previously: Schools will reopen in September. MoE set the date for the 2020-2021 school year to begin 4 October. </t>
    </r>
    <r>
      <rPr>
        <rFont val="PT Sans"/>
        <color rgb="FF1155CC"/>
        <sz val="10.0"/>
        <u/>
      </rPr>
      <t xml:space="preserve">PM said final date will be determined by COVID numbers </t>
    </r>
    <r>
      <rPr>
        <rFont val="PT Sans"/>
        <color rgb="FF696158"/>
        <sz val="10.0"/>
      </rPr>
      <t xml:space="preserve">. Schools will now </t>
    </r>
    <r>
      <rPr>
        <rFont val="PT Sans"/>
        <color rgb="FF1155CC"/>
        <sz val="10.0"/>
        <u/>
      </rPr>
      <t>reopen on 21 October</t>
    </r>
    <r>
      <rPr>
        <rFont val="PT Sans"/>
        <color rgb="FF696158"/>
        <sz val="10.0"/>
      </rPr>
      <t xml:space="preserve"> and universities will open on 22 November. </t>
    </r>
    <r>
      <rPr>
        <rFont val="PT Sans"/>
        <color rgb="FF1155CC"/>
        <sz val="10.0"/>
        <u/>
      </rPr>
      <t>Primary schools began reopening on 21 October</t>
    </r>
    <r>
      <rPr>
        <rFont val="PT Sans"/>
        <color rgb="FF696158"/>
        <sz val="10.0"/>
      </rPr>
      <t xml:space="preserve">. Colleges and high schools expected to resume 4 Nov. </t>
    </r>
    <r>
      <rPr>
        <rFont val="PT Sans"/>
        <color rgb="FF1155CC"/>
        <sz val="10.0"/>
        <u/>
      </rPr>
      <t>Colleges and high schools resumed 4 Nov</t>
    </r>
    <r>
      <rPr>
        <rFont val="PT Sans"/>
        <color rgb="FF696158"/>
        <sz val="10.0"/>
      </rPr>
      <t xml:space="preserve"> as expected. ]</t>
    </r>
  </si>
  <si>
    <r>
      <rPr>
        <rFont val="PT Sans"/>
      </rPr>
      <t xml:space="preserve">Students taking the Middle School Certificate (BEM) exam returned to educational centeres for the exams </t>
    </r>
    <r>
      <rPr>
        <rFont val="PT Sans"/>
        <color rgb="FF1155CC"/>
        <u/>
      </rPr>
      <t>beginning 7 September</t>
    </r>
    <r>
      <rPr>
        <rFont val="PT Sans"/>
      </rPr>
      <t>.</t>
    </r>
  </si>
  <si>
    <t>Primary school students began on 21 October. High school expected to return 4 November.</t>
  </si>
  <si>
    <t>Students wear masks</t>
  </si>
  <si>
    <r>
      <rPr>
        <rFont val="PT Sans"/>
        <color rgb="FF1155CC"/>
        <sz val="10.0"/>
        <u/>
      </rPr>
      <t>Vaccines will get administered</t>
    </r>
    <r>
      <rPr>
        <rFont val="PT Sans"/>
        <sz val="10.0"/>
      </rPr>
      <t xml:space="preserve"> in all regions of the country starting with health care workers, elderly adults and other vulnerable populations.</t>
    </r>
  </si>
  <si>
    <t>https://www.facebook.com/EducationAlgerie/
http://www.xinhuanet.com/english/2020-10/22/c_139457434.htm</t>
  </si>
  <si>
    <r>
      <rPr>
        <rFont val="PT Sans"/>
        <color rgb="FF000000"/>
        <sz val="10.0"/>
        <u/>
      </rPr>
      <t xml:space="preserve">School year continuing as normal with </t>
    </r>
    <r>
      <rPr>
        <rFont val="PT Sans"/>
        <color rgb="FF1155CC"/>
        <sz val="10.0"/>
        <u/>
      </rPr>
      <t>annual competitions</t>
    </r>
    <r>
      <rPr>
        <rFont val="PT Sans"/>
        <color rgb="FF000000"/>
        <sz val="10.0"/>
        <u/>
      </rPr>
      <t xml:space="preserve"> being held at schools.
[Previously: Plans to </t>
    </r>
    <r>
      <rPr>
        <rFont val="PT Sans"/>
        <color rgb="FF1155CC"/>
        <sz val="10.0"/>
        <u/>
      </rPr>
      <t xml:space="preserve">reopen school </t>
    </r>
    <r>
      <rPr>
        <rFont val="PT Sans"/>
        <color rgb="FF000000"/>
        <sz val="10.0"/>
        <u/>
      </rPr>
      <t xml:space="preserve">were shared in July. </t>
    </r>
    <r>
      <rPr>
        <rFont val="PT Sans"/>
        <color rgb="FF1155CC"/>
        <sz val="10.0"/>
        <u/>
      </rPr>
      <t>Schools scheduled to begin opening last week in August (August 31st); some private schools to open before the</t>
    </r>
    <r>
      <rPr>
        <rFont val="PT Sans"/>
        <color rgb="FF1155CC"/>
        <sz val="10.0"/>
        <u/>
      </rPr>
      <t>n.</t>
    </r>
    <r>
      <rPr>
        <rFont val="PT Sans"/>
        <color rgb="FF000000"/>
        <sz val="10.0"/>
        <u/>
      </rPr>
      <t xml:space="preserve"> Public schools </t>
    </r>
    <r>
      <rPr>
        <rFont val="PT Sans"/>
        <color rgb="FF1155CC"/>
        <sz val="10.0"/>
        <u/>
      </rPr>
      <t>opened officially in August</t>
    </r>
    <r>
      <rPr>
        <rFont val="PT Sans"/>
        <color rgb="FF000000"/>
        <sz val="10.0"/>
        <u/>
      </rPr>
      <t>. Health director Motusa Tuileama Nua says a three-month immunization campaign is underway for all students —  at both public and private schools — to receive their required vaccinations.]</t>
    </r>
  </si>
  <si>
    <r>
      <rPr>
        <rFont val="PT Sans"/>
      </rPr>
      <t>ASDOE stated this school year would include 'blended leanring' with both online and in person components, though a lack of supplies is making this more difficult (</t>
    </r>
    <r>
      <rPr>
        <rFont val="PT Sans"/>
        <color rgb="FF1155CC"/>
        <u/>
      </rPr>
      <t>source</t>
    </r>
    <r>
      <rPr>
        <rFont val="PT Sans"/>
      </rPr>
      <t>)</t>
    </r>
  </si>
  <si>
    <t>DoH strongly recommends safety measuresto keep children protected as schools are set to reopen in August; includes updated immunization shots; advising every family to get 3 reusable/washable masks per person; students must wear cloth face covers in school. Schools encouraged to practice social distancing within classrooms and outside activities (including cafeteria). Students who are sick should stay home and not be allowed in school; students to wash hands with soap and water for 20 seconds; no hugging, shaking hands; schools encouraged to improve air filtration and ventilation by opening windows and using fans; schools with AC should use effective filters and ensure system using outdoor air and not just recirculating indoor air.</t>
  </si>
  <si>
    <r>
      <rPr>
        <rFont val="PT Sans"/>
        <color rgb="FF1155CC"/>
        <sz val="10.0"/>
        <u/>
      </rPr>
      <t>No mention of teachers</t>
    </r>
    <r>
      <rPr>
        <rFont val="PT Sans"/>
        <sz val="10.0"/>
      </rPr>
      <t>: Phase 1 is critical populations such as Healthcare personnel (paid and unpaid persons serving in healthcare settings who have the potential for direct or indirect exposure to patients or infectious materials) and Non-healthcare essential workers. Phase 2 will include the Adults with high-risk medical conditions who possess risk factors for severe COVID-19 illness, people 65 years of age and older (including those living in Long tern Healthcare Facilities) and
our general population inclusive of school age children, daycare population and those from Phase 1 who were not vaccinated. Phase 3 invites everybody or the general population to get vaccinated.</t>
    </r>
  </si>
  <si>
    <r>
      <rPr>
        <rFont val="PT Sans"/>
      </rPr>
      <t>Federal CARES Act and Economic Impact Payment brining in an estimated $170mil in federal aid (</t>
    </r>
    <r>
      <rPr>
        <rFont val="PT Sans"/>
        <color rgb="FF1155CC"/>
        <u/>
      </rPr>
      <t>source</t>
    </r>
    <r>
      <rPr>
        <rFont val="PT Sans"/>
      </rPr>
      <t>)</t>
    </r>
  </si>
  <si>
    <t>https://www.doe.as/</t>
  </si>
  <si>
    <r>
      <rPr>
        <rFont val="PT Sans"/>
        <color rgb="FF1155CC"/>
        <u/>
      </rPr>
      <t>https://www.samoanews.com/local-news/doh-safety-measures-keep-children-protected-schools-reopen</t>
    </r>
    <r>
      <rPr>
        <rFont val="PT Sans"/>
        <color rgb="FF000000"/>
        <u/>
      </rPr>
      <t xml:space="preserve">    </t>
    </r>
  </si>
  <si>
    <r>
      <rPr>
        <rFont val="PT Sans"/>
        <color rgb="FF696158"/>
        <sz val="10.0"/>
      </rPr>
      <t xml:space="preserve">In January, the gov resumed </t>
    </r>
    <r>
      <rPr>
        <rFont val="PT Sans"/>
        <color rgb="FF1155CC"/>
        <sz val="10.0"/>
        <u/>
      </rPr>
      <t>weekly screening</t>
    </r>
    <r>
      <rPr>
        <rFont val="PT Sans"/>
        <color rgb="FF696158"/>
        <sz val="10.0"/>
      </rPr>
      <t xml:space="preserve"> of students. </t>
    </r>
    <r>
      <rPr>
        <rFont val="PT Sans"/>
        <color rgb="FF1155CC"/>
        <sz val="10.0"/>
        <u/>
      </rPr>
      <t xml:space="preserve">School skiing </t>
    </r>
    <r>
      <rPr>
        <rFont val="PT Sans"/>
        <color rgb="FF696158"/>
        <sz val="10.0"/>
      </rPr>
      <t xml:space="preserve">was maintained with preventions put into place.
[Previously: Schools reopened on June 2nd in all three systems (Andorra, Spanish, French). Total of 2,211 children returned to classes, about 26% of the total (8,576) usually in schools. 848 are students from the Andorran system, 659 from Spanish, 704 from French. Attendance is voluntary and families decide whether to attend in person or electronically. Phased opening of </t>
    </r>
    <r>
      <rPr>
        <rFont val="PT Sans"/>
        <color rgb="FF1155CC"/>
        <sz val="10.0"/>
        <u/>
      </rPr>
      <t>new school year began on 9 September</t>
    </r>
    <r>
      <rPr>
        <rFont val="PT Sans"/>
        <color rgb="FF696158"/>
        <sz val="10.0"/>
      </rPr>
      <t xml:space="preserve"> with kindergarten and primary school students returning to classes. Secondary began on 14 September. ]</t>
    </r>
  </si>
  <si>
    <t>New school year began with a phased opening: kindergarten and primary began on 9 Septmeber. Secondary, vocational, and BAC courses return on Monday 14 September.</t>
  </si>
  <si>
    <t>Among the measures, the cleaning of hands, the safety distance, the use of the mask, the ventilation of the spaces and the establishment of nuclei of coexistence.</t>
  </si>
  <si>
    <r>
      <rPr>
        <rFont val="PT Sans"/>
      </rPr>
      <t xml:space="preserve">Twitter for Minister of Education: </t>
    </r>
    <r>
      <rPr>
        <rFont val="PT Sans"/>
        <color rgb="FF1155CC"/>
        <u/>
      </rPr>
      <t>https://twitter.com/estervilarrubla?lang=en</t>
    </r>
  </si>
  <si>
    <r>
      <rPr>
        <rFont val="PT Sans"/>
        <color rgb="FF1155CC"/>
        <u/>
      </rPr>
      <t>https://www.govern.ad/educacio-i-ensenyament-superior/item/11606-educacio-fa-un-balanc-positiu-de-la-primera-setmana-de-retorn-a-les-escoles</t>
    </r>
    <r>
      <rPr>
        <rFont val="PT Sans"/>
        <color rgb="FF000000"/>
      </rPr>
      <t xml:space="preserve"> </t>
    </r>
    <r>
      <rPr>
        <rFont val="PT Sans"/>
        <color rgb="FF1155CC"/>
        <u/>
      </rPr>
      <t>https://www.govern.ad/educacio-i-ensenyament-superior/item/11588-mes-de-2-200-alumnes-tornen-a-l-escola</t>
    </r>
  </si>
  <si>
    <r>
      <rPr>
        <rFont val="PT Sans"/>
        <color rgb="FF000000"/>
        <sz val="10.0"/>
        <u/>
      </rPr>
      <t xml:space="preserve">Primary schools </t>
    </r>
    <r>
      <rPr>
        <rFont val="PT Sans"/>
        <color rgb="FF1155CC"/>
        <sz val="10.0"/>
        <u/>
      </rPr>
      <t>reopened on 10 February</t>
    </r>
    <r>
      <rPr>
        <rFont val="PT Sans"/>
        <color rgb="FF000000"/>
        <sz val="10.0"/>
        <u/>
      </rPr>
      <t>. 
[Previously</t>
    </r>
    <r>
      <rPr>
        <rFont val="PT Sans"/>
        <color rgb="FF000000"/>
        <sz val="10.0"/>
        <u/>
      </rPr>
      <t xml:space="preserve">: </t>
    </r>
    <r>
      <rPr>
        <rFont val="PT Sans"/>
        <color rgb="FF1155CC"/>
        <sz val="10.0"/>
        <u/>
      </rPr>
      <t>Schools scheduled to begin opening on July 13; Only with approval of health minister. Phased reopening of schools with alternate da</t>
    </r>
    <r>
      <rPr>
        <rFont val="PT Sans"/>
        <color rgb="FF1155CC"/>
        <sz val="10.0"/>
        <u/>
      </rPr>
      <t>ys</t>
    </r>
    <r>
      <rPr>
        <rFont val="PT Sans"/>
        <color rgb="FF000000"/>
        <sz val="10.0"/>
        <u/>
      </rPr>
      <t xml:space="preserve"> scheduled to begin 5 Oct with 9-12th grade students resuming classes first. Grades 7 and 8 will resume 19 October. Primary and pre-school will reumse on 26 October. School year will end March 2021.</t>
    </r>
    <r>
      <rPr>
        <rFont val="PT Sans"/>
        <color rgb="FF1155CC"/>
        <sz val="10.0"/>
        <u/>
      </rPr>
      <t xml:space="preserve">  Phased reopening of school began on 5 Octob</t>
    </r>
    <r>
      <rPr>
        <rFont val="PT Sans"/>
        <color rgb="FF1155CC"/>
        <sz val="10.0"/>
        <u/>
      </rPr>
      <t>er</t>
    </r>
    <r>
      <rPr>
        <rFont val="PT Sans"/>
        <color rgb="FF000000"/>
        <sz val="10.0"/>
        <u/>
      </rPr>
      <t xml:space="preserve">. The unions say there is </t>
    </r>
    <r>
      <rPr>
        <rFont val="PT Sans"/>
        <color rgb="FF000000"/>
        <sz val="10.0"/>
        <u/>
      </rPr>
      <t xml:space="preserve">a </t>
    </r>
    <r>
      <rPr>
        <rFont val="PT Sans"/>
        <color rgb="FF1155CC"/>
        <sz val="10.0"/>
        <u/>
      </rPr>
      <t>lack of conditi</t>
    </r>
    <r>
      <rPr>
        <rFont val="PT Sans"/>
        <color rgb="FF1155CC"/>
        <sz val="10.0"/>
        <u/>
      </rPr>
      <t>on</t>
    </r>
    <r>
      <rPr>
        <rFont val="PT Sans"/>
        <color rgb="FF000000"/>
        <sz val="10.0"/>
        <u/>
      </rPr>
      <t>s. The first day of school was marked by a low attendance rate, a</t>
    </r>
    <r>
      <rPr>
        <rFont val="PT Sans"/>
        <color rgb="FF000000"/>
        <sz val="10.0"/>
        <u/>
      </rPr>
      <t xml:space="preserve">s </t>
    </r>
    <r>
      <rPr>
        <rFont val="PT Sans"/>
        <color rgb="FF1155CC"/>
        <sz val="10.0"/>
        <u/>
      </rPr>
      <t>students fear for their heal</t>
    </r>
    <r>
      <rPr>
        <rFont val="PT Sans"/>
        <color rgb="FF1155CC"/>
        <sz val="10.0"/>
        <u/>
      </rPr>
      <t>th</t>
    </r>
    <r>
      <rPr>
        <rFont val="PT Sans"/>
        <color rgb="FF000000"/>
        <sz val="10.0"/>
        <u/>
      </rPr>
      <t xml:space="preserve">. National Director of Pre-School and Primary Education, Soraya Kalongela, said recently in Luanda that the return to school is conditioned by the country's epidemiological situation. </t>
    </r>
    <r>
      <rPr>
        <rFont val="PT Sans"/>
        <color rgb="FF1155CC"/>
        <sz val="10.0"/>
        <u/>
      </rPr>
      <t>Schools expected to reopen fully starting 10 Feb</t>
    </r>
    <r>
      <rPr>
        <rFont val="PT Sans"/>
        <color rgb="FF000000"/>
        <sz val="10.0"/>
        <u/>
      </rPr>
      <t>.]</t>
    </r>
  </si>
  <si>
    <t>Students in exam classes began the phased reopening of schools</t>
  </si>
  <si>
    <r>
      <rPr>
        <rFont val="PT Sans"/>
        <color rgb="FF000000"/>
        <u/>
      </rPr>
      <t>9-12 grade students resumed classes on 5 October. Next phase expected to begin 19 October with grades 7 and 8. Primary and pre-school will reumse on 26 October. [</t>
    </r>
    <r>
      <rPr>
        <rFont val="PT Sans"/>
        <color rgb="FF1155CC"/>
        <u/>
      </rPr>
      <t>Plans for potential phased start to reopening</t>
    </r>
    <r>
      <rPr>
        <rFont val="PT Sans"/>
        <color rgb="FF000000"/>
        <u/>
      </rPr>
      <t>]</t>
    </r>
  </si>
  <si>
    <r>
      <rPr>
        <rFont val="PT Sans"/>
      </rPr>
      <t xml:space="preserve">Unions </t>
    </r>
    <r>
      <rPr>
        <rFont val="PT Sans"/>
        <color rgb="FF1155CC"/>
        <u/>
      </rPr>
      <t>did not agree</t>
    </r>
    <r>
      <rPr>
        <rFont val="PT Sans"/>
      </rPr>
      <t xml:space="preserve"> with July reopening date. They also said that </t>
    </r>
    <r>
      <rPr>
        <rFont val="PT Sans"/>
        <color rgb="FF1155CC"/>
        <u/>
      </rPr>
      <t>conditions have not been met</t>
    </r>
    <r>
      <rPr>
        <rFont val="PT Sans"/>
      </rPr>
      <t xml:space="preserve"> for school reopening in October.</t>
    </r>
  </si>
  <si>
    <t>Part time</t>
  </si>
  <si>
    <t>Classes are being split and students are attending on alternate days. Some schools operating with a shift schedule.</t>
  </si>
  <si>
    <t>http://jornaldeangola.sapo.ao/sociedade/docentes-e-estudantes-chamados-a-colaborar-em-tempo-de-pandemia</t>
  </si>
  <si>
    <r>
      <rPr>
        <rFont val="PT Sans"/>
        <color rgb="FF1155CC"/>
        <sz val="10.0"/>
        <u/>
      </rPr>
      <t>Limited face-to-face learning began on 12 April</t>
    </r>
    <r>
      <rPr>
        <rFont val="PT Sans"/>
        <color rgb="FF434343"/>
        <sz val="10.0"/>
        <u/>
      </rPr>
      <t>, with priority going to exam students.
[Previously</t>
    </r>
    <r>
      <rPr>
        <rFont val="PT Sans"/>
        <color rgb="FF434343"/>
        <sz val="10.0"/>
        <u/>
      </rPr>
      <t>:</t>
    </r>
    <r>
      <rPr>
        <rFont val="PT Sans"/>
        <color rgb="FF1155CC"/>
        <sz val="10.0"/>
        <u/>
      </rPr>
      <t xml:space="preserve"> As of May 17th, plans to allow some students back for exa</t>
    </r>
    <r>
      <rPr>
        <rFont val="PT Sans"/>
        <color rgb="FF1155CC"/>
        <sz val="10.0"/>
        <u/>
      </rPr>
      <t>ms</t>
    </r>
    <r>
      <rPr>
        <rFont val="PT Sans"/>
        <color rgb="FF000000"/>
        <sz val="10.0"/>
        <u/>
      </rPr>
      <t xml:space="preserve"> bu</t>
    </r>
    <r>
      <rPr>
        <rFont val="PT Sans"/>
        <color rgb="FF000000"/>
        <sz val="10.0"/>
        <u/>
      </rPr>
      <t xml:space="preserve">t </t>
    </r>
    <r>
      <rPr>
        <rFont val="PT Sans"/>
        <color rgb="FF1155CC"/>
        <sz val="10.0"/>
        <u/>
      </rPr>
      <t>prime minister has announced schools will reopen 7 Septemb</t>
    </r>
    <r>
      <rPr>
        <rFont val="PT Sans"/>
        <color rgb="FF1155CC"/>
        <sz val="10.0"/>
        <u/>
      </rPr>
      <t>er.</t>
    </r>
    <r>
      <rPr>
        <rFont val="PT Sans"/>
        <color rgb="FF434343"/>
        <sz val="10.0"/>
        <u/>
      </rPr>
      <t xml:space="preserve"> </t>
    </r>
    <r>
      <rPr>
        <rFont val="PT Sans"/>
        <color rgb="FF000000"/>
        <sz val="10.0"/>
        <u/>
      </rPr>
      <t>Schools reopened on</t>
    </r>
    <r>
      <rPr>
        <rFont val="PT Sans"/>
        <color rgb="FF1155CC"/>
        <sz val="10.0"/>
        <u/>
      </rPr>
      <t xml:space="preserve"> 7 September</t>
    </r>
    <r>
      <rPr>
        <rFont val="PT Sans"/>
        <color rgb="FF000000"/>
        <sz val="10.0"/>
        <u/>
      </rPr>
      <t xml:space="preserve">. Schools </t>
    </r>
    <r>
      <rPr>
        <rFont val="PT Sans"/>
        <color rgb="FF1155CC"/>
        <sz val="10.0"/>
        <u/>
      </rPr>
      <t>closed due to inclement weather</t>
    </r>
    <r>
      <rPr>
        <rFont val="PT Sans"/>
        <color rgb="FF000000"/>
        <sz val="10.0"/>
        <u/>
      </rPr>
      <t xml:space="preserve"> and flash flood warnings in November. They </t>
    </r>
    <r>
      <rPr>
        <rFont val="PT Sans"/>
        <color rgb="FF1155CC"/>
        <sz val="10.0"/>
        <u/>
      </rPr>
      <t>reopened</t>
    </r>
    <r>
      <rPr>
        <rFont val="PT Sans"/>
        <color rgb="FF000000"/>
        <sz val="10.0"/>
        <u/>
      </rPr>
      <t xml:space="preserve"> a few days later. On 3 Feb, MoE announced </t>
    </r>
    <r>
      <rPr>
        <rFont val="PT Sans"/>
        <color rgb="FF1155CC"/>
        <sz val="10.0"/>
        <u/>
      </rPr>
      <t>all schools would transition to remote learning immediately</t>
    </r>
    <r>
      <rPr>
        <rFont val="PT Sans"/>
        <color rgb="FF000000"/>
        <sz val="10.0"/>
        <u/>
      </rPr>
      <t xml:space="preserve">. Face-to-face classes may resume 22 Feb. </t>
    </r>
    <r>
      <rPr>
        <rFont val="PT Sans"/>
        <color rgb="FF1155CC"/>
        <sz val="10.0"/>
        <u/>
      </rPr>
      <t>Remote learning extended</t>
    </r>
    <r>
      <rPr>
        <rFont val="PT Sans"/>
        <color rgb="FF000000"/>
        <sz val="10.0"/>
        <u/>
      </rPr>
      <t xml:space="preserve"> until at least April 1, 2021. ]</t>
    </r>
  </si>
  <si>
    <t>Schools closed due to storms and flash flood warnings for a few days.</t>
  </si>
  <si>
    <t xml:space="preserve">Schools opened on 17 May to allows students to take exams. </t>
  </si>
  <si>
    <t>Students will be placed into groups (max 15) with one group receiving face-to-fact tutoring while other attend virtually; placing cameras in classrooms to allow students attending virtually to fully interact during lessons; schools to receive upgraded high-speed internet access; gov to provide 5,000 laptops for students as part of initiative (want to prioritize students from low-income households)</t>
  </si>
  <si>
    <t>Schools are strongly urged but not required to implement the following measures:  Cover cough or sneeze or use the flex elbow technique;  Wash hands with soap and water for at least 20 seconds; Dry your hands thoroughly;  Encourage hand washing rather than the use of hand sanitizers; Clean frequently touched surfaces with 70% ethanol solution, where available; Students encouraged to bring  personal pouch containing small packets of hand tissue, hand sanitizer, asthma pumps where needed, etc. Additionally: 22,000 face shileds will be made available to teachers and students; gov considering offering flu shots to students</t>
  </si>
  <si>
    <t>https://covid19.gov.ag/2020/09/15/2020-2021-september-moest-reopening-of-school-phase-ii-protocol-plan/</t>
  </si>
  <si>
    <t>https://ab.gov.ag/pdf/MOEST_Return_to_instruction.pdf</t>
  </si>
  <si>
    <r>
      <rPr>
        <rFont val="PT Sans"/>
        <color rgb="FF1155CC"/>
        <u/>
      </rPr>
      <t>https://planipolis.iiep.unesco.org/sites/planipolis/files/ressources/antigua_coronavirus-protocol-moest-13-02-2020.pdf.pdf</t>
    </r>
    <r>
      <rPr>
        <rFont val="PT Sans"/>
        <color rgb="FF000000"/>
        <u/>
      </rPr>
      <t xml:space="preserve"> </t>
    </r>
    <r>
      <rPr>
        <rFont val="PT Sans"/>
        <color rgb="FF1155CC"/>
        <u/>
      </rPr>
      <t>https://antiguanewsroom.com/pm-prolonged-closure-of-schools-could-see-students-losing-interest-in-learning/?fbclid=IwAR0CCHhFV0RL_OxMhY25pKor9zGti-h2zm2SrGX_6O_An_sy75GC84j0FPM</t>
    </r>
  </si>
  <si>
    <r>
      <rPr>
        <rFont val="PT Sans"/>
        <color rgb="FF000000"/>
        <sz val="10.0"/>
        <u/>
      </rPr>
      <t xml:space="preserve">In April 2021, an Argentine </t>
    </r>
    <r>
      <rPr>
        <rFont val="PT Sans"/>
        <color rgb="FF1155CC"/>
        <sz val="10.0"/>
        <u/>
      </rPr>
      <t>court ordered schools in the city of Buenos Aires to open</t>
    </r>
    <r>
      <rPr>
        <rFont val="PT Sans"/>
        <color rgb="FF000000"/>
        <sz val="10.0"/>
        <u/>
      </rPr>
      <t xml:space="preserve"> despite a federal order for classes to go online.
[Previousl</t>
    </r>
    <r>
      <rPr>
        <rFont val="PT Sans"/>
        <color rgb="FF000000"/>
        <sz val="10.0"/>
        <u/>
      </rPr>
      <t>y</t>
    </r>
    <r>
      <rPr>
        <rFont val="PT Sans"/>
        <color rgb="FF000000"/>
        <sz val="10.0"/>
        <u/>
      </rPr>
      <t xml:space="preserve">: </t>
    </r>
    <r>
      <rPr>
        <rFont val="PT Sans"/>
        <color rgb="FF1155CC"/>
        <sz val="10.0"/>
        <u/>
      </rPr>
      <t>Most schools scheduled to reopen in Aug</t>
    </r>
    <r>
      <rPr>
        <rFont val="PT Sans"/>
        <color rgb="FF1155CC"/>
        <sz val="10.0"/>
        <u/>
      </rPr>
      <t>ust</t>
    </r>
    <r>
      <rPr>
        <rFont val="PT Sans"/>
        <color rgb="FF434343"/>
        <sz val="10.0"/>
        <u/>
      </rPr>
      <t xml:space="preserve">. </t>
    </r>
    <r>
      <rPr>
        <rFont val="PT Sans"/>
        <color rgb="FF000000"/>
        <sz val="10.0"/>
        <u/>
      </rPr>
      <t>Most schools still have not returned to in-person classes, an</t>
    </r>
    <r>
      <rPr>
        <rFont val="PT Sans"/>
        <color rgb="FF000000"/>
        <sz val="10.0"/>
        <u/>
      </rPr>
      <t>d</t>
    </r>
    <r>
      <rPr>
        <rFont val="PT Sans"/>
        <color rgb="FF1155CC"/>
        <sz val="10.0"/>
        <u/>
      </rPr>
      <t xml:space="preserve"> most likely will n</t>
    </r>
    <r>
      <rPr>
        <rFont val="PT Sans"/>
        <color rgb="FF1155CC"/>
        <sz val="10.0"/>
        <u/>
      </rPr>
      <t>o</t>
    </r>
    <r>
      <rPr>
        <rFont val="PT Sans"/>
        <color rgb="FF000000"/>
        <sz val="10.0"/>
        <u/>
      </rPr>
      <t xml:space="preserve">t this year as number of COVID cases rise. Final-year pupils at around a dozen public schools </t>
    </r>
    <r>
      <rPr>
        <rFont val="PT Sans"/>
        <color rgb="FF1155CC"/>
        <sz val="10.0"/>
        <u/>
      </rPr>
      <t>returned to classes on 13 October</t>
    </r>
    <r>
      <rPr>
        <rFont val="PT Sans"/>
        <color rgb="FF000000"/>
        <sz val="10.0"/>
        <u/>
      </rPr>
      <t xml:space="preserve"> in Buenos Aires. ]</t>
    </r>
  </si>
  <si>
    <t>Final year students began classes mid-October as part of a phased reopening of schools in capital</t>
  </si>
  <si>
    <t>Final year students in a few schools returned to in-person classes in mid-October in the capital city of the country.</t>
  </si>
  <si>
    <t>Education Minister said that they will adopt a 'dual-system' of online learning and face-to-face once schools do reopen</t>
  </si>
  <si>
    <r>
      <rPr>
        <rFont val="PT Sans"/>
      </rPr>
      <t xml:space="preserve">Teachers </t>
    </r>
    <r>
      <rPr>
        <rFont val="PT Sans"/>
        <color rgb="FF1155CC"/>
        <u/>
      </rPr>
      <t xml:space="preserve">unions involved with the continuation of distance learning </t>
    </r>
    <r>
      <rPr>
        <rFont val="PT Sans"/>
      </rPr>
      <t xml:space="preserve">through the governments online learning portal. Union leaders report the government has </t>
    </r>
    <r>
      <rPr>
        <rFont val="PT Sans"/>
        <color rgb="FF1155CC"/>
        <u/>
      </rPr>
      <t>involved them in every decision</t>
    </r>
    <r>
      <rPr>
        <rFont val="PT Sans"/>
      </rPr>
      <t xml:space="preserve">. The main teachers union has </t>
    </r>
    <r>
      <rPr>
        <rFont val="PT Sans"/>
        <color rgb="FF1155CC"/>
        <u/>
      </rPr>
      <t>rejected the move to reopen schools</t>
    </r>
    <r>
      <rPr>
        <rFont val="PT Sans"/>
      </rPr>
      <t xml:space="preserve">, even partially in the capital. </t>
    </r>
  </si>
  <si>
    <t>Students expected to attend classes 2-3 times per week once schools open</t>
  </si>
  <si>
    <t xml:space="preserve">Classes are currently being held in open courtyards, with group of 10 people utilising the so-called "bubble system," in which contact with other groups is avoided. That means that  if a student is diagnosed with Covid-19, it does not spread beyond that group. </t>
  </si>
  <si>
    <r>
      <rPr>
        <rFont val="PT Sans"/>
        <sz val="10.0"/>
      </rPr>
      <t xml:space="preserve">Officials said front-line health workers would be the first to be vaccinated, followed members of the security forces, </t>
    </r>
    <r>
      <rPr>
        <rFont val="PT Sans"/>
        <color rgb="FF1155CC"/>
        <sz val="10.0"/>
        <u/>
      </rPr>
      <t>teachers</t>
    </r>
    <r>
      <rPr>
        <rFont val="PT Sans"/>
        <sz val="10.0"/>
      </rPr>
      <t>, the elderly and other high-risk groups.</t>
    </r>
  </si>
  <si>
    <t>https://www.france24.com/en/20201013-schools-in-argentine-capital-begin-cautious-reopening</t>
  </si>
  <si>
    <t>https://www.batimes.com.ar/news/economy/trotta-believes-that-the-class-would-take-place-in-august.phtml
https://batimes.com.ar/news/argentina/dozen-secondary-schools-re-open-doors-in-buenos-aires-city.phtml</t>
  </si>
  <si>
    <r>
      <rPr>
        <rFont val="PT Sans"/>
        <color rgb="FF1155CC"/>
        <sz val="10.0"/>
        <u/>
      </rPr>
      <t xml:space="preserve"> MoE extended autumn break for two weeks until 12 Nov.</t>
    </r>
    <r>
      <rPr>
        <rFont val="PT Sans"/>
        <color rgb="FF696158"/>
        <sz val="10.0"/>
      </rPr>
      <t xml:space="preserve"> Twelfth graders will continue learning remotely from October 30 and will complete the academic year as planned, on June 4, 2021, whereas the end of the academic year for the 1-11 grades is defined as June 18, with the first semester ending on January 31. In elementary school grades the classes will continue, whereas the middle and high schools will resume remote learning. The ministry said in-person learning in middle and high schools will be implemented in those towns and cities where no public transport is operating.</t>
    </r>
    <r>
      <rPr>
        <rFont val="PT Sans"/>
        <color rgb="FF696158"/>
        <sz val="10.0"/>
      </rPr>
      <t xml:space="preserve">
</t>
    </r>
    <r>
      <rPr>
        <rFont val="PT Sans"/>
        <color rgb="FF1155CC"/>
        <sz val="10.0"/>
        <u/>
      </rPr>
      <t xml:space="preserve">
</t>
    </r>
    <r>
      <rPr>
        <rFont val="PT Sans"/>
        <color rgb="FF696158"/>
        <sz val="10.0"/>
      </rPr>
      <t xml:space="preserve">[Previously: Schools will not re-open until work week prior to September 1. </t>
    </r>
    <r>
      <rPr>
        <rFont val="PT Sans"/>
        <color rgb="FF1155CC"/>
        <sz val="10.0"/>
        <u/>
      </rPr>
      <t>Schools reopened on 15 September</t>
    </r>
    <r>
      <rPr>
        <rFont val="PT Sans"/>
        <color rgb="FF696158"/>
        <sz val="10.0"/>
      </rPr>
      <t>.]</t>
    </r>
  </si>
  <si>
    <t>Classes that can be taught online will be. After Fall break, some students returned for in person learning while others will transition to remote learning,</t>
  </si>
  <si>
    <t>Classes will be divided into two smaller groups in socially-distanced classrooms, while students rotate between the first and second halves of the day. To make up for the shorter school days, classes will also take place on Saturdays.</t>
  </si>
  <si>
    <t>According to the latest guidelines for safely reopening educational institutions issued by the Ministry of Education, courses which can be taught remotely, will. Masks are also mandatory in class. Regular testing of students/teachers.</t>
  </si>
  <si>
    <r>
      <rPr>
        <rFont val="PT Sans"/>
        <sz val="10.0"/>
      </rPr>
      <t xml:space="preserve">According to Gayane Sahakian, the deputy director of the National Center for Disease Control and Prevention, medical and social workers, seniors and people suffering from chronic diseases </t>
    </r>
    <r>
      <rPr>
        <rFont val="PT Sans"/>
        <color rgb="FF1155CC"/>
        <sz val="10.0"/>
        <u/>
      </rPr>
      <t>will be the first to get vaccine shots</t>
    </r>
    <r>
      <rPr>
        <rFont val="PT Sans"/>
        <sz val="10.0"/>
      </rPr>
      <t xml:space="preserve"> free of charge.</t>
    </r>
  </si>
  <si>
    <t>https://massispost.com/2020/08/schools-in-armenia-to-reopen-on-september-15/</t>
  </si>
  <si>
    <r>
      <rPr>
        <rFont val="PT Sans"/>
        <color rgb="FF1155CC"/>
        <u/>
      </rPr>
      <t>https://en.armradio.am/2020/04/27/armenia-not-to-reopen-schools-and-universities-this-year/</t>
    </r>
    <r>
      <rPr>
        <rFont val="PT Sans"/>
        <color rgb="FF000000"/>
      </rPr>
      <t xml:space="preserve"> // </t>
    </r>
    <r>
      <rPr>
        <rFont val="PT Sans"/>
        <color rgb="FF1155CC"/>
        <u/>
      </rPr>
      <t>https://armenianweekly.com/2020/09/09/schools-set-to-reopen-in-armenia-under-pandemic-protocols/</t>
    </r>
  </si>
  <si>
    <r>
      <rPr>
        <rFont val="PT Sans"/>
        <color rgb="FF1155CC"/>
        <sz val="10.0"/>
        <u/>
      </rPr>
      <t>Updated protocols</t>
    </r>
    <r>
      <rPr>
        <rFont val="PT Sans"/>
        <color rgb="FF696158"/>
        <sz val="10.0"/>
      </rPr>
      <t xml:space="preserve"> for educational institutions in December.
[Previously: Schools begin to reopen May 18. In-person school attendance is optional during initial phases of reopening. Schools can re-open with additional health and safety measures in place</t>
    </r>
    <r>
      <rPr>
        <rFont val="PT Sans"/>
        <color rgb="FF696158"/>
        <sz val="10.0"/>
      </rPr>
      <t xml:space="preserve">. </t>
    </r>
    <r>
      <rPr>
        <rFont val="PT Sans"/>
        <color rgb="FF1155CC"/>
        <sz val="10.0"/>
        <u/>
      </rPr>
      <t>New school year began 3 September.</t>
    </r>
    <r>
      <rPr>
        <rFont val="PT Sans"/>
        <color rgb="FF696158"/>
        <sz val="10.0"/>
      </rPr>
      <t>]</t>
    </r>
  </si>
  <si>
    <t>Schools must have the following measures in place: 
Wash hands with soap and water;
Disinfect/ sanitize classroom structures, a.o. desks;
Cleaning: more often.</t>
  </si>
  <si>
    <r>
      <rPr>
        <rFont val="PT Sans"/>
        <sz val="10.0"/>
      </rPr>
      <t xml:space="preserve">Similar to the regular flu vaccine distribution, </t>
    </r>
    <r>
      <rPr>
        <rFont val="PT Sans"/>
        <color rgb="FF1155CC"/>
        <sz val="10.0"/>
        <u/>
      </rPr>
      <t>some groups have a preference</t>
    </r>
    <r>
      <rPr>
        <rFont val="PT Sans"/>
        <sz val="10.0"/>
      </rPr>
      <t xml:space="preserve"> and will be receiving the vaccine first: The first group to be eligible to receive this vaccine is everyone working in healthcare. They need to be protected in order to take care of the community when care is needed; The second group eligible for the vaccine is the seniors' age 60 and up; The third group consists of individuals with chronic diseases (vulnerable group)</t>
    </r>
  </si>
  <si>
    <t>https://www.government.aw/news/news_47033/item/the-new-normal-allows-for-reopening-of-schools-infection-among-children-is-very-limited_49681.html</t>
  </si>
  <si>
    <r>
      <rPr>
        <rFont val="PT Sans"/>
        <color rgb="FF696158"/>
        <sz val="10.0"/>
      </rPr>
      <t xml:space="preserve">Schools in some states/territorites began reopening on 28 january. </t>
    </r>
    <r>
      <rPr>
        <rFont val="PT Sans"/>
        <color rgb="FF1155CC"/>
        <sz val="10.0"/>
        <u/>
      </rPr>
      <t>All schools began Term 1 of new academic year by 4 Feb 2021</t>
    </r>
    <r>
      <rPr>
        <rFont val="PT Sans"/>
        <color rgb="FF696158"/>
        <sz val="10.0"/>
      </rPr>
      <t xml:space="preserve">.
[Previously: Schools began to reopen in some areas on May 25. Other schools reopened in July, but two weeks later they were forced to close due to outbreaks and infections between teachers and students. There was no reduction in the size of classes in schools, which can have between 20 and 30 students. Initially, teachers were not advised to wear a protective mask. In Victoria: </t>
    </r>
    <r>
      <rPr>
        <rFont val="PT Sans"/>
        <color rgb="FF1155CC"/>
        <sz val="10.0"/>
        <u/>
      </rPr>
      <t>In Term 4, from 12 October, there will be a phased return for onsite learning</t>
    </r>
    <r>
      <rPr>
        <rFont val="PT Sans"/>
        <color rgb="FF696158"/>
        <sz val="10.0"/>
      </rPr>
      <t xml:space="preserve"> for Prep to Grade 6, VCE (Years 11-12 or those doing VCE or VCAL subjects) and specialist schools.]</t>
    </r>
  </si>
  <si>
    <t xml:space="preserve">Dozens of schools closed in July after a spike in cases. </t>
  </si>
  <si>
    <r>
      <rPr>
        <rFont val="PT Sans"/>
        <color rgb="FF696158"/>
      </rPr>
      <t xml:space="preserve">Australian Education Union </t>
    </r>
    <r>
      <rPr>
        <rFont val="PT Sans"/>
        <color rgb="FF1155CC"/>
        <u/>
      </rPr>
      <t>endorsed re-opening of schools</t>
    </r>
    <r>
      <rPr>
        <rFont val="PT Sans"/>
        <color rgb="FF696158"/>
      </rPr>
      <t xml:space="preserve"> in Melbourne. Since schools have reopened and cases have begun to rise. Despite the obvious danger confronting teachers and students, the </t>
    </r>
    <r>
      <rPr>
        <rFont val="PT Sans"/>
        <color rgb="FF1155CC"/>
        <u/>
      </rPr>
      <t>unions have been virtually silent</t>
    </r>
    <r>
      <rPr>
        <rFont val="PT Sans"/>
        <color rgb="FF696158"/>
      </rPr>
      <t>. After one statement, the NSWTF has not issued another press release in relation to the health and safety of teachers during the pandemic.</t>
    </r>
  </si>
  <si>
    <t>"Schools in Australia’s biggest state, New South Wales, reopened on Monday but only allowing students to attend one day a week on a staggered basis.
Australia’s second-most populous state, Victoria, will resume face-to-face teaching from May 27, weeks earlier than expected. The state including the city of Melbourne will allow teenagers in classrooms first, followed by younger pupils from June 9, Andrew said."</t>
  </si>
  <si>
    <r>
      <rPr>
        <rFont val="PT Sans"/>
        <sz val="10.0"/>
      </rPr>
      <t xml:space="preserve">No mention of teachers in the </t>
    </r>
    <r>
      <rPr>
        <rFont val="PT Sans"/>
        <color rgb="FF1155CC"/>
        <sz val="10.0"/>
        <u/>
      </rPr>
      <t>preliminary advice of target populations</t>
    </r>
    <r>
      <rPr>
        <rFont val="PT Sans"/>
        <sz val="10.0"/>
      </rPr>
      <t xml:space="preserve"> or in government's </t>
    </r>
    <r>
      <rPr>
        <rFont val="PT Sans"/>
        <color rgb="FF1155CC"/>
        <sz val="10.0"/>
        <u/>
      </rPr>
      <t>covid vaccination policy</t>
    </r>
    <r>
      <rPr>
        <rFont val="PT Sans"/>
        <sz val="10.0"/>
      </rPr>
      <t>.</t>
    </r>
  </si>
  <si>
    <r>
      <rPr>
        <rFont val="PT Sans"/>
      </rPr>
      <t>University/research funding reform (</t>
    </r>
    <r>
      <rPr>
        <rFont val="PT Sans"/>
        <color rgb="FF1155CC"/>
        <u/>
      </rPr>
      <t>source</t>
    </r>
    <r>
      <rPr>
        <rFont val="PT Sans"/>
      </rPr>
      <t>)</t>
    </r>
  </si>
  <si>
    <t>Queensland operating guidelines</t>
  </si>
  <si>
    <r>
      <rPr>
        <rFont val="PT Sans"/>
        <color rgb="FF1155CC"/>
        <u/>
      </rPr>
      <t>https://www.wa.gov.au/organisation/department-of-the-premier-and-cabinet/covid-19-coronavirus-education-and-family-advice
https://www.coronavirus.vic.gov.au/second-step-coronavirus-road-to-recovery
https://qed.qld.gov.au/about-us/news-and-media/novel-coronaviru</t>
    </r>
    <r>
      <rPr>
        <rFont val="PT Sans"/>
        <color rgb="FF1155CC"/>
        <u/>
      </rPr>
      <t xml:space="preserve">s
</t>
    </r>
    <r>
      <rPr>
        <rFont val="PT Sans"/>
        <color rgb="FF1155CC"/>
        <u/>
      </rPr>
      <t>https://education.nsw.gov.au/covid-19/advice-for-families</t>
    </r>
  </si>
  <si>
    <r>
      <rPr>
        <rFont val="PT Sans"/>
      </rPr>
      <t xml:space="preserve">https://www.voanews.com/covid-19-pandemic/children-return-australian-schools-after-weeks-lockdowns
</t>
    </r>
    <r>
      <rPr>
        <rFont val="PT Sans"/>
        <color rgb="FF1155CC"/>
        <u/>
      </rPr>
      <t>https://www.weforum.org/agenda/2020/05/schools-education-lockdowns-coronavirus-covid19/</t>
    </r>
  </si>
  <si>
    <r>
      <rPr>
        <rFont val="PT Sans"/>
        <color rgb="FF000000"/>
        <sz val="10.0"/>
        <u/>
      </rPr>
      <t xml:space="preserve">Schools </t>
    </r>
    <r>
      <rPr>
        <rFont val="PT Sans"/>
        <color rgb="FF1155CC"/>
        <sz val="10.0"/>
        <u/>
      </rPr>
      <t>reopened for face-to-face classes starting 25 January</t>
    </r>
    <r>
      <rPr>
        <rFont val="PT Sans"/>
        <color rgb="FF000000"/>
        <sz val="10.0"/>
        <u/>
      </rPr>
      <t xml:space="preserve">. Only </t>
    </r>
    <r>
      <rPr>
        <rFont val="PT Sans"/>
        <color rgb="FF1155CC"/>
        <sz val="10.0"/>
        <u/>
      </rPr>
      <t>pupils who have been tested</t>
    </r>
    <r>
      <rPr>
        <rFont val="PT Sans"/>
        <color rgb="FF000000"/>
        <sz val="10.0"/>
        <u/>
      </rPr>
      <t xml:space="preserve"> allowed to attend classes with other joining online. Gov asking students to get tested </t>
    </r>
    <r>
      <rPr>
        <rFont val="PT Sans"/>
        <color rgb="FF1155CC"/>
        <sz val="10.0"/>
        <u/>
      </rPr>
      <t>twice a week</t>
    </r>
    <r>
      <rPr>
        <rFont val="PT Sans"/>
        <color rgb="FF000000"/>
        <sz val="10.0"/>
        <u/>
      </rPr>
      <t>.
[Previous</t>
    </r>
    <r>
      <rPr>
        <rFont val="PT Sans"/>
        <color rgb="FF000000"/>
        <sz val="10.0"/>
        <u/>
      </rPr>
      <t xml:space="preserve">ly: </t>
    </r>
    <r>
      <rPr>
        <rFont val="PT Sans"/>
        <color rgb="FF1155CC"/>
        <sz val="10.0"/>
        <u/>
      </rPr>
      <t>Austria plans to start reopening on Ma</t>
    </r>
    <r>
      <rPr>
        <rFont val="PT Sans"/>
        <color rgb="FF1155CC"/>
        <sz val="10.0"/>
        <u/>
      </rPr>
      <t xml:space="preserve">y </t>
    </r>
    <r>
      <rPr>
        <rFont val="PT Sans"/>
        <color rgb="FF1155CC"/>
        <sz val="10.0"/>
        <u/>
      </rPr>
      <t>18</t>
    </r>
    <r>
      <rPr>
        <rFont val="PT Sans"/>
        <color rgb="FF000000"/>
        <sz val="10.0"/>
        <u/>
      </rPr>
      <t xml:space="preserve">. </t>
    </r>
    <r>
      <rPr>
        <rFont val="PT Sans"/>
        <color rgb="FF1155CC"/>
        <sz val="10.0"/>
        <u/>
      </rPr>
      <t>Graduating students returned to class on 4 M</t>
    </r>
    <r>
      <rPr>
        <rFont val="PT Sans"/>
        <color rgb="FF1155CC"/>
        <sz val="10.0"/>
        <u/>
      </rPr>
      <t xml:space="preserve">ay. </t>
    </r>
    <r>
      <rPr>
        <rFont val="PT Sans"/>
        <color rgb="FF000000"/>
        <sz val="10.0"/>
        <u/>
      </rPr>
      <t xml:space="preserve">From May 15, all pupils in the six to 14 age group returned to school, followed by the remaining pupils from June 3. New school year began on 7 September with </t>
    </r>
    <r>
      <rPr>
        <rFont val="PT Sans"/>
        <color rgb="FF000000"/>
        <sz val="10.0"/>
        <u/>
      </rPr>
      <t xml:space="preserve">a </t>
    </r>
    <r>
      <rPr>
        <rFont val="PT Sans"/>
        <color rgb="FF1155CC"/>
        <sz val="10.0"/>
        <u/>
      </rPr>
      <t>traffic light syst</t>
    </r>
    <r>
      <rPr>
        <rFont val="PT Sans"/>
        <color rgb="FF1155CC"/>
        <sz val="10.0"/>
        <u/>
      </rPr>
      <t>em</t>
    </r>
    <r>
      <rPr>
        <rFont val="PT Sans"/>
        <color rgb="FF000000"/>
        <sz val="10.0"/>
        <u/>
      </rPr>
      <t xml:space="preserve"> to guide schools. Country enters lockdown; schools closed again and high schoo</t>
    </r>
    <r>
      <rPr>
        <rFont val="PT Sans"/>
        <color rgb="FF000000"/>
        <sz val="10.0"/>
        <u/>
      </rPr>
      <t xml:space="preserve">l </t>
    </r>
    <r>
      <rPr>
        <rFont val="PT Sans"/>
        <color rgb="FF1155CC"/>
        <sz val="10.0"/>
        <u/>
      </rPr>
      <t>students returned to online learni</t>
    </r>
    <r>
      <rPr>
        <rFont val="PT Sans"/>
        <color rgb="FF1155CC"/>
        <sz val="10.0"/>
        <u/>
      </rPr>
      <t>ng</t>
    </r>
    <r>
      <rPr>
        <rFont val="PT Sans"/>
        <color rgb="FF000000"/>
        <sz val="10.0"/>
        <u/>
      </rPr>
      <t xml:space="preserve"> on 14 November due to a rise in cases</t>
    </r>
    <r>
      <rPr>
        <rFont val="PT Sans"/>
        <color rgb="FF000000"/>
        <sz val="10.0"/>
        <u/>
      </rPr>
      <t xml:space="preserve">. </t>
    </r>
    <r>
      <rPr>
        <rFont val="PT Sans"/>
        <color rgb="FF1155CC"/>
        <sz val="10.0"/>
        <u/>
      </rPr>
      <t>On 21 Nov, all schools clos</t>
    </r>
    <r>
      <rPr>
        <rFont val="PT Sans"/>
        <color rgb="FF1155CC"/>
        <sz val="10.0"/>
        <u/>
      </rPr>
      <t>ed</t>
    </r>
    <r>
      <rPr>
        <rFont val="PT Sans"/>
        <color rgb="FF000000"/>
        <sz val="10.0"/>
        <u/>
      </rPr>
      <t>. Primary school</t>
    </r>
    <r>
      <rPr>
        <rFont val="PT Sans"/>
        <color rgb="FF000000"/>
        <sz val="10.0"/>
        <u/>
      </rPr>
      <t xml:space="preserve">s </t>
    </r>
    <r>
      <rPr>
        <rFont val="PT Sans"/>
        <color rgb="FF1155CC"/>
        <sz val="10.0"/>
        <u/>
      </rPr>
      <t>reopened on 7 Decemb</t>
    </r>
    <r>
      <rPr>
        <rFont val="PT Sans"/>
        <color rgb="FF1155CC"/>
        <sz val="10.0"/>
        <u/>
      </rPr>
      <t>er</t>
    </r>
    <r>
      <rPr>
        <rFont val="PT Sans"/>
        <color rgb="FF000000"/>
        <sz val="10.0"/>
        <u/>
      </rPr>
      <t xml:space="preserve">. Other restrictions from the lockdown remain in place. Schools </t>
    </r>
    <r>
      <rPr>
        <rFont val="PT Sans"/>
        <color rgb="FF1155CC"/>
        <sz val="10.0"/>
        <u/>
      </rPr>
      <t>returned to session on January 7</t>
    </r>
    <r>
      <rPr>
        <rFont val="PT Sans"/>
        <color rgb="FF000000"/>
        <sz val="10.0"/>
        <u/>
      </rPr>
      <t>, but through distance learning only. As part of reopening plan, students and teachers will be</t>
    </r>
    <r>
      <rPr>
        <rFont val="PT Sans"/>
        <color rgb="FF1155CC"/>
        <sz val="10.0"/>
        <u/>
      </rPr>
      <t xml:space="preserve"> tested weekly</t>
    </r>
    <r>
      <rPr>
        <rFont val="PT Sans"/>
        <color rgb="FF000000"/>
        <sz val="10.0"/>
        <u/>
      </rPr>
      <t xml:space="preserve">. Lockdown </t>
    </r>
    <r>
      <rPr>
        <rFont val="PT Sans"/>
        <color rgb="FF1155CC"/>
        <sz val="10.0"/>
        <u/>
      </rPr>
      <t>extended to January 24</t>
    </r>
    <r>
      <rPr>
        <rFont val="PT Sans"/>
        <color rgb="FF000000"/>
        <sz val="10.0"/>
        <u/>
      </rPr>
      <t>, with schools remaining closed.]</t>
    </r>
  </si>
  <si>
    <t>Partial closures with secondary schools retunring to remote learning 14 Nov. All schools closed 21 Nov.</t>
  </si>
  <si>
    <t>3 phases: in the first phase only students who graduated this year or want to take their final classes are allowed back. The second phase englobes the return of school-age children, including elementary class students. The third phase is set for June 3 provided that the infection numbers allow it. Here all other school levels return.</t>
  </si>
  <si>
    <t>Part-time</t>
  </si>
  <si>
    <t>Larger classrooms were split in two. "The groups are taught in their classrooms, but alternately. A possibility is that Group A teaches on Monday, Tuesday and Wednesday Group B on Thursday and Friday. The next week is exactly the opposite"</t>
  </si>
  <si>
    <t>Social distancing and hygiene enforced</t>
  </si>
  <si>
    <r>
      <rPr>
        <rFont val="PT Sans"/>
      </rPr>
      <t xml:space="preserve">The </t>
    </r>
    <r>
      <rPr>
        <rFont val="PT Sans"/>
        <color rgb="FF1155CC"/>
        <u/>
      </rPr>
      <t>"traffic light system"</t>
    </r>
    <r>
      <rPr>
        <rFont val="PT Sans"/>
      </rPr>
      <t xml:space="preserve"> will be introduced to provide a guide for schools on how to react on rising COVID-19 cases. The range goes from green with classroom teaching to red with distance learning.</t>
    </r>
  </si>
  <si>
    <r>
      <rPr>
        <rFont val="PT Sans"/>
        <sz val="10.0"/>
      </rPr>
      <t xml:space="preserve">Teachers part of Phase Two of vaccine rollouts: Phase two will see health workers and people in other vulnerable categories vaccinated. It is expected to start in February of 2021. Other people in so-called “systemically relevant” professions will also be vaccinated as part of this phase. </t>
    </r>
    <r>
      <rPr>
        <rFont val="PT Sans"/>
        <color rgb="FF1155CC"/>
        <sz val="10.0"/>
        <u/>
      </rPr>
      <t>Der Standard reports</t>
    </r>
    <r>
      <rPr>
        <rFont val="PT Sans"/>
        <sz val="10.0"/>
      </rPr>
      <t xml:space="preserve"> this includes police officers, employees in the food industry, transport companies and others, </t>
    </r>
    <r>
      <rPr>
        <rFont val="PT Sans"/>
        <color rgb="FF1155CC"/>
        <sz val="10.0"/>
        <u/>
      </rPr>
      <t>as well as teachers and employees of kindergartens and schools</t>
    </r>
    <r>
      <rPr>
        <rFont val="PT Sans"/>
        <sz val="10.0"/>
      </rPr>
      <t>.</t>
    </r>
  </si>
  <si>
    <t>https://www.bmbwf.gv.at/Themen/schule/beratung/corona/coronaampel.html</t>
  </si>
  <si>
    <t>https://metropole.at/coronavirus-in-austria/
https://www.bmbwf.gv.at/Ministerium/Presse/20200424.html</t>
  </si>
  <si>
    <t>&gt;10</t>
  </si>
  <si>
    <r>
      <rPr>
        <rFont val="PT Sans"/>
        <color rgb="FF696158"/>
        <sz val="10.0"/>
      </rPr>
      <t xml:space="preserve">From Monday, April 5, </t>
    </r>
    <r>
      <rPr>
        <rFont val="PT Sans"/>
        <color rgb="FF1155CC"/>
        <sz val="10.0"/>
        <u/>
      </rPr>
      <t>schools in the cities of Baku, Ganja, Sheki and Sumgait, as well as in the Absheron region, are switching to distance learning due</t>
    </r>
    <r>
      <rPr>
        <rFont val="PT Sans"/>
        <color rgb="FF696158"/>
        <sz val="10.0"/>
      </rPr>
      <t xml:space="preserve"> to an increase in the level of coronavirus infection. This decision was made by the Ministry of Education of Azerbaijan. The question remains when schools will resume normal work. </t>
    </r>
    <r>
      <rPr>
        <rFont val="PT Sans"/>
        <color rgb="FF1155CC"/>
        <sz val="10.0"/>
        <u/>
      </rPr>
      <t>More schools</t>
    </r>
    <r>
      <rPr>
        <rFont val="PT Sans"/>
        <color rgb="FF696158"/>
        <sz val="10.0"/>
      </rPr>
      <t xml:space="preserve"> have </t>
    </r>
    <r>
      <rPr>
        <rFont val="PT Sans"/>
        <color rgb="FF1155CC"/>
        <sz val="10.0"/>
        <u/>
      </rPr>
      <t>continued to close</t>
    </r>
    <r>
      <rPr>
        <rFont val="PT Sans"/>
        <color rgb="FF696158"/>
        <sz val="10.0"/>
      </rPr>
      <t xml:space="preserve"> due to covid.
[Previously</t>
    </r>
    <r>
      <rPr>
        <rFont val="PT Sans"/>
        <color rgb="FF696158"/>
        <sz val="10.0"/>
      </rPr>
      <t xml:space="preserve">: </t>
    </r>
    <r>
      <rPr>
        <rFont val="PT Sans"/>
        <color rgb="FF1155CC"/>
        <sz val="10.0"/>
        <u/>
      </rPr>
      <t>Phased reopening scheduled to begin 15 September</t>
    </r>
    <r>
      <rPr>
        <rFont val="PT Sans"/>
        <color rgb="FF696158"/>
        <sz val="10.0"/>
      </rPr>
      <t xml:space="preserve">. First kindergartens will open in areas with lowest number of cases. Primary schools will then begin with students attending in person only 2-3 times per week, and high school students are expected to return 15 October. Universities will resume 15 September online. </t>
    </r>
    <r>
      <rPr>
        <rFont val="PT Sans"/>
        <color rgb="FF1155CC"/>
        <sz val="10.0"/>
        <u/>
      </rPr>
      <t>Schools closed again on 2 Nov.</t>
    </r>
    <r>
      <rPr>
        <rFont val="PT Sans"/>
        <color rgb="FF696158"/>
        <sz val="10.0"/>
      </rPr>
      <t xml:space="preserve"> Starting from the 1st of February 2021, </t>
    </r>
    <r>
      <rPr>
        <rFont val="PT Sans"/>
        <color rgb="FF1155CC"/>
        <sz val="10.0"/>
        <u/>
      </rPr>
      <t>all educational facilities will resume in cascading order</t>
    </r>
    <r>
      <rPr>
        <rFont val="PT Sans"/>
        <color rgb="FF696158"/>
        <sz val="10.0"/>
      </rPr>
      <t xml:space="preserve"> full-time tuition within its educational and training processes in accordance with educational stages and levels.]</t>
    </r>
  </si>
  <si>
    <r>
      <rPr>
        <rFont val="PT Sans"/>
        <color rgb="FF696158"/>
        <sz val="10.0"/>
      </rPr>
      <t xml:space="preserve">Gov announced </t>
    </r>
    <r>
      <rPr>
        <rFont val="PT Sans"/>
        <color rgb="FF1155CC"/>
        <sz val="10.0"/>
        <u/>
      </rPr>
      <t>all educational institutions to implement distance learning</t>
    </r>
    <r>
      <rPr>
        <rFont val="PT Sans"/>
        <color rgb="FF696158"/>
        <sz val="10.0"/>
      </rPr>
      <t>.</t>
    </r>
  </si>
  <si>
    <t>Kindergarten resumes first, followed by primary and then secondary.</t>
  </si>
  <si>
    <t>Minister of education has implemented a Virtual School in order to help students remain engaged for k-12 students while schools closed; higher education institutions have been using Microsoft Teams.</t>
  </si>
  <si>
    <r>
      <rPr>
        <rFont val="PT Sans"/>
        <color rgb="FF1155CC"/>
        <sz val="10.0"/>
        <u/>
      </rPr>
      <t>Teymur Musayev, a department head at the Ministry of Health</t>
    </r>
    <r>
      <rPr>
        <rFont val="PT Sans"/>
        <color rgb="FF404040"/>
        <sz val="10.0"/>
      </rPr>
      <t>, said at a briefing that the rollout will start on Monday, with health workers and other populations at risk as the priority group."The first stage of mass vaccination will cover health and technical workers at medical institutions, as well as law-enforcement staff, servicemen and care staff," he said. // Since early March, Azerbaijan has been vaccinating teachers of secondary schools over 50 years old. More than 55 percent of all teachers are still vaccinated against COVID-19, the Ministry of Education said. In the meantime, all citizens over 40, including education workers, can be vaccinated free of charge and voluntarily across the country.</t>
    </r>
  </si>
  <si>
    <r>
      <rPr>
        <rFont val="PT Sans"/>
        <color rgb="FF666666"/>
        <u/>
      </rPr>
      <t>Cuts to education/science (</t>
    </r>
    <r>
      <rPr>
        <rFont val="PT Sans"/>
        <color rgb="FF1155CC"/>
        <u/>
      </rPr>
      <t>source</t>
    </r>
    <r>
      <rPr>
        <rFont val="PT Sans"/>
        <color rgb="FF666666"/>
        <u/>
      </rPr>
      <t>)</t>
    </r>
  </si>
  <si>
    <t>https://jam-news.net/academic-year-in-azerbaijan-briefing-minister-of-education-news/</t>
  </si>
  <si>
    <r>
      <rPr>
        <rFont val="PT Sans"/>
        <color rgb="FF000000"/>
        <sz val="10.0"/>
        <u/>
      </rPr>
      <t xml:space="preserve">In a </t>
    </r>
    <r>
      <rPr>
        <rFont val="PT Sans"/>
        <color rgb="FF1155CC"/>
        <sz val="10.0"/>
        <u/>
      </rPr>
      <t>press conference in Feb 2021</t>
    </r>
    <r>
      <rPr>
        <rFont val="PT Sans"/>
        <color rgb="FF000000"/>
        <sz val="10.0"/>
        <u/>
      </rPr>
      <t xml:space="preserve">, the director of discussed </t>
    </r>
    <r>
      <rPr>
        <rFont val="PT Sans"/>
        <color rgb="FF1155CC"/>
        <sz val="10.0"/>
        <u/>
      </rPr>
      <t>reopening more schools</t>
    </r>
    <r>
      <rPr>
        <rFont val="PT Sans"/>
        <color rgb="FF000000"/>
        <sz val="10.0"/>
        <u/>
      </rPr>
      <t xml:space="preserve"> using a hybrid model. </t>
    </r>
    <r>
      <rPr>
        <rFont val="PT Sans"/>
        <color rgb="FF1155CC"/>
        <sz val="10.0"/>
        <u/>
      </rPr>
      <t>Not all schools</t>
    </r>
    <r>
      <rPr>
        <rFont val="PT Sans"/>
        <color rgb="FF000000"/>
        <sz val="10.0"/>
        <u/>
      </rPr>
      <t xml:space="preserve"> are open for face-to-face learning as some problems persist.
[Previsou</t>
    </r>
    <r>
      <rPr>
        <rFont val="PT Sans"/>
        <color rgb="FF000000"/>
        <sz val="10.0"/>
        <u/>
      </rPr>
      <t xml:space="preserve">ly: </t>
    </r>
    <r>
      <rPr>
        <rFont val="PT Sans"/>
        <color rgb="FF1155CC"/>
        <sz val="10.0"/>
        <u/>
      </rPr>
      <t>Exams will be held mid-</t>
    </r>
    <r>
      <rPr>
        <rFont val="PT Sans"/>
        <color rgb="FF1155CC"/>
        <sz val="10.0"/>
        <u/>
      </rPr>
      <t>July</t>
    </r>
    <r>
      <rPr>
        <rFont val="PT Sans"/>
        <color rgb="FF000000"/>
        <sz val="10.0"/>
        <u/>
      </rPr>
      <t>. Virtual exam review classes are being held to help students prepa</t>
    </r>
    <r>
      <rPr>
        <rFont val="PT Sans"/>
        <color rgb="FF000000"/>
        <sz val="10.0"/>
        <u/>
      </rPr>
      <t xml:space="preserve">re. </t>
    </r>
    <r>
      <rPr>
        <rFont val="PT Sans"/>
        <color rgb="FF1155CC"/>
        <sz val="10.0"/>
        <u/>
      </rPr>
      <t>School is scheduled to begin Monday 21st of Septe</t>
    </r>
    <r>
      <rPr>
        <rFont val="PT Sans"/>
        <color rgb="FF1155CC"/>
        <sz val="10.0"/>
        <u/>
      </rPr>
      <t>mber</t>
    </r>
    <r>
      <rPr>
        <rFont val="PT Sans"/>
        <color rgb="FF000000"/>
        <sz val="10.0"/>
        <u/>
      </rPr>
      <t xml:space="preserve">. </t>
    </r>
    <r>
      <rPr>
        <rFont val="PT Sans"/>
        <color rgb="FF000000"/>
        <sz val="10.0"/>
        <u/>
      </rPr>
      <t>School reopenin</t>
    </r>
    <r>
      <rPr>
        <rFont val="PT Sans"/>
        <color rgb="FF000000"/>
        <sz val="10.0"/>
        <u/>
      </rPr>
      <t xml:space="preserve">g </t>
    </r>
    <r>
      <rPr>
        <rFont val="PT Sans"/>
        <color rgb="FF1155CC"/>
        <sz val="10.0"/>
        <u/>
      </rPr>
      <t>postponed to 5 Octob</t>
    </r>
    <r>
      <rPr>
        <rFont val="PT Sans"/>
        <color rgb="FF1155CC"/>
        <sz val="10.0"/>
        <u/>
      </rPr>
      <t>er</t>
    </r>
    <r>
      <rPr>
        <rFont val="PT Sans"/>
        <color rgb="FF000000"/>
        <sz val="10.0"/>
        <u/>
      </rPr>
      <t xml:space="preserve">. New academic year </t>
    </r>
    <r>
      <rPr>
        <rFont val="PT Sans"/>
        <color rgb="FF1155CC"/>
        <sz val="10.0"/>
        <u/>
      </rPr>
      <t>began on 5 October</t>
    </r>
    <r>
      <rPr>
        <rFont val="PT Sans"/>
        <color rgb="FF000000"/>
        <sz val="10.0"/>
        <u/>
      </rPr>
      <t>. Some islands began virtually. Schools</t>
    </r>
    <r>
      <rPr>
        <rFont val="PT Sans"/>
        <color rgb="FF1155CC"/>
        <sz val="10.0"/>
        <u/>
      </rPr>
      <t xml:space="preserve"> reopened for Easter term on Jan 4, 2021</t>
    </r>
    <r>
      <rPr>
        <rFont val="PT Sans"/>
        <color rgb="FF000000"/>
        <sz val="10.0"/>
        <u/>
      </rPr>
      <t>, though not all islands are participating in face-to-face instruction.]</t>
    </r>
  </si>
  <si>
    <r>
      <rPr>
        <rFont val="PT Sans"/>
      </rPr>
      <t xml:space="preserve">Virtual exam review classes held to help students prepare began in mid-July. </t>
    </r>
    <r>
      <rPr>
        <rFont val="PT Sans"/>
        <color rgb="FF1155CC"/>
        <u/>
      </rPr>
      <t>Exams were held from 14 September to 2 October</t>
    </r>
    <r>
      <rPr>
        <rFont val="PT Sans"/>
      </rPr>
      <t>.</t>
    </r>
  </si>
  <si>
    <t>New Providence, Abaco and Eleuthera, schools will have a virtual format while schools in Grand Bahama and other Family Islands will offer face-to-face classes. MOE will be providing for students who will not have access to devices and internet connectivity and those who are without electricity in their homes, resource instructional packages to be collected from the respective schools by their parents. The packages will be returned to schools for grading by teachers on a weekly basis.</t>
  </si>
  <si>
    <r>
      <rPr>
        <rFont val="PT Sans"/>
      </rPr>
      <t xml:space="preserve">About 1,000 teachers across the country called in sick September 14th in </t>
    </r>
    <r>
      <rPr>
        <rFont val="PT Sans"/>
        <color rgb="FF1155CC"/>
        <u/>
      </rPr>
      <t>protest over what they described as a lack of COVID-19 health and safety protocols at schools</t>
    </r>
    <r>
      <rPr>
        <rFont val="PT Sans"/>
      </rPr>
      <t>, according to Bahamas Union of Teachers president Belinda Wilson.</t>
    </r>
  </si>
  <si>
    <t>Regular temperature checks, masks/shields required, hand sanitizing at entrances, social distancing enforced (3 ft inside classrooms, 6 ft outside classrooms), regular hand washing and sanitizing encouraged. Training for staff/teachers on covid-19 protocols</t>
  </si>
  <si>
    <t>"The first stage of mass vaccination will cover health and technical workers at medical institutions, as well as law-enforcement staff, servicemen and care staff," he said.</t>
  </si>
  <si>
    <r>
      <rPr>
        <rFont val="PT Sans"/>
      </rPr>
      <t>Covid will cause impact on budget, though no actual mention of education specifically (</t>
    </r>
    <r>
      <rPr>
        <rFont val="PT Sans"/>
        <color rgb="FF1155CC"/>
        <u/>
      </rPr>
      <t>source</t>
    </r>
    <r>
      <rPr>
        <rFont val="PT Sans"/>
      </rPr>
      <t>)</t>
    </r>
  </si>
  <si>
    <t>Public libraries will be equipped with the necessary health and safety protocols to provide an alternative study space for students to access remote learning.</t>
  </si>
  <si>
    <t>https://www.ministryofeducationbahamas.com/press-releases</t>
  </si>
  <si>
    <t>https://www.facebook.com/ministryofeducationbah/photos/pb.336018676569886.-2207520000../1529679493870459/?type=3&amp;theater</t>
  </si>
  <si>
    <t>https://www.youtube.com/watch?v=uNRhI9KRLj8</t>
  </si>
  <si>
    <t>https://www.caribbeannationalweekly.com/caribbean-breaking-news-featured/schools-in-the-bahamas-to-reopen-in-october/#:~:text=The%20Bahamas%20government%20says%20schools,coronavirus%20(COVID%2D19).</t>
  </si>
  <si>
    <r>
      <rPr>
        <rFont val="PT Sans"/>
        <color rgb="FF1155CC"/>
        <sz val="10.0"/>
        <u/>
      </rPr>
      <t>Gov reopened schools starting March 14, 2021</t>
    </r>
    <r>
      <rPr>
        <rFont val="PT Sans"/>
        <color rgb="FF000000"/>
        <sz val="10.0"/>
      </rPr>
      <t>. In-person learning optional and at the discretion of parents. 
[Previously</t>
    </r>
    <r>
      <rPr>
        <rFont val="PT Sans"/>
        <color rgb="FF000000"/>
        <sz val="10.0"/>
      </rPr>
      <t xml:space="preserve">: </t>
    </r>
    <r>
      <rPr>
        <rFont val="PT Sans"/>
        <color rgb="FF1155CC"/>
        <sz val="10.0"/>
        <u/>
      </rPr>
      <t>Bahrain has set September 6 as date for teachers to begin and 16 September as date to reopen schools. Distance learning continues until then.</t>
    </r>
    <r>
      <rPr>
        <rFont val="PT Sans"/>
        <color rgb="FF000000"/>
        <sz val="10.0"/>
      </rPr>
      <t xml:space="preserve"> Teachers union released plan for measures that must be in place before schools should reopen. (See Education International link in sources). School </t>
    </r>
    <r>
      <rPr>
        <rFont val="PT Sans"/>
        <color rgb="FF1155CC"/>
        <sz val="10.0"/>
        <u/>
      </rPr>
      <t>reopening for public schools postponed</t>
    </r>
    <r>
      <rPr>
        <rFont val="PT Sans"/>
        <color rgb="FF000000"/>
        <sz val="10.0"/>
      </rPr>
      <t xml:space="preserve"> two weeks to 20 September for teaching and administrative staff. </t>
    </r>
    <r>
      <rPr>
        <rFont val="PT Sans"/>
        <color rgb="FF1155CC"/>
        <sz val="10.0"/>
        <u/>
      </rPr>
      <t>Administrative, educational, and technical staff returned to schools on 4 October</t>
    </r>
    <r>
      <rPr>
        <rFont val="PT Sans"/>
        <color rgb="FF000000"/>
        <sz val="10.0"/>
      </rPr>
      <t xml:space="preserve"> after completing medical check ups in preparation for the commencement of the new academic year. </t>
    </r>
    <r>
      <rPr>
        <rFont val="PT Sans"/>
        <color rgb="FF1155CC"/>
        <sz val="10.0"/>
        <u/>
      </rPr>
      <t>Virtual lessons will begin 11 October and face-to-face classes resume 25 October</t>
    </r>
    <r>
      <rPr>
        <rFont val="PT Sans"/>
        <color rgb="FF000000"/>
        <sz val="10.0"/>
      </rPr>
      <t xml:space="preserve">.  Schools </t>
    </r>
    <r>
      <rPr>
        <rFont val="PT Sans"/>
        <color rgb="FF1155CC"/>
        <sz val="10.0"/>
        <u/>
      </rPr>
      <t>resumed classes on 25 October</t>
    </r>
    <r>
      <rPr>
        <rFont val="PT Sans"/>
        <color rgb="FF000000"/>
        <sz val="10.0"/>
      </rPr>
      <t xml:space="preserve">. Technical and vocational schools </t>
    </r>
    <r>
      <rPr>
        <rFont val="PT Sans"/>
        <color rgb="FF1155CC"/>
        <sz val="10.0"/>
        <u/>
      </rPr>
      <t>resumed classes on 8 November</t>
    </r>
    <r>
      <rPr>
        <rFont val="PT Sans"/>
        <color rgb="FF000000"/>
        <sz val="10.0"/>
      </rPr>
      <t xml:space="preserve">. Temporary </t>
    </r>
    <r>
      <rPr>
        <rFont val="PT Sans"/>
        <color rgb="FF1155CC"/>
        <sz val="10.0"/>
        <u/>
      </rPr>
      <t>suspension of in person learning across all nurseries, public and private school</t>
    </r>
    <r>
      <rPr>
        <rFont val="PT Sans"/>
        <color rgb="FF000000"/>
        <sz val="10.0"/>
      </rPr>
      <t>s as well as higher education institutes and universities in Feburary due to a tightening of COVID restrictions.]</t>
    </r>
  </si>
  <si>
    <t>All schools stopped in-person learning due to a tightening of restrictions in an effort to curb spread of virus.</t>
  </si>
  <si>
    <t>Implementing a hybrid model, parents can choose to send their children to scool or keep them home to learn online.</t>
  </si>
  <si>
    <r>
      <rPr>
        <rFont val="PT Sans"/>
      </rPr>
      <t xml:space="preserve">The Bahrain Teachers’ Association has made </t>
    </r>
    <r>
      <rPr>
        <rFont val="PT Sans"/>
        <color rgb="FF1155CC"/>
        <u/>
      </rPr>
      <t>proposals regarding the reopening of schools and education institutions</t>
    </r>
    <r>
      <rPr>
        <rFont val="PT Sans"/>
      </rPr>
      <t xml:space="preserve"> for the next academic year, 2020-2021, stressing seven measures to be taken.</t>
    </r>
  </si>
  <si>
    <t>“Different and consecutive timings will be assigned for dismissal of children from class with no less than five minutes given between each slot to avoid congestion and gatherings in one place,” the ministry said.</t>
  </si>
  <si>
    <t>Measures include activating the role of health and safety committee at schools, providing enough sanitisers, temperature checks before entry and suspension of all extra-curricular activities on and off campus as well as the morning assembly. Students, teachers and school staff will have to wear mask at all times while maintaining social distancing. Bathrooms, classes and laboratories must be disinfected on a daily basis. Canteens will be closed until further notice.</t>
  </si>
  <si>
    <t>“In case of a suspected Covid-19 infection, the person should be isolated immediately while taking all precautionary measures,” said the ministry in the bylaws. All those who came in contact with the suspected case will also be isolated and parents informed along with a report submitted immediately to the ministries of Education and Health. There will be no evacuation of schools in the event of a suspected case – but isolation is crucial along with disinfecting all surfaces touched by the individual.”</t>
  </si>
  <si>
    <t>Yes; “Students with chronic illnesses, special needs, those undergoing treatment and who have mild mental conditions are excused from attending schools and alternative arrangements will be made for their education,” added the ministry.</t>
  </si>
  <si>
    <r>
      <rPr>
        <rFont val="PT Sans"/>
      </rPr>
      <t>Gov announced 30% spening cuts in ministries and government agencies to help contain the outbreak of coronaivrus  - no mention of education specifically (</t>
    </r>
    <r>
      <rPr>
        <rFont val="PT Sans"/>
        <color rgb="FF1155CC"/>
        <u/>
      </rPr>
      <t>source</t>
    </r>
    <r>
      <rPr>
        <rFont val="PT Sans"/>
      </rPr>
      <t>)</t>
    </r>
  </si>
  <si>
    <t>https://www.moe.gov.bh/pdf/advert/back-to-school.pdf</t>
  </si>
  <si>
    <t>https://www.ei-ie.org/en/detail/16832/bahrain-seven-pillars-of-union-plan-to-reopen-schools-and-education-institutions</t>
  </si>
  <si>
    <r>
      <rPr>
        <rFont val="PT Sans"/>
        <color rgb="FF696158"/>
        <u/>
      </rPr>
      <t xml:space="preserve">https://gulfnews.com/world/gulf/bahrain/covid-19-schools-to-open-september-16-in-bahrain-1.1591437898687
</t>
    </r>
    <r>
      <rPr>
        <rFont val="PT Sans"/>
        <color rgb="FF1155CC"/>
        <u/>
      </rPr>
      <t>https://www.newsofbahrain.com/bahrain/66594.html
https://www.newsofbahrain.com/bahrain/67455.html</t>
    </r>
  </si>
  <si>
    <r>
      <rPr>
        <rFont val="PT Sans"/>
        <color rgb="FF1155CC"/>
        <sz val="10.0"/>
        <u/>
      </rPr>
      <t>Reopening was postponed until May 23</t>
    </r>
    <r>
      <rPr>
        <rFont val="PT Sans"/>
        <color rgb="FF434343"/>
        <sz val="10.0"/>
        <u/>
      </rPr>
      <t xml:space="preserve">, 2021. Closures </t>
    </r>
    <r>
      <rPr>
        <rFont val="PT Sans"/>
        <color rgb="FF1155CC"/>
        <sz val="10.0"/>
        <u/>
      </rPr>
      <t>extended until May 29</t>
    </r>
    <r>
      <rPr>
        <rFont val="PT Sans"/>
        <color rgb="FF434343"/>
        <sz val="10.0"/>
        <u/>
      </rPr>
      <t xml:space="preserve"> 2021.
[Previously</t>
    </r>
    <r>
      <rPr>
        <rFont val="PT Sans"/>
        <color rgb="FF434343"/>
        <sz val="10.0"/>
        <u/>
      </rPr>
      <t>:</t>
    </r>
    <r>
      <rPr>
        <rFont val="PT Sans"/>
        <color rgb="FF1155CC"/>
        <sz val="10.0"/>
        <u/>
      </rPr>
      <t xml:space="preserve"> Closure extended until August </t>
    </r>
    <r>
      <rPr>
        <rFont val="PT Sans"/>
        <color rgb="FF1155CC"/>
        <sz val="10.0"/>
        <u/>
      </rPr>
      <t xml:space="preserve">31. </t>
    </r>
    <r>
      <rPr>
        <rFont val="PT Sans"/>
        <color rgb="FF000000"/>
        <sz val="10.0"/>
        <u/>
      </rPr>
      <t xml:space="preserve"> </t>
    </r>
    <r>
      <rPr>
        <rFont val="PT Sans"/>
        <color rgb="FF1155CC"/>
        <sz val="10.0"/>
        <u/>
      </rPr>
      <t>PME Ministry issues directives to prepare primary schools to reopen</t>
    </r>
    <r>
      <rPr>
        <rFont val="PT Sans"/>
        <color rgb="FF000000"/>
        <sz val="10.0"/>
        <u/>
      </rPr>
      <t xml:space="preserve">; Grade XI admission has begun and </t>
    </r>
    <r>
      <rPr>
        <rFont val="PT Sans"/>
        <color rgb="FF1155CC"/>
        <sz val="10.0"/>
        <u/>
      </rPr>
      <t>classes to begin online in October.</t>
    </r>
    <r>
      <rPr>
        <rFont val="PT Sans"/>
        <color rgb="FF000000"/>
        <sz val="10.0"/>
        <u/>
      </rPr>
      <t xml:space="preserve"> . </t>
    </r>
    <r>
      <rPr>
        <rFont val="PT Sans"/>
        <color rgb="FF1155CC"/>
        <sz val="10.0"/>
        <u/>
      </rPr>
      <t xml:space="preserve"> </t>
    </r>
    <r>
      <rPr>
        <rFont val="PT Sans"/>
        <color rgb="FF1155CC"/>
        <sz val="10.0"/>
        <u/>
      </rPr>
      <t>School closure extended until 31 October</t>
    </r>
    <r>
      <rPr>
        <rFont val="PT Sans"/>
        <color rgb="FF000000"/>
        <sz val="10.0"/>
        <u/>
      </rPr>
      <t xml:space="preserve">. Online classes for </t>
    </r>
    <r>
      <rPr>
        <rFont val="PT Sans"/>
        <color rgb="FF1155CC"/>
        <sz val="10.0"/>
        <u/>
      </rPr>
      <t>grade XI began on 4 October</t>
    </r>
    <r>
      <rPr>
        <rFont val="PT Sans"/>
        <color rgb="FF000000"/>
        <sz val="10.0"/>
        <u/>
      </rPr>
      <t xml:space="preserve">. Distance learning opportunities continue for other students. RE exams: Gov considering </t>
    </r>
    <r>
      <rPr>
        <rFont val="PT Sans"/>
        <color rgb="FF1155CC"/>
        <sz val="10.0"/>
        <u/>
      </rPr>
      <t>three options for HSC exams</t>
    </r>
    <r>
      <rPr>
        <rFont val="PT Sans"/>
        <color rgb="FF000000"/>
        <sz val="10.0"/>
        <u/>
      </rPr>
      <t xml:space="preserve"> and will </t>
    </r>
    <r>
      <rPr>
        <rFont val="PT Sans"/>
        <color rgb="FF1155CC"/>
        <sz val="10.0"/>
        <u/>
      </rPr>
      <t>announce a decision by 7 October</t>
    </r>
    <r>
      <rPr>
        <rFont val="PT Sans"/>
        <color rgb="FF000000"/>
        <sz val="10.0"/>
        <u/>
      </rPr>
      <t xml:space="preserve">.  A levels </t>
    </r>
    <r>
      <rPr>
        <rFont val="PT Sans"/>
        <color rgb="FF1155CC"/>
        <sz val="10.0"/>
        <u/>
      </rPr>
      <t>began 1 October</t>
    </r>
    <r>
      <rPr>
        <rFont val="PT Sans"/>
        <color rgb="FF000000"/>
        <sz val="10.0"/>
        <u/>
      </rPr>
      <t xml:space="preserve">. O levels </t>
    </r>
    <r>
      <rPr>
        <rFont val="PT Sans"/>
        <color rgb="FF1155CC"/>
        <sz val="10.0"/>
        <u/>
      </rPr>
      <t>began 5 October</t>
    </r>
    <r>
      <rPr>
        <rFont val="PT Sans"/>
        <color rgb="FF000000"/>
        <sz val="10.0"/>
        <u/>
      </rPr>
      <t xml:space="preserve">. Eduation Mnister announced </t>
    </r>
    <r>
      <rPr>
        <rFont val="PT Sans"/>
        <color rgb="FF1155CC"/>
        <sz val="10.0"/>
        <u/>
      </rPr>
      <t>schools unlikely to reopen in November</t>
    </r>
    <r>
      <rPr>
        <rFont val="PT Sans"/>
        <color rgb="FF1155CC"/>
        <sz val="10.0"/>
        <u/>
      </rPr>
      <t>.</t>
    </r>
    <r>
      <rPr>
        <rFont val="PT Sans"/>
        <color rgb="FF000000"/>
        <sz val="10.0"/>
        <u/>
      </rPr>
      <t xml:space="preserve"> The government has </t>
    </r>
    <r>
      <rPr>
        <rFont val="PT Sans"/>
        <color rgb="FF1155CC"/>
        <sz val="10.0"/>
        <u/>
      </rPr>
      <t>further extended the closure of all educational institutions in the country till 19 December</t>
    </r>
    <r>
      <rPr>
        <rFont val="PT Sans"/>
        <color rgb="FF000000"/>
        <sz val="10.0"/>
        <u/>
      </rPr>
      <t xml:space="preserve"> as part of its efforts to curb the spread of the novel coronavirus. </t>
    </r>
    <r>
      <rPr>
        <rFont val="PT Sans"/>
        <color rgb="FF1155CC"/>
        <sz val="10.0"/>
        <u/>
      </rPr>
      <t>Closure of educational institutions further extended</t>
    </r>
    <r>
      <rPr>
        <rFont val="PT Sans"/>
        <color rgb="FF000000"/>
        <sz val="10.0"/>
        <u/>
      </rPr>
      <t xml:space="preserve"> to 16 January. Closures </t>
    </r>
    <r>
      <rPr>
        <rFont val="PT Sans"/>
        <color rgb="FF1155CC"/>
        <sz val="10.0"/>
        <u/>
      </rPr>
      <t>extended again until 30 January</t>
    </r>
    <r>
      <rPr>
        <rFont val="PT Sans"/>
        <color rgb="FF000000"/>
        <sz val="10.0"/>
        <u/>
      </rPr>
      <t xml:space="preserve">. Deputy Education Minister Mohibul Hassan Chowdhury has indicated that </t>
    </r>
    <r>
      <rPr>
        <rFont val="PT Sans"/>
        <color rgb="FF1155CC"/>
        <sz val="10.0"/>
        <u/>
      </rPr>
      <t xml:space="preserve">schools and educational institutions could be reopened in February </t>
    </r>
    <r>
      <rPr>
        <rFont val="PT Sans"/>
        <color rgb="FF000000"/>
        <sz val="10.0"/>
        <u/>
      </rPr>
      <t xml:space="preserve">after months of closure due to the coronavirus pandemic. School </t>
    </r>
    <r>
      <rPr>
        <rFont val="PT Sans"/>
        <color rgb="FF1155CC"/>
        <sz val="10.0"/>
        <u/>
      </rPr>
      <t>closures extended</t>
    </r>
    <r>
      <rPr>
        <rFont val="PT Sans"/>
        <color rgb="FF000000"/>
        <sz val="10.0"/>
        <u/>
      </rPr>
      <t xml:space="preserve"> for a further 14 days. At the end of February 2021, gov announced </t>
    </r>
    <r>
      <rPr>
        <rFont val="PT Sans"/>
        <color rgb="FF1155CC"/>
        <sz val="10.0"/>
        <u/>
      </rPr>
      <t>schools would reopen on March 30</t>
    </r>
    <r>
      <rPr>
        <rFont val="PT Sans"/>
        <color rgb="FF000000"/>
        <sz val="10.0"/>
        <u/>
      </rPr>
      <t xml:space="preserve"> for in-person classes. The opening will happen in phases. Rising cases in early March caused some concern and the </t>
    </r>
    <r>
      <rPr>
        <rFont val="PT Sans"/>
        <color rgb="FF1155CC"/>
        <sz val="10.0"/>
        <u/>
      </rPr>
      <t>possibility of a delay</t>
    </r>
    <r>
      <rPr>
        <rFont val="PT Sans"/>
        <color rgb="FF000000"/>
        <sz val="10.0"/>
        <u/>
      </rPr>
      <t xml:space="preserve"> in opening. ]</t>
    </r>
  </si>
  <si>
    <r>
      <rPr>
        <rFont val="PT Sans"/>
      </rPr>
      <t xml:space="preserve">Plan to have </t>
    </r>
    <r>
      <rPr>
        <rFont val="PT Sans"/>
        <color rgb="FF1155CC"/>
        <u/>
      </rPr>
      <t>blended learning once schools do reopen</t>
    </r>
  </si>
  <si>
    <r>
      <rPr>
        <rFont val="PT Sans"/>
        <color rgb="FF1155CC"/>
        <sz val="10.0"/>
        <u/>
      </rPr>
      <t>Frontline workers like health service providers and police</t>
    </r>
    <r>
      <rPr>
        <rFont val="PT Sans"/>
        <sz val="10.0"/>
      </rPr>
      <t xml:space="preserve"> will be given priority, health ministry officials said.</t>
    </r>
  </si>
  <si>
    <t>No change</t>
  </si>
  <si>
    <r>
      <rPr>
        <rFont val="PT Sans"/>
      </rPr>
      <t>Education spending is unchanged despite covid (</t>
    </r>
    <r>
      <rPr>
        <rFont val="PT Sans"/>
        <color rgb="FF1155CC"/>
        <u/>
      </rPr>
      <t>source</t>
    </r>
    <r>
      <rPr>
        <rFont val="PT Sans"/>
      </rPr>
      <t>)</t>
    </r>
  </si>
  <si>
    <t>https://www.bbc.com/news/world-south-asia-54009306</t>
  </si>
  <si>
    <r>
      <rPr>
        <rFont val="PT Sans"/>
        <color rgb="FF696158"/>
        <sz val="10.0"/>
      </rPr>
      <t xml:space="preserve">High levels of volcanic ash on the compounds of schools have forced the Ministry of Education, Technological and Vocational Training (METVT) to </t>
    </r>
    <r>
      <rPr>
        <rFont val="PT Sans"/>
        <color rgb="FF1155CC"/>
        <sz val="10.0"/>
        <u/>
      </rPr>
      <t>delay the return to the physical classroom, yet again.</t>
    </r>
    <r>
      <rPr>
        <rFont val="PT Sans"/>
        <color rgb="FF696158"/>
        <sz val="10.0"/>
      </rPr>
      <t xml:space="preserve"> She announced that as a result, “school will commence online from April 27, with teachers being requested to report for duty online on the 26th of April”. Plans for the </t>
    </r>
    <r>
      <rPr>
        <rFont val="PT Sans"/>
        <color rgb="FF1155CC"/>
        <sz val="10.0"/>
        <u/>
      </rPr>
      <t>phased return of students to the classroom will move to another stage from Tuesday, May 11</t>
    </r>
    <r>
      <rPr>
        <rFont val="PT Sans"/>
        <color rgb="FF696158"/>
        <sz val="10.0"/>
      </rPr>
      <t>. This follows the return of nursery school students, those attending special classes/units/schools, along with Classes Three and Four primary school students, and fifth and sixth formers to the classroom last week. They will continue face to face tomorrow, Monday, May 10, while all other students will remain online.
[Previously: Phased reopening began June 8</t>
    </r>
    <r>
      <rPr>
        <rFont val="PT Sans"/>
        <color rgb="FF696158"/>
        <sz val="10.0"/>
      </rPr>
      <t xml:space="preserve">. </t>
    </r>
    <r>
      <rPr>
        <rFont val="PT Sans"/>
        <color rgb="FF1155CC"/>
        <sz val="10.0"/>
        <u/>
      </rPr>
      <t>Planning week for teachers ran from 14-18 September with students beginning the new academic year on 21 September.</t>
    </r>
    <r>
      <rPr>
        <rFont val="PT Sans"/>
        <color rgb="FF696158"/>
        <sz val="10.0"/>
      </rPr>
      <t xml:space="preserve"> Winte</t>
    </r>
    <r>
      <rPr>
        <rFont val="PT Sans"/>
        <color rgb="FF696158"/>
        <sz val="10.0"/>
      </rPr>
      <t xml:space="preserve">r </t>
    </r>
    <r>
      <rPr>
        <rFont val="PT Sans"/>
        <color rgb="FF1155CC"/>
        <sz val="10.0"/>
        <u/>
      </rPr>
      <t>vacation began 11 of Dec</t>
    </r>
    <r>
      <rPr>
        <rFont val="PT Sans"/>
        <color rgb="FF696158"/>
        <sz val="10.0"/>
      </rPr>
      <t xml:space="preserve">. Minister of Education, Technological and Vocational Training, Santia Bradshaw, announced that Term Two of the 2020-2021 academic year is set to </t>
    </r>
    <r>
      <rPr>
        <rFont val="PT Sans"/>
        <color rgb="FF1155CC"/>
        <sz val="10.0"/>
        <u/>
      </rPr>
      <t>begin on Monday, January 18, with classes being taught online</t>
    </r>
    <r>
      <rPr>
        <rFont val="PT Sans"/>
        <color rgb="FF696158"/>
        <sz val="10.0"/>
      </rPr>
      <t>. ]</t>
    </r>
  </si>
  <si>
    <t xml:space="preserve">Initial reopening for secondary students to begin June 8; Grade four students to begin to return on June 15. </t>
  </si>
  <si>
    <r>
      <rPr>
        <rFont val="PT Sans"/>
      </rPr>
      <t xml:space="preserve">Hundreds of teachers and their representative unions are </t>
    </r>
    <r>
      <rPr>
        <rFont val="PT Sans"/>
        <color rgb="FF1155CC"/>
        <u/>
      </rPr>
      <t>fully on board</t>
    </r>
    <r>
      <rPr>
        <rFont val="PT Sans"/>
      </rPr>
      <t xml:space="preserve"> for a September 21 restart of school and are ready to get “creative” as they teach the nation’s children.</t>
    </r>
  </si>
  <si>
    <t>Increase</t>
  </si>
  <si>
    <r>
      <rPr>
        <rFont val="PT Sans"/>
      </rPr>
      <t>Budget adjustments to provide electronics to students for distance learning (</t>
    </r>
    <r>
      <rPr>
        <rFont val="PT Sans"/>
        <color rgb="FF1155CC"/>
        <u/>
      </rPr>
      <t>source</t>
    </r>
    <r>
      <rPr>
        <rFont val="PT Sans"/>
      </rPr>
      <t>)</t>
    </r>
  </si>
  <si>
    <t>https://barbadostoday.bb/2020/06/01/secondary-schools-to-reopen-next-monday/</t>
  </si>
  <si>
    <r>
      <rPr>
        <rFont val="PT Sans"/>
        <color rgb="FF696158"/>
        <sz val="10.0"/>
      </rPr>
      <t xml:space="preserve">Schools never fully closed and reopened after </t>
    </r>
    <r>
      <rPr>
        <rFont val="PT Sans"/>
        <color rgb="FF1155CC"/>
        <sz val="10.0"/>
        <u/>
      </rPr>
      <t>an extended spring break in April</t>
    </r>
    <r>
      <rPr>
        <rFont val="PT Sans"/>
        <color rgb="FF696158"/>
        <sz val="10.0"/>
      </rPr>
      <t xml:space="preserve">. </t>
    </r>
    <r>
      <rPr>
        <rFont val="PT Sans"/>
        <color rgb="FF1155CC"/>
        <sz val="10.0"/>
        <u/>
      </rPr>
      <t xml:space="preserve">New academic year began 1 September. </t>
    </r>
  </si>
  <si>
    <r>
      <rPr>
        <rFont val="PT Sans"/>
        <sz val="10.0"/>
      </rPr>
      <t xml:space="preserve">“A new stage starts in Belarus today with mass vaccinations against COVID-19. Medical staff, teachers, and those who come into contact a lot of people due to their jobs will be the </t>
    </r>
    <r>
      <rPr>
        <rFont val="PT Sans"/>
        <color rgb="FF1155CC"/>
        <sz val="10.0"/>
        <u/>
      </rPr>
      <t>first to get vaccinated</t>
    </r>
    <r>
      <rPr>
        <rFont val="PT Sans"/>
        <sz val="10.0"/>
      </rPr>
      <t>. Vaccination will be entirely voluntary,” Belarus Health Minister Dmitry Pinevich was quoted as saying in a statement issued by his ministry and Russian health authorities.</t>
    </r>
  </si>
  <si>
    <r>
      <rPr>
        <rFont val="PT Sans"/>
      </rPr>
      <t xml:space="preserve">https://www.vaticannews.va/en/world/news/2020-04/belarus-coronavirus-open.html
</t>
    </r>
    <r>
      <rPr>
        <rFont val="PT Sans"/>
        <color rgb="FF1155CC"/>
        <u/>
      </rPr>
      <t>https://www.facebook.com/belarusminedu/</t>
    </r>
  </si>
  <si>
    <r>
      <rPr>
        <rFont val="PT Sans"/>
        <color rgb="FF1155CC"/>
        <sz val="10.0"/>
        <u/>
      </rPr>
      <t>School reopenings began 20 April 2021</t>
    </r>
    <r>
      <rPr>
        <rFont val="PT Sans"/>
        <color rgb="FF000000"/>
        <sz val="10.0"/>
        <u/>
      </rPr>
      <t xml:space="preserve"> with kindergarten, primary school students and those in the first two years of secondary education allowed back on-site. All other secondary school students will continue to attend hybrid classes, though they may be allowed back on-site starting May 3, pending a re-evaluation of the situation at the end of the month.
[Previously</t>
    </r>
    <r>
      <rPr>
        <rFont val="PT Sans"/>
        <color rgb="FF000000"/>
        <sz val="10.0"/>
        <u/>
      </rPr>
      <t xml:space="preserve">: </t>
    </r>
    <r>
      <rPr>
        <rFont val="PT Sans"/>
        <color rgb="FF1155CC"/>
        <sz val="10.0"/>
        <u/>
      </rPr>
      <t xml:space="preserve">Government hopes to begin to re-open schools May </t>
    </r>
    <r>
      <rPr>
        <rFont val="PT Sans"/>
        <color rgb="FF1155CC"/>
        <sz val="10.0"/>
        <u/>
      </rPr>
      <t>18</t>
    </r>
    <r>
      <rPr>
        <rFont val="PT Sans"/>
        <color rgb="FF000000"/>
        <sz val="10.0"/>
        <u/>
      </rPr>
      <t xml:space="preserve">. </t>
    </r>
    <r>
      <rPr>
        <rFont val="PT Sans"/>
        <color rgb="FF000000"/>
        <sz val="10.0"/>
        <u/>
      </rPr>
      <t xml:space="preserve">New academic year </t>
    </r>
    <r>
      <rPr>
        <rFont val="PT Sans"/>
        <color rgb="FF1155CC"/>
        <sz val="10.0"/>
        <u/>
      </rPr>
      <t>began 1 September</t>
    </r>
    <r>
      <rPr>
        <rFont val="PT Sans"/>
        <color rgb="FF1155CC"/>
        <sz val="10.0"/>
        <u/>
      </rPr>
      <t xml:space="preserve">. </t>
    </r>
    <r>
      <rPr>
        <rFont val="PT Sans"/>
        <color rgb="FF000000"/>
        <sz val="10.0"/>
        <u/>
      </rPr>
      <t xml:space="preserve"> All schools in Belgium will </t>
    </r>
    <r>
      <rPr>
        <rFont val="PT Sans"/>
        <color rgb="FF1155CC"/>
        <sz val="10.0"/>
        <u/>
      </rPr>
      <t>reopen on 16 November</t>
    </r>
    <r>
      <rPr>
        <rFont val="PT Sans"/>
        <color rgb="FF000000"/>
        <sz val="10.0"/>
        <u/>
      </rPr>
      <t xml:space="preserve"> following a decision to extend the autumn break as the second wave of the coronavirus flared up. School winter holiday break began December 18. Education authorities are considering </t>
    </r>
    <r>
      <rPr>
        <rFont val="PT Sans"/>
        <color rgb="FF1155CC"/>
        <sz val="10.0"/>
        <u/>
      </rPr>
      <t>extending half term breaks</t>
    </r>
    <r>
      <rPr>
        <rFont val="PT Sans"/>
        <color rgb="FF000000"/>
        <sz val="10.0"/>
        <u/>
      </rPr>
      <t xml:space="preserve"> in the upcoming semesters. Schools in Flanders will </t>
    </r>
    <r>
      <rPr>
        <rFont val="PT Sans"/>
        <color rgb="FF1155CC"/>
        <sz val="10.0"/>
        <u/>
      </rPr>
      <t>reopen on 4 January as planned</t>
    </r>
    <r>
      <rPr>
        <rFont val="PT Sans"/>
        <color rgb="FF000000"/>
        <sz val="10.0"/>
        <u/>
      </rPr>
      <t xml:space="preserve">, as Flemish Education Minister Ben Weyts stated that he does not want to extend the Christmas holidays. </t>
    </r>
    <r>
      <rPr>
        <rFont val="PT Sans"/>
        <color rgb="FF1155CC"/>
        <sz val="10.0"/>
        <u/>
      </rPr>
      <t>Schools closed from Monday March 29</t>
    </r>
    <r>
      <rPr>
        <rFont val="PT Sans"/>
        <color rgb="FF000000"/>
        <sz val="10.0"/>
        <u/>
      </rPr>
      <t xml:space="preserve">, though kindergartens to remain open. Schools are expected to reopen after April 19. ]
</t>
    </r>
  </si>
  <si>
    <t>Schools closed due to rising cases in March 2021, with an expected reopening date of April 19.</t>
  </si>
  <si>
    <t>- In the first phase of school reopening "only pupils in three years of primary and three years of secondary school have resumed lessons; preschool lessons remain suspended. The higher education sector has already made arrangements for the end of the 2019-2020 academic year"
- All lessons in preschools will be able to resume from 2 June.
- All lessons in primary schools will be able to resume from 8 June (possibly with a 'trial' day on 5 June).
- As far as secondary education is concerned, the Communities may decide to allow more pupils to return to school but only for a few days.</t>
  </si>
  <si>
    <r>
      <rPr>
        <rFont val="PT Sans"/>
      </rPr>
      <t xml:space="preserve">Unions demanded that, when announcing their plans for a gradual reopening, the National Security Council </t>
    </r>
    <r>
      <rPr>
        <rFont val="PT Sans"/>
        <color rgb="FF1155CC"/>
        <u/>
      </rPr>
      <t>issues clear guidelines</t>
    </r>
    <r>
      <rPr>
        <rFont val="PT Sans"/>
      </rPr>
      <t xml:space="preserve"> on issues like transport, social distancing in the school context and psychological support for students and staff. Teachers’ unions have expressed </t>
    </r>
    <r>
      <rPr>
        <rFont val="PT Sans"/>
        <color rgb="FF1155CC"/>
        <u/>
      </rPr>
      <t>apprehension and anger at reopening</t>
    </r>
    <r>
      <rPr>
        <rFont val="PT Sans"/>
      </rPr>
      <t xml:space="preserve"> and the haste of the political world to reopen schools.</t>
    </r>
  </si>
  <si>
    <t>Children 12 and older and teachers/staff required to wear masks</t>
  </si>
  <si>
    <r>
      <rPr>
        <rFont val="PT Sans"/>
        <sz val="10.0"/>
      </rPr>
      <t xml:space="preserve">Health workers are supposed to get the jabs first as the vaccination program is set to start at the end of January. As of March, people over 65 years of age and high-risk patients will get the vaccine, while essential workers will be immunized as of April. </t>
    </r>
    <r>
      <rPr>
        <rFont val="PT Sans"/>
        <color rgb="FF1155CC"/>
        <sz val="10.0"/>
        <u/>
      </rPr>
      <t>The document did not mention as to who are considered essential workers</t>
    </r>
    <r>
      <rPr>
        <rFont val="PT Sans"/>
        <sz val="10.0"/>
      </rPr>
      <t xml:space="preserve">, but police officers, firefighters and </t>
    </r>
    <r>
      <rPr>
        <rFont val="PT Sans"/>
        <color rgb="FF1155CC"/>
        <sz val="10.0"/>
        <u/>
      </rPr>
      <t>teachers are likely to fall in this category</t>
    </r>
    <r>
      <rPr>
        <rFont val="PT Sans"/>
        <sz val="10.0"/>
      </rPr>
      <t>.</t>
    </r>
  </si>
  <si>
    <r>
      <rPr>
        <rFont val="PT Sans"/>
      </rPr>
      <t xml:space="preserve">https://www.voanews.com/student-union/students-belgium-return-school-after-2-month-covid-break
https://www.belgium.be/en/news/2020/gradual_return_school_continue_belgium
</t>
    </r>
    <r>
      <rPr>
        <rFont val="PT Sans"/>
        <color rgb="FF1155CC"/>
        <u/>
      </rPr>
      <t>https://www.reuters.com/article/healthcoronavirus-belgium/belgian-schools-to-reopen-in-september-masks-mandatory-for-older-children-idUSL8N2FM3RK</t>
    </r>
  </si>
  <si>
    <r>
      <rPr>
        <rFont val="PT Sans"/>
        <color rgb="FF696158"/>
        <sz val="10.0"/>
      </rPr>
      <t xml:space="preserve">The </t>
    </r>
    <r>
      <rPr>
        <rFont val="PT Sans"/>
        <color rgb="FF1155CC"/>
        <sz val="10.0"/>
        <u/>
      </rPr>
      <t>return of classes is expected to be done in two phases, the first of which begins on April 12, 2021, with the second taking place on May 10, 2021</t>
    </r>
    <r>
      <rPr>
        <rFont val="PT Sans"/>
        <color rgb="FF696158"/>
        <sz val="10.0"/>
      </rPr>
      <t>. The Education Ministry stressed in its outline of the process that the opening of schools in April is optional; however, all schools will be required to open in the upcoming academic school year.
[Previously: Phased reopening to begin June 15 only secondary school students planning to sit for exams. Reopening for pre-primary, primary, and other secondary students will begin August 10. New academic year start date was pushed back from 10 August t</t>
    </r>
    <r>
      <rPr>
        <rFont val="PT Sans"/>
        <color rgb="FF696158"/>
        <sz val="10.0"/>
      </rPr>
      <t xml:space="preserve">o </t>
    </r>
    <r>
      <rPr>
        <rFont val="PT Sans"/>
        <color rgb="FF1155CC"/>
        <sz val="10.0"/>
        <u/>
      </rPr>
      <t>7 September. Classes will be held online.</t>
    </r>
    <r>
      <rPr>
        <rFont val="PT Sans"/>
        <color rgb="FF696158"/>
        <sz val="10.0"/>
      </rPr>
      <t xml:space="preserve"> Secondary students will begin paper-based learning starting 5 October. Gov has put together a task force to determine </t>
    </r>
    <r>
      <rPr>
        <rFont val="PT Sans"/>
        <color rgb="FF1155CC"/>
        <sz val="10.0"/>
        <u/>
      </rPr>
      <t>when school will reopen for face-to-face learning</t>
    </r>
    <r>
      <rPr>
        <rFont val="PT Sans"/>
        <color rgb="FF696158"/>
        <sz val="10.0"/>
      </rPr>
      <t xml:space="preserve">, potentially in August of September 2021. ]
</t>
    </r>
  </si>
  <si>
    <t>Only secondary school students planning to sit for exams attended school starting 15 June until the end of the academic year.</t>
  </si>
  <si>
    <t>Schools initially only reopen for secondary school students sitting for exams; Pre-primary and primary schools students expected to return to school until August 10, 2020 (later postponed and to be online exclusively). Opening in 2021 done in two phases.</t>
  </si>
  <si>
    <r>
      <rPr>
        <rFont val="PT Sans"/>
      </rPr>
      <t xml:space="preserve">In July, the Веlіzе Nаtіоnаl Теасhеrѕ’ Unіоn (ВNТU) </t>
    </r>
    <r>
      <rPr>
        <rFont val="PT Sans"/>
        <color rgb="FF1155CC"/>
        <u/>
      </rPr>
      <t>conducted a school prepardeness survey</t>
    </r>
    <r>
      <rPr>
        <rFont val="PT Sans"/>
      </rPr>
      <t xml:space="preserve">. In August, BNTU ѕаіd thаt unіоn mеmbеrѕ hаvе ехрrеѕѕеd </t>
    </r>
    <r>
      <rPr>
        <rFont val="PT Sans"/>
        <color rgb="FF1155CC"/>
        <u/>
      </rPr>
      <t>ѕеrіоuѕ hеаlth аnd ѕаfеtу соnсеrnѕ rеgаrdіng thе rеореnіng оf ѕсhооlѕ</t>
    </r>
    <r>
      <rPr>
        <rFont val="PT Sans"/>
      </rPr>
      <t xml:space="preserve"> оn Аuguѕt 10, аnd thаt thе unіоn іѕ рrераrіng tо mееt wіth thе Міnіѕtrу оf Еduсаtіоn (МОЕ) tо аddrеѕѕ thоѕе соnсеrnѕ. It later </t>
    </r>
    <r>
      <rPr>
        <rFont val="PT Sans"/>
        <color rgb="FF1155CC"/>
        <u/>
      </rPr>
      <t>advised students and teachers to remain out of the classroom</t>
    </r>
    <r>
      <rPr>
        <rFont val="PT Sans"/>
      </rPr>
      <t xml:space="preserve">, according to a press release.
</t>
    </r>
  </si>
  <si>
    <r>
      <rPr>
        <rFont val="PT Sans"/>
        <color rgb="FF1155CC"/>
        <u/>
      </rPr>
      <t>In some schools, students expected to attend in shifts</t>
    </r>
    <r>
      <rPr>
        <rFont val="PT Sans"/>
      </rPr>
      <t xml:space="preserve"> in order to cut down on the amount of contact between students.</t>
    </r>
  </si>
  <si>
    <r>
      <rPr>
        <rFont val="PT Sans"/>
      </rPr>
      <t xml:space="preserve">Frequent cleaning, social distancing, frequent hand washing and hygiene as </t>
    </r>
    <r>
      <rPr>
        <rFont val="PT Sans"/>
        <color rgb="FF1155CC"/>
        <u/>
      </rPr>
      <t>reported in this news story</t>
    </r>
    <r>
      <rPr>
        <rFont val="PT Sans"/>
      </rPr>
      <t xml:space="preserve">. </t>
    </r>
  </si>
  <si>
    <r>
      <rPr>
        <rFont val="PT Sans"/>
        <sz val="10.0"/>
      </rPr>
      <t>Of note,</t>
    </r>
    <r>
      <rPr>
        <rFont val="PT Sans"/>
        <color rgb="FF1155CC"/>
        <sz val="10.0"/>
        <u/>
      </rPr>
      <t xml:space="preserve"> teachers are scheduled to be vaccinated as a part of Phase 2 of our National Vaccination Plan</t>
    </r>
    <r>
      <rPr>
        <rFont val="PT Sans"/>
        <sz val="10.0"/>
      </rPr>
      <t xml:space="preserve">. During an interview preceding the rollout of the first vaccines in Belize, Prime Minister Briceño shared that his Cabinet would look at prioritizing the immunization of teachers in order to fast-track the reopening of schools.
[Previously: </t>
    </r>
    <r>
      <rPr>
        <rFont val="PT Sans"/>
        <color rgb="FF1155CC"/>
        <sz val="10.0"/>
        <u/>
      </rPr>
      <t>According to Manzanero, the Director of health Services</t>
    </r>
    <r>
      <rPr>
        <rFont val="PT Sans"/>
        <sz val="10.0"/>
      </rPr>
      <t>, its distribution will first reach to those at the forefront of the fight. Healthcare workers will go first, follow by the vulnerable population consisting of people older than 60 years of age. Afterwards it would be children under 23 months, pregnant women, hypertensives, kidney failure and HIV patients.]</t>
    </r>
  </si>
  <si>
    <r>
      <rPr>
        <rFont val="PT Sans"/>
      </rPr>
      <t xml:space="preserve">The Inter-American Development Bank (IDB) approved a modification to the Education Quality Improvement Program II loan to assist school communities to address the challenges of the COVID-19 pandemic for </t>
    </r>
    <r>
      <rPr>
        <rFont val="PT Sans"/>
        <color rgb="FF1155CC"/>
        <u/>
      </rPr>
      <t>$US 12.5 million</t>
    </r>
    <r>
      <rPr>
        <rFont val="PT Sans"/>
      </rPr>
      <t>.</t>
    </r>
  </si>
  <si>
    <t>https://www.facebook.com/BelizeMOEYS/photos/pcb.2968610063207510/2968605766541273/?type=3&amp;theater</t>
  </si>
  <si>
    <r>
      <rPr>
        <rFont val="PT Sans"/>
        <color rgb="FF1155CC"/>
        <sz val="10.0"/>
        <u/>
      </rPr>
      <t>University of Benin resumed classes</t>
    </r>
    <r>
      <rPr>
        <rFont val="PT Sans"/>
        <color rgb="FF000000"/>
        <sz val="10.0"/>
        <u/>
      </rPr>
      <t xml:space="preserve"> in January 2021 based on directives given by the Edo state government. </t>
    </r>
    <r>
      <rPr>
        <rFont val="PT Sans"/>
        <color rgb="FF666666"/>
        <sz val="10.0"/>
        <u/>
      </rPr>
      <t xml:space="preserve">
[Previously: Government plans to start reopening schools on May 11</t>
    </r>
    <r>
      <rPr>
        <rFont val="PT Sans"/>
        <color rgb="FF000000"/>
        <sz val="10.0"/>
        <u/>
      </rPr>
      <t xml:space="preserve">; </t>
    </r>
    <r>
      <rPr>
        <rFont val="PT Sans"/>
        <color rgb="FF1155CC"/>
        <sz val="10.0"/>
        <u/>
      </rPr>
      <t>The Government has started targeted testing including of teachers to inform school reopening</t>
    </r>
    <r>
      <rPr>
        <rFont val="PT Sans"/>
        <color rgb="FF1155CC"/>
        <sz val="10.0"/>
        <u/>
      </rPr>
      <t xml:space="preserve">. </t>
    </r>
    <r>
      <rPr>
        <rFont val="PT Sans"/>
        <color rgb="FF000000"/>
        <sz val="10.0"/>
        <u/>
      </rPr>
      <t xml:space="preserve"> New academic year </t>
    </r>
    <r>
      <rPr>
        <rFont val="PT Sans"/>
        <color rgb="FF1155CC"/>
        <sz val="10.0"/>
        <u/>
      </rPr>
      <t>began 28 September</t>
    </r>
    <r>
      <rPr>
        <rFont val="PT Sans"/>
        <color rgb="FF000000"/>
        <sz val="10.0"/>
        <u/>
      </rPr>
      <t xml:space="preserve"> 2020 for primary and secondary students. ]</t>
    </r>
  </si>
  <si>
    <r>
      <rPr>
        <rFont val="PT Sans"/>
      </rPr>
      <t xml:space="preserve">The </t>
    </r>
    <r>
      <rPr>
        <rFont val="PT Sans"/>
        <color rgb="FF1155CC"/>
        <u/>
      </rPr>
      <t>plan to reopen schools has faced some criticism from unions</t>
    </r>
    <r>
      <rPr>
        <rFont val="PT Sans"/>
      </rPr>
      <t>. Anselme Amoussou, general secretary of one of the country's largest labour organisation, said testing of teachers remained "insufficient" without also testing students.</t>
    </r>
  </si>
  <si>
    <t>Students have to wear masks which are freely provided by the schools</t>
  </si>
  <si>
    <t>https://sgg.gouv.bj/cm/2020-05-06/</t>
  </si>
  <si>
    <t>https://www.lemonde.fr/afrique/article/2020/05/12/coronavirus-rentree-masquee-pour-les-eleves-au-benin_6039395_3212.html</t>
  </si>
  <si>
    <r>
      <rPr>
        <rFont val="PT Sans"/>
        <color rgb="FF696158"/>
        <sz val="10.0"/>
      </rPr>
      <t xml:space="preserve">All public schools </t>
    </r>
    <r>
      <rPr>
        <rFont val="PT Sans"/>
        <color rgb="FF1155CC"/>
        <sz val="10.0"/>
        <u/>
      </rPr>
      <t>reopened for in-person learning on 13 January</t>
    </r>
    <r>
      <rPr>
        <rFont val="PT Sans"/>
        <color rgb="FF696158"/>
        <sz val="10.0"/>
      </rPr>
      <t xml:space="preserve"> 2021. 
[Previously: Only children whose parents are returning to work can go to schools. They will continue to engage with distance learning curriculum while at school</t>
    </r>
    <r>
      <rPr>
        <rFont val="PT Sans"/>
        <color rgb="FF696158"/>
        <sz val="10.0"/>
      </rPr>
      <t xml:space="preserve">. </t>
    </r>
    <r>
      <rPr>
        <rFont val="PT Sans"/>
        <color rgb="FF696158"/>
        <sz val="10.0"/>
      </rPr>
      <t xml:space="preserve"> </t>
    </r>
    <r>
      <rPr>
        <rFont val="PT Sans"/>
        <color rgb="FF1155CC"/>
        <sz val="10.0"/>
        <u/>
      </rPr>
      <t>School year ended earlier with all other students finising classes online</t>
    </r>
    <r>
      <rPr>
        <rFont val="PT Sans"/>
        <color rgb="FF696158"/>
        <sz val="10.0"/>
      </rPr>
      <t>. Date for resuming regular school operations will be determined at a later date. Staff returned to schools to prepare for new school</t>
    </r>
    <r>
      <rPr>
        <rFont val="PT Sans"/>
        <color rgb="FF696158"/>
        <sz val="10.0"/>
      </rPr>
      <t xml:space="preserve"> year</t>
    </r>
    <r>
      <rPr>
        <rFont val="PT Sans"/>
        <color rgb="FF696158"/>
        <sz val="10.0"/>
      </rPr>
      <t xml:space="preserve"> </t>
    </r>
    <r>
      <rPr>
        <rFont val="PT Sans"/>
        <color rgb="FF1155CC"/>
        <sz val="10.0"/>
        <u/>
      </rPr>
      <t>1 September; students return delayed by three days to 14 september</t>
    </r>
    <r>
      <rPr>
        <rFont val="PT Sans"/>
        <color rgb="FF000000"/>
        <sz val="10.0"/>
        <u/>
      </rPr>
      <t xml:space="preserve">.
</t>
    </r>
    <r>
      <rPr>
        <rFont val="PT Sans"/>
        <color rgb="FF696158"/>
        <sz val="10.0"/>
      </rPr>
      <t>New academic year</t>
    </r>
    <r>
      <rPr>
        <rFont val="PT Sans"/>
        <color rgb="FF696158"/>
        <sz val="10.0"/>
      </rPr>
      <t xml:space="preserve"> </t>
    </r>
    <r>
      <rPr>
        <rFont val="PT Sans"/>
        <color rgb="FF1155CC"/>
        <sz val="10.0"/>
        <u/>
      </rPr>
      <t>began on 14 September</t>
    </r>
    <r>
      <rPr>
        <rFont val="PT Sans"/>
        <color rgb="FF696158"/>
        <sz val="10.0"/>
      </rPr>
      <t xml:space="preserve">. School </t>
    </r>
    <r>
      <rPr>
        <rFont val="PT Sans"/>
        <color rgb="FF1155CC"/>
        <sz val="10.0"/>
        <u/>
      </rPr>
      <t>calendar</t>
    </r>
    <r>
      <rPr>
        <rFont val="PT Sans"/>
        <color rgb="FF696158"/>
        <sz val="10.0"/>
      </rPr>
      <t xml:space="preserve"> posted online. Public schools will </t>
    </r>
    <r>
      <rPr>
        <rFont val="PT Sans"/>
        <color rgb="FF1155CC"/>
        <sz val="10.0"/>
        <u/>
      </rPr>
      <t>reopen remotely from the 5-12 of January</t>
    </r>
    <r>
      <rPr>
        <rFont val="PT Sans"/>
        <color rgb="FF696158"/>
        <sz val="10.0"/>
      </rPr>
      <t>. Students are expected to return to in-person learning on 13 Jan, but this will be revisted in the new year.]</t>
    </r>
  </si>
  <si>
    <r>
      <rPr>
        <rFont val="PT Sans"/>
      </rPr>
      <t xml:space="preserve">The Ministry of Education and the Bermuda Union of Teachers </t>
    </r>
    <r>
      <rPr>
        <rFont val="PT Sans"/>
        <color rgb="FF1155CC"/>
        <u/>
      </rPr>
      <t>both came to the agreement</t>
    </r>
    <r>
      <rPr>
        <rFont val="PT Sans"/>
      </rPr>
      <t xml:space="preserve"> that it would be best to delay the return of students by three school days until Monday, 14 September. </t>
    </r>
    <r>
      <rPr>
        <rFont val="PT Sans"/>
        <color rgb="FF1155CC"/>
        <u/>
      </rPr>
      <t>Teachers union also agreed to a pay cut</t>
    </r>
    <r>
      <rPr>
        <rFont val="PT Sans"/>
      </rPr>
      <t xml:space="preserve"> given the cuntries economic hardships due to the pandemic.</t>
    </r>
  </si>
  <si>
    <r>
      <rPr>
        <rFont val="PT Sans"/>
        <color rgb="FF1155CC"/>
        <u/>
      </rPr>
      <t>Primary school protocols</t>
    </r>
    <r>
      <rPr>
        <rFont val="PT Sans"/>
      </rPr>
      <t xml:space="preserve">, </t>
    </r>
    <r>
      <rPr>
        <rFont val="PT Sans"/>
        <color rgb="FF1155CC"/>
        <u/>
      </rPr>
      <t>Middle school protocols</t>
    </r>
    <r>
      <rPr>
        <rFont val="PT Sans"/>
      </rPr>
      <t xml:space="preserve">, </t>
    </r>
    <r>
      <rPr>
        <rFont val="PT Sans"/>
        <color rgb="FF1155CC"/>
        <u/>
      </rPr>
      <t>senior level protocols</t>
    </r>
  </si>
  <si>
    <r>
      <rPr>
        <rFont val="PT Sans"/>
        <sz val="10.0"/>
      </rPr>
      <t xml:space="preserve">“The Ministry of Health will begin administering the vaccine doses from the Vaccination Centre on Monday 11 January 2021, to healthcare workers healthcare workers, fire fighters, police officers, corrections officers, personnel at the ports of entry </t>
    </r>
    <r>
      <rPr>
        <rFont val="PT Sans"/>
        <color rgb="FF1155CC"/>
        <sz val="10.0"/>
        <u/>
      </rPr>
      <t>and teacher</t>
    </r>
    <r>
      <rPr>
        <rFont val="PT Sans"/>
        <sz val="10.0"/>
      </rPr>
      <t xml:space="preserve">s, all of whom may be at risk for higher levels of exposure to the coronavirus. </t>
    </r>
  </si>
  <si>
    <r>
      <rPr>
        <rFont val="PT Sans"/>
      </rPr>
      <t>Increase in education budget from last fiscal year of $512,000 (</t>
    </r>
    <r>
      <rPr>
        <rFont val="PT Sans"/>
        <color rgb="FF1155CC"/>
        <u/>
      </rPr>
      <t>source</t>
    </r>
    <r>
      <rPr>
        <rFont val="PT Sans"/>
      </rPr>
      <t>)</t>
    </r>
  </si>
  <si>
    <t>https://www.gov.bm/articles/bermuda-public-schools-school-reopening-plans</t>
  </si>
  <si>
    <t>https://www.moed.bm/files/user/90/file/200522%20School%20Reopening%20Plans.pdf</t>
  </si>
  <si>
    <r>
      <rPr>
        <rFont val="PT Sans"/>
        <color rgb="FF696158"/>
        <sz val="10.0"/>
      </rPr>
      <t xml:space="preserve">Ministry of Education posted </t>
    </r>
    <r>
      <rPr>
        <rFont val="PT Sans"/>
        <color rgb="FF1155CC"/>
        <sz val="10.0"/>
        <u/>
      </rPr>
      <t>instructions for students in Class XI to enroll in government schools</t>
    </r>
    <r>
      <rPr>
        <rFont val="PT Sans"/>
        <color rgb="FF696158"/>
        <sz val="10.0"/>
      </rPr>
      <t xml:space="preserve"> for the 2021 academic year. Students are expected to begin classes 29 April 2021.
[Previously</t>
    </r>
    <r>
      <rPr>
        <rFont val="PT Sans"/>
        <color rgb="FF696158"/>
        <sz val="10.0"/>
      </rPr>
      <t xml:space="preserve">: </t>
    </r>
    <r>
      <rPr>
        <rFont val="PT Sans"/>
        <color rgb="FF1155CC"/>
        <sz val="10.0"/>
        <u/>
      </rPr>
      <t>Schools began to reopen 1 July for Class X and XII only</t>
    </r>
    <r>
      <rPr>
        <rFont val="PT Sans"/>
        <color rgb="FF696158"/>
        <sz val="10.0"/>
      </rPr>
      <t>. While other schools remain closed, distance learning airtime schedules continue to be posted daily on MoE Facebook page. The country went i</t>
    </r>
    <r>
      <rPr>
        <rFont val="PT Sans"/>
        <color rgb="FF696158"/>
        <sz val="10.0"/>
      </rPr>
      <t xml:space="preserve">nto </t>
    </r>
    <r>
      <rPr>
        <rFont val="PT Sans"/>
        <color rgb="FF1155CC"/>
        <sz val="10.0"/>
        <u/>
      </rPr>
      <t>lockdown in August</t>
    </r>
    <r>
      <rPr>
        <rFont val="PT Sans"/>
        <color rgb="FF696158"/>
        <sz val="10.0"/>
      </rPr>
      <t xml:space="preserve">. </t>
    </r>
    <r>
      <rPr>
        <rFont val="PT Sans"/>
        <color rgb="FF1155CC"/>
        <sz val="10.0"/>
        <u/>
      </rPr>
      <t>Schools did not reopen in August</t>
    </r>
    <r>
      <rPr>
        <rFont val="PT Sans"/>
        <color rgb="FF696158"/>
        <sz val="10.0"/>
      </rPr>
      <t xml:space="preserve">. The government of Bhutan announced that the </t>
    </r>
    <r>
      <rPr>
        <rFont val="PT Sans"/>
        <color rgb="FF1155CC"/>
        <sz val="10.0"/>
        <u/>
      </rPr>
      <t>schooling for students of classes X and XII will resume from 14 September.</t>
    </r>
    <r>
      <rPr>
        <rFont val="PT Sans"/>
        <color rgb="FF696158"/>
        <sz val="10.0"/>
      </rPr>
      <t xml:space="preserve"> For students in IX and XI grades, the campus will be opened from Sept. 21. Ministry of Education announced in October that schools for Classes PP to VIII will </t>
    </r>
    <r>
      <rPr>
        <rFont val="PT Sans"/>
        <color rgb="FF1155CC"/>
        <sz val="10.0"/>
        <u/>
      </rPr>
      <t>reopen for the academic session in February</t>
    </r>
    <r>
      <rPr>
        <rFont val="PT Sans"/>
        <color rgb="FF696158"/>
        <sz val="10.0"/>
      </rPr>
      <t xml:space="preserve"> next year. Students of classes IV to VIII will report to school on February 3, while those in Pre-Primary to III will report on February 15. </t>
    </r>
    <r>
      <rPr>
        <rFont val="PT Sans"/>
        <color rgb="FF1155CC"/>
        <sz val="10.0"/>
        <u/>
      </rPr>
      <t>Here is the notification on reopening dates</t>
    </r>
    <r>
      <rPr>
        <rFont val="PT Sans"/>
        <color rgb="FF696158"/>
        <sz val="10.0"/>
      </rPr>
      <t xml:space="preserve"> for the different classes. ] </t>
    </r>
  </si>
  <si>
    <t>Nationwide lockdown forced schools to close on 11 August due to positive COVID case</t>
  </si>
  <si>
    <t>Only Class X and XII have been allowed back to school.</t>
  </si>
  <si>
    <t>Schools originally opened for students in grades X and XII in July. Grades IX and XI resumed classes 21 September.</t>
  </si>
  <si>
    <r>
      <rPr>
        <rFont val="PT Sans"/>
      </rPr>
      <t xml:space="preserve">Schools across the counry have installed WASH stations to focus on handwashing; </t>
    </r>
    <r>
      <rPr>
        <rFont val="PT Sans"/>
        <color rgb="FF1155CC"/>
        <u/>
      </rPr>
      <t xml:space="preserve">MoE did release guidelines on school reopening and a checklist </t>
    </r>
  </si>
  <si>
    <t>EIE guidlines (Phase II) plan released</t>
  </si>
  <si>
    <r>
      <rPr>
        <rFont val="PT Sans"/>
        <color rgb="FF1155CC"/>
        <sz val="10.0"/>
        <u/>
      </rPr>
      <t>Students and staff of functional schools</t>
    </r>
    <r>
      <rPr>
        <rFont val="PT Sans"/>
        <sz val="10.0"/>
      </rPr>
      <t xml:space="preserve"> and institutions would also be included in the second phase. Bhutan received 150,000 coronavirus vaccine shots on Wednesday, but the Himalayan kingdom has insisted that </t>
    </r>
    <r>
      <rPr>
        <rFont val="PT Sans"/>
        <color rgb="FF1155CC"/>
        <sz val="10.0"/>
        <u/>
      </rPr>
      <t>no one will get the jab</t>
    </r>
    <r>
      <rPr>
        <rFont val="PT Sans"/>
        <sz val="10.0"/>
      </rPr>
      <t xml:space="preserve"> until the current "inauspicious month" ends on March 13.</t>
    </r>
  </si>
  <si>
    <r>
      <rPr>
        <rFont val="PT Sans"/>
        <color rgb="FF1155CC"/>
        <u/>
      </rPr>
      <t>Increase in budget to flagship programs</t>
    </r>
    <r>
      <rPr>
        <rFont val="PT Sans"/>
      </rPr>
      <t>, which includes education</t>
    </r>
  </si>
  <si>
    <t>Guidelines from MoE</t>
  </si>
  <si>
    <t>http://www.education.gov.bt/</t>
  </si>
  <si>
    <r>
      <rPr>
        <rFont val="PT Sans"/>
        <color rgb="FF000000"/>
        <sz val="10.0"/>
        <u/>
      </rPr>
      <t xml:space="preserve">Gov </t>
    </r>
    <r>
      <rPr>
        <rFont val="PT Sans"/>
        <color rgb="FF1155CC"/>
        <sz val="10.0"/>
        <u/>
      </rPr>
      <t>planned to reopen schools starting on 1 Feb</t>
    </r>
    <r>
      <rPr>
        <rFont val="PT Sans"/>
        <color rgb="FF000000"/>
        <sz val="10.0"/>
        <u/>
      </rPr>
      <t xml:space="preserve">, however due to an outbreak, schools will begin with distance learning. </t>
    </r>
    <r>
      <rPr>
        <rFont val="PT Sans"/>
        <color rgb="FF1155CC"/>
        <sz val="10.0"/>
        <u/>
      </rPr>
      <t>Some regions</t>
    </r>
    <r>
      <rPr>
        <rFont val="PT Sans"/>
        <color rgb="FF000000"/>
        <sz val="10.0"/>
        <u/>
      </rPr>
      <t xml:space="preserve"> will have a blended format though most have opted for a virtual format.
[Previously</t>
    </r>
    <r>
      <rPr>
        <rFont val="PT Sans"/>
        <color rgb="FF000000"/>
        <sz val="10.0"/>
        <u/>
      </rPr>
      <t>:</t>
    </r>
    <r>
      <rPr>
        <rFont val="PT Sans"/>
        <color rgb="FF1155CC"/>
        <sz val="10.0"/>
        <u/>
      </rPr>
      <t xml:space="preserve"> Officials announced that schools will remain closed for the rest of the yea</t>
    </r>
    <r>
      <rPr>
        <rFont val="PT Sans"/>
        <color rgb="FF1155CC"/>
        <sz val="10.0"/>
        <u/>
      </rPr>
      <t xml:space="preserve">r </t>
    </r>
    <r>
      <rPr>
        <rFont val="PT Sans"/>
        <color rgb="FF000000"/>
        <sz val="10.0"/>
        <u/>
      </rPr>
      <t>with no online or in-person classes until at least 2021. Schools still closed as of January 6.]</t>
    </r>
  </si>
  <si>
    <t>Each region can decide on if schools will open in a face-to-face, virtual or blened format.</t>
  </si>
  <si>
    <r>
      <rPr>
        <rFont val="PT Sans"/>
      </rPr>
      <t xml:space="preserve">Bolivian teachers have started </t>
    </r>
    <r>
      <rPr>
        <rFont val="PT Sans"/>
        <color rgb="FF1155CC"/>
        <u/>
      </rPr>
      <t>hunger strikes against mass sackings</t>
    </r>
    <r>
      <rPr>
        <rFont val="PT Sans"/>
      </rPr>
      <t xml:space="preserve"> due to the Covid-19 pandemic, demanding food aid and other support as many have been left without any income.</t>
    </r>
  </si>
  <si>
    <t>In some regions, students attending in-person classes in full protective gear.</t>
  </si>
  <si>
    <t>https://www.thehour.com/news/article/Bolivian-students-return-to-class-in-protective-15926141.php</t>
  </si>
  <si>
    <r>
      <rPr>
        <rFont val="PT Sans"/>
        <color rgb="FF696158"/>
        <sz val="10.0"/>
      </rPr>
      <t xml:space="preserve">All schools and universities in Sarajevo, the capital of Bosnia and Herzegovina (BiH), have been </t>
    </r>
    <r>
      <rPr>
        <rFont val="PT Sans"/>
        <color rgb="FF1155CC"/>
        <sz val="10.0"/>
        <u/>
      </rPr>
      <t>ordered to immediately switch to online classes</t>
    </r>
    <r>
      <rPr>
        <rFont val="PT Sans"/>
        <color rgb="FF696158"/>
        <sz val="10.0"/>
      </rPr>
      <t xml:space="preserve"> due to the increase in the number of new COVID-19 cases. School year expected to </t>
    </r>
    <r>
      <rPr>
        <rFont val="PT Sans"/>
        <color rgb="FF1155CC"/>
        <sz val="10.0"/>
        <u/>
      </rPr>
      <t>end in June</t>
    </r>
    <r>
      <rPr>
        <rFont val="PT Sans"/>
        <color rgb="FF696158"/>
        <sz val="10.0"/>
      </rPr>
      <t>.
[Previously: Schools closed until the next school year</t>
    </r>
    <r>
      <rPr>
        <rFont val="PT Sans"/>
        <color rgb="FF696158"/>
        <sz val="10.0"/>
      </rPr>
      <t xml:space="preserve">. </t>
    </r>
    <r>
      <rPr>
        <rFont val="PT Sans"/>
        <color rgb="FF1155CC"/>
        <sz val="10.0"/>
        <u/>
      </rPr>
      <t xml:space="preserve">Some regions reopened schools on 7 September. </t>
    </r>
    <r>
      <rPr>
        <rFont val="PT Sans"/>
        <color rgb="FF696158"/>
        <sz val="10.0"/>
      </rPr>
      <t xml:space="preserve">  Schools were </t>
    </r>
    <r>
      <rPr>
        <rFont val="PT Sans"/>
        <color rgb="FF1155CC"/>
        <sz val="10.0"/>
        <u/>
      </rPr>
      <t>closed for one week</t>
    </r>
    <r>
      <rPr>
        <rFont val="PT Sans"/>
        <color rgb="FF696158"/>
        <sz val="10.0"/>
      </rPr>
      <t xml:space="preserve"> following the countrywide local elections on 15 November, to be disinfected due to their use as voting locations. Second semester started for all primary and secondary students </t>
    </r>
    <r>
      <rPr>
        <rFont val="PT Sans"/>
        <color rgb="FF1155CC"/>
        <sz val="10.0"/>
        <u/>
      </rPr>
      <t>on 21 Jan</t>
    </r>
    <r>
      <rPr>
        <rFont val="PT Sans"/>
        <color rgb="FF696158"/>
        <sz val="10.0"/>
      </rPr>
      <t xml:space="preserve">. ] </t>
    </r>
  </si>
  <si>
    <t>Students attaend classes online and in person</t>
  </si>
  <si>
    <t>Teaching is conducted in smaller groups of pupils, with shorter classes and respect of strict sanitary rules (wearing masks is obligatory for teaching staff, and
recommended for pupils</t>
  </si>
  <si>
    <r>
      <rPr>
        <rFont val="PT Sans"/>
        <color rgb="FF1155CC"/>
        <u/>
      </rPr>
      <t>https://www.lexology.com/library/detail.aspx?g=53832dca-f03a-43c3-b34a-95331f034662</t>
    </r>
    <r>
      <rPr>
        <rFont val="PT Sans"/>
        <color rgb="FF000000"/>
      </rPr>
      <t xml:space="preserve">      </t>
    </r>
    <r>
      <rPr>
        <rFont val="PT Sans"/>
        <color rgb="FF1155CC"/>
        <u/>
      </rPr>
      <t>http://ba.n1info.com/English/NEWS/a453419/Two-Bosnia-s-regions-decide-to-reopen-schools-amid-epidemic.html</t>
    </r>
  </si>
  <si>
    <r>
      <rPr>
        <rFont val="PT Sans"/>
        <color rgb="FF000000"/>
        <sz val="10.0"/>
        <u/>
      </rPr>
      <t xml:space="preserve">New school year began on 12 January with a phased opening. </t>
    </r>
    <r>
      <rPr>
        <rFont val="PT Sans"/>
        <color rgb="FF1155CC"/>
        <sz val="10.0"/>
        <u/>
      </rPr>
      <t>All schools fully open by 19th Jan, 2021</t>
    </r>
    <r>
      <rPr>
        <rFont val="PT Sans"/>
        <color rgb="FF000000"/>
        <sz val="10.0"/>
        <u/>
      </rPr>
      <t>.
[Previously</t>
    </r>
    <r>
      <rPr>
        <rFont val="PT Sans"/>
        <color rgb="FF000000"/>
        <sz val="10.0"/>
        <u/>
      </rPr>
      <t xml:space="preserve">: </t>
    </r>
    <r>
      <rPr>
        <rFont val="PT Sans"/>
        <color rgb="FF1155CC"/>
        <sz val="10.0"/>
        <u/>
      </rPr>
      <t>Phased reopening of workplaces to begin May 1</t>
    </r>
    <r>
      <rPr>
        <rFont val="PT Sans"/>
        <color rgb="FF1155CC"/>
        <sz val="10.0"/>
        <u/>
      </rPr>
      <t>4.</t>
    </r>
    <r>
      <rPr>
        <rFont val="PT Sans"/>
        <color rgb="FF000000"/>
        <sz val="10.0"/>
        <u/>
      </rPr>
      <t xml:space="preserve"> Schools in the capital city, Gabrone, have opened and closed twice due to lockdowns as a result of rising cases. Ministry of Basic Education spokesperson Mmantlo Kgamanyane said </t>
    </r>
    <r>
      <rPr>
        <rFont val="PT Sans"/>
        <color rgb="FF1155CC"/>
        <sz val="10.0"/>
        <u/>
      </rPr>
      <t>government schools would resume lessons on 1 September</t>
    </r>
    <r>
      <rPr>
        <rFont val="PT Sans"/>
        <color rgb="FF000000"/>
        <sz val="10.0"/>
        <u/>
      </rPr>
      <t xml:space="preserve"> for learners in “Standards 1 to 6, and Forms 1,2 and 4”. ]</t>
    </r>
  </si>
  <si>
    <r>
      <rPr>
        <rFont val="PT Sans"/>
        <color rgb="FF1155CC"/>
        <sz val="10.0"/>
        <u/>
      </rPr>
      <t>Schools closed on 13 July</t>
    </r>
    <r>
      <rPr>
        <rFont val="PT Sans"/>
        <color rgb="FF696158"/>
        <sz val="10.0"/>
      </rPr>
      <t xml:space="preserve"> as capital went into lockdown due to rise in cases.  //   </t>
    </r>
    <r>
      <rPr>
        <rFont val="PT Sans"/>
        <color rgb="FF1155CC"/>
        <sz val="10.0"/>
        <u/>
      </rPr>
      <t>Capital went into lockdown</t>
    </r>
    <r>
      <rPr>
        <rFont val="PT Sans"/>
        <color rgb="FF696158"/>
        <sz val="10.0"/>
      </rPr>
      <t xml:space="preserve"> again for 2 weeks on 31 July and closing schools after cases spiked. Schools elsewhere remain open.</t>
    </r>
  </si>
  <si>
    <t>7;10;12</t>
  </si>
  <si>
    <t>Grades 7, 5, and 3 scheduled to reopen June 17</t>
  </si>
  <si>
    <r>
      <rPr>
        <rFont val="PT Sans"/>
      </rPr>
      <t xml:space="preserve">Botswana Federation of Public Sector Unions secretary general, Tabokani Rari said the </t>
    </r>
    <r>
      <rPr>
        <rFont val="PT Sans"/>
        <color rgb="FF1155CC"/>
        <u/>
      </rPr>
      <t>reopening should have been delayed</t>
    </r>
    <r>
      <rPr>
        <rFont val="PT Sans"/>
      </rPr>
      <t xml:space="preserve">. The Botswana Teachers Union released a </t>
    </r>
    <r>
      <rPr>
        <rFont val="PT Sans"/>
        <color rgb="FF1155CC"/>
        <u/>
      </rPr>
      <t>media statement</t>
    </r>
    <r>
      <rPr>
        <rFont val="PT Sans"/>
      </rPr>
      <t xml:space="preserve"> in August about their proposals.</t>
    </r>
  </si>
  <si>
    <t>"For some schools, almost half of the pupils would be returning, envisioning a rotation or shifting system where some would attend in the morning and the others in the afternoon [...]. The minister said school periods had been reduced from 40 to 30 minutes per subject to allow smooth shifting of morning and afternoon classes as schools would be running from 7.30 am to 4.30 pm."</t>
  </si>
  <si>
    <t>https://www.facebook.com/thutomodingBotswana/photos/a.1415674465182338/3173478836068550/?type=3&amp;theater</t>
  </si>
  <si>
    <t>https://allafrica.com/stories/202005170025.html
https://www.voanews.com/covid-19-pandemic/botswana-schools-reopen-amid-concerns-over-preparedness
https://www.facebook.com/thutomodingBotswana/</t>
  </si>
  <si>
    <r>
      <rPr>
        <rFont val="PT Sans"/>
        <color rgb="FF696158"/>
        <sz val="10.0"/>
      </rPr>
      <t xml:space="preserve">States </t>
    </r>
    <r>
      <rPr>
        <rFont val="PT Sans"/>
        <color rgb="FF1155CC"/>
        <sz val="10.0"/>
        <u/>
      </rPr>
      <t>prepared to reopen schools in February,</t>
    </r>
    <r>
      <rPr>
        <rFont val="PT Sans"/>
        <color rgb="FF696158"/>
        <sz val="10.0"/>
      </rPr>
      <t xml:space="preserve"> when the next school year began.</t>
    </r>
    <r>
      <rPr>
        <rFont val="PT Sans"/>
        <color rgb="FF696158"/>
        <sz val="10.0"/>
      </rPr>
      <t xml:space="preserve">
</t>
    </r>
    <r>
      <rPr>
        <rFont val="PT Sans"/>
        <color rgb="FF696158"/>
        <sz val="10.0"/>
      </rPr>
      <t xml:space="preserve">
[Previously: </t>
    </r>
    <r>
      <rPr>
        <rFont val="PT Sans"/>
        <color rgb="FF1155CC"/>
        <sz val="10.0"/>
        <u/>
      </rPr>
      <t>Classes resumed on 10 August in Manaus</t>
    </r>
    <r>
      <rPr>
        <rFont val="PT Sans"/>
        <color rgb="FF696158"/>
        <sz val="10.0"/>
      </rPr>
      <t xml:space="preserve">. The state of Sao Paulo has set the date to start reopening on the 8th of September. Face-to-face classes in Sao Paulo </t>
    </r>
    <r>
      <rPr>
        <rFont val="PT Sans"/>
        <color rgb="FF1155CC"/>
        <sz val="10.0"/>
        <u/>
      </rPr>
      <t>postponed until 5 October</t>
    </r>
    <r>
      <rPr>
        <rFont val="PT Sans"/>
        <color rgb="FF696158"/>
        <sz val="10.0"/>
      </rPr>
      <t xml:space="preserve">. </t>
    </r>
    <r>
      <rPr>
        <rFont val="PT Sans"/>
        <color rgb="FF1155CC"/>
        <sz val="10.0"/>
        <u/>
      </rPr>
      <t>Mass testing began 1 October</t>
    </r>
    <r>
      <rPr>
        <rFont val="PT Sans"/>
        <color rgb="FF696158"/>
        <sz val="10.0"/>
      </rPr>
      <t xml:space="preserve"> in Sao Paulo to determine if schools can reopen. </t>
    </r>
    <r>
      <rPr>
        <rFont val="PT Sans"/>
        <color rgb="FF1155CC"/>
        <sz val="10.0"/>
        <u/>
      </rPr>
      <t>Eight Brazilian states have set the reopening dates</t>
    </r>
    <r>
      <rPr>
        <rFont val="PT Sans"/>
        <color rgb="FF696158"/>
        <sz val="10.0"/>
      </rPr>
      <t xml:space="preserve"> for public schools. </t>
    </r>
    <r>
      <rPr>
        <rFont val="PT Sans"/>
        <color rgb="FF1155CC"/>
        <sz val="10.0"/>
        <u/>
      </rPr>
      <t>Reopening for SP postponed</t>
    </r>
    <r>
      <rPr>
        <rFont val="PT Sans"/>
        <color rgb="FF696158"/>
        <sz val="10.0"/>
      </rPr>
      <t xml:space="preserve"> to 7 October. Though schools opened, there have been </t>
    </r>
    <r>
      <rPr>
        <rFont val="PT Sans"/>
        <color rgb="FF1155CC"/>
        <sz val="10.0"/>
        <u/>
      </rPr>
      <t>low attendance</t>
    </r>
    <r>
      <rPr>
        <rFont val="PT Sans"/>
        <color rgb="FF696158"/>
        <sz val="10.0"/>
      </rPr>
      <t xml:space="preserve"> rates. By October of 2020, 11 of Brazil’s 26 states had allowed public schools to reopen in part or totally. Private schools, on the other hand, due to enormous pressure from associations representing school owners, had been reopened in 16 Brazilian states.] </t>
    </r>
    <r>
      <rPr>
        <rFont val="PT Sans"/>
        <color rgb="FFFF0000"/>
        <sz val="10.0"/>
      </rPr>
      <t>*Check for different state responses*</t>
    </r>
  </si>
  <si>
    <r>
      <rPr>
        <rFont val="PT Sans"/>
      </rPr>
      <t xml:space="preserve">The Confederação </t>
    </r>
    <r>
      <rPr>
        <rFont val="PT Sans"/>
        <color rgb="FF1155CC"/>
        <u/>
      </rPr>
      <t>continues to call for Bolsonaro’s removal</t>
    </r>
    <r>
      <rPr>
        <rFont val="PT Sans"/>
      </rPr>
      <t xml:space="preserve">. Brazilian teachers </t>
    </r>
    <r>
      <rPr>
        <rFont val="PT Sans"/>
        <color rgb="FF1155CC"/>
        <u/>
      </rPr>
      <t>called for strikes in September</t>
    </r>
    <r>
      <rPr>
        <rFont val="PT Sans"/>
      </rPr>
      <t xml:space="preserve"> against going back to school</t>
    </r>
  </si>
  <si>
    <r>
      <rPr>
        <rFont val="PT Sans"/>
        <sz val="10.0"/>
      </rPr>
      <t xml:space="preserve">Country does not yet have a national vaccination rollout plan. The </t>
    </r>
    <r>
      <rPr>
        <rFont val="PT Sans"/>
        <color rgb="FF1155CC"/>
        <sz val="10.0"/>
        <u/>
      </rPr>
      <t>state of São Paulo took the lead and negotiated its own deal</t>
    </r>
    <r>
      <rPr>
        <rFont val="PT Sans"/>
        <sz val="10.0"/>
      </rPr>
      <t xml:space="preserve"> with China’s Sinovac. The CoronaVac vaccine will start being distributed to the 46 million residents of Brazil's most populous and affluent state from January 25. The first group to be vaccinated will include healthcare workers, indigenous people, and quilombolas communities. Elderly people aged 75 and over will be vaccinated from February 8.</t>
    </r>
  </si>
  <si>
    <r>
      <rPr>
        <rFont val="PT Sans"/>
      </rPr>
      <t>If passed, new law could double spending (</t>
    </r>
    <r>
      <rPr>
        <rFont val="PT Sans"/>
        <color rgb="FF1155CC"/>
        <u/>
      </rPr>
      <t>source</t>
    </r>
    <r>
      <rPr>
        <rFont val="PT Sans"/>
      </rPr>
      <t>)</t>
    </r>
  </si>
  <si>
    <t>https://consed.info/prazos/</t>
  </si>
  <si>
    <r>
      <rPr>
        <rFont val="PT Sans"/>
        <color rgb="FF1155CC"/>
        <sz val="10.0"/>
        <u/>
      </rPr>
      <t>Schools opened on Monday 4th January</t>
    </r>
    <r>
      <rPr>
        <rFont val="PT Sans"/>
        <color rgb="FF000000"/>
        <sz val="10.0"/>
        <u/>
      </rPr>
      <t xml:space="preserve"> and will continue, for the most part, utilizing the hybrid/blended learning approach.  Individual schools have made some slight adjustments to scheduling of contact hours to better accommodate students. Classes held online for the first week of 4th to 8th January.  By the second week, students will be given a schedule for on campus contact sessions.
[Previously</t>
    </r>
    <r>
      <rPr>
        <rFont val="PT Sans"/>
        <color rgb="FF000000"/>
        <sz val="10.0"/>
        <u/>
      </rPr>
      <t xml:space="preserve">: </t>
    </r>
    <r>
      <rPr>
        <rFont val="PT Sans"/>
        <color rgb="FF1155CC"/>
        <sz val="10.0"/>
        <u/>
      </rPr>
      <t>School reopening delayed until at least 8 Septemb</t>
    </r>
    <r>
      <rPr>
        <rFont val="PT Sans"/>
        <color rgb="FF1155CC"/>
        <sz val="10.0"/>
        <u/>
      </rPr>
      <t>er</t>
    </r>
    <r>
      <rPr>
        <rFont val="PT Sans"/>
        <color rgb="FF000000"/>
        <sz val="10.0"/>
        <u/>
      </rPr>
      <t>. School openin</t>
    </r>
    <r>
      <rPr>
        <rFont val="PT Sans"/>
        <color rgb="FF000000"/>
        <sz val="10.0"/>
        <u/>
      </rPr>
      <t xml:space="preserve">g </t>
    </r>
    <r>
      <rPr>
        <rFont val="PT Sans"/>
        <color rgb="FF1155CC"/>
        <sz val="10.0"/>
        <u/>
      </rPr>
      <t>delayed until 14 Septemb</t>
    </r>
    <r>
      <rPr>
        <rFont val="PT Sans"/>
        <color rgb="FF1155CC"/>
        <sz val="10.0"/>
        <u/>
      </rPr>
      <t>er</t>
    </r>
    <r>
      <rPr>
        <rFont val="PT Sans"/>
        <color rgb="FF000000"/>
        <sz val="10.0"/>
        <u/>
      </rPr>
      <t>; schools to begin wit</t>
    </r>
    <r>
      <rPr>
        <rFont val="PT Sans"/>
        <color rgb="FF000000"/>
        <sz val="10.0"/>
        <u/>
      </rPr>
      <t xml:space="preserve">h </t>
    </r>
    <r>
      <rPr>
        <rFont val="PT Sans"/>
        <color rgb="FF1155CC"/>
        <sz val="10.0"/>
        <u/>
      </rPr>
      <t>online instructi</t>
    </r>
    <r>
      <rPr>
        <rFont val="PT Sans"/>
        <color rgb="FF1155CC"/>
        <sz val="10.0"/>
        <u/>
      </rPr>
      <t>on</t>
    </r>
    <r>
      <rPr>
        <rFont val="PT Sans"/>
        <color rgb="FF000000"/>
        <sz val="10.0"/>
        <u/>
      </rPr>
      <t xml:space="preserve">. BVI </t>
    </r>
    <r>
      <rPr>
        <rFont val="PT Sans"/>
        <color rgb="FF1155CC"/>
        <sz val="10.0"/>
        <u/>
      </rPr>
      <t>changed course and decided to move forward with a phased reopening of schools in September</t>
    </r>
    <r>
      <rPr>
        <rFont val="PT Sans"/>
        <color rgb="FF000000"/>
        <sz val="10.0"/>
        <u/>
      </rPr>
      <t xml:space="preserve">. Cabinet members approved private schools, daycare centers, pre-schools and colleges to reopen for in-person instruction. In contrast, students at the territory’s public schools will be returning to virtual classes first and opening in a phased manner. Details will be announced. On October 19, Cabinet approved </t>
    </r>
    <r>
      <rPr>
        <rFont val="PT Sans"/>
        <color rgb="FF1155CC"/>
        <sz val="10.0"/>
        <u/>
      </rPr>
      <t>phased reopening plan for public schools</t>
    </r>
    <r>
      <rPr>
        <rFont val="PT Sans"/>
        <color rgb="FF000000"/>
        <sz val="10.0"/>
        <u/>
      </rPr>
      <t>, which will begin 26 October. ]</t>
    </r>
  </si>
  <si>
    <t>The Cabinet is allowing technical education students, students with special needs, marginalized students and adult education students, as approved by the chief education officer, to return to the classroom first in Septmeber. In october, Kindergarten, Grade 1, and Grade 2 will return first. Grades 3 to 6 and 10 to 12 return 9 November. Grades 7 to 9 return 4 January.</t>
  </si>
  <si>
    <t>Schools will use blended learning with both face-to-face and online learning</t>
  </si>
  <si>
    <t>Lunches and break periods will be staggered to prevent large groups.</t>
  </si>
  <si>
    <r>
      <rPr>
        <rFont val="PT Sans"/>
      </rPr>
      <t xml:space="preserve">Guidelines for cleaning/disinfection, mask/face coverings, bus transporation, hygience/wellness, meal, transitioning, and pevention outlined in </t>
    </r>
    <r>
      <rPr>
        <rFont val="PT Sans"/>
        <color rgb="FF1155CC"/>
        <u/>
      </rPr>
      <t>school reopening guideline document</t>
    </r>
    <r>
      <rPr>
        <rFont val="PT Sans"/>
      </rPr>
      <t>. Clear demarcations must be placed separating the spaces for each student. Wash basins must be visible for hand washing, sanitizers must be in all classrooms for ongoing sanitization throughout the day. The schools will need to be inspected by the Social Monitoring Task Force and Education Ministry and be in compliance with social distancing and sanitation protocols.</t>
    </r>
  </si>
  <si>
    <r>
      <rPr>
        <rFont val="PT Sans"/>
      </rPr>
      <t xml:space="preserve">Department of Health released </t>
    </r>
    <r>
      <rPr>
        <rFont val="PT Sans"/>
        <color rgb="FF1155CC"/>
        <u/>
      </rPr>
      <t>guidlines for school reopening</t>
    </r>
    <r>
      <rPr>
        <rFont val="PT Sans"/>
      </rPr>
      <t>, with plans to move between phases based on escalation/de-escalation of COVID cases</t>
    </r>
  </si>
  <si>
    <r>
      <rPr>
        <rFont val="PT Sans"/>
        <sz val="10.0"/>
      </rPr>
      <t xml:space="preserve">Phase 1B comprises specified frontline staff of select local and federal public and private agencies or entities that regularly engage with the public. The following groups range from emergency or first responders to </t>
    </r>
    <r>
      <rPr>
        <rFont val="PT Sans"/>
        <color rgb="FF1155CC"/>
        <sz val="10.0"/>
        <u/>
      </rPr>
      <t>teachers</t>
    </r>
    <r>
      <rPr>
        <rFont val="PT Sans"/>
        <sz val="10.0"/>
      </rPr>
      <t xml:space="preserve"> and grocery workers.</t>
    </r>
  </si>
  <si>
    <r>
      <rPr>
        <rFont val="PT Sans"/>
      </rPr>
      <t xml:space="preserve">Gov allocating money into </t>
    </r>
    <r>
      <rPr>
        <rFont val="PT Sans"/>
        <color rgb="FF1155CC"/>
        <u/>
      </rPr>
      <t>scholarships and general fund capital projects</t>
    </r>
    <r>
      <rPr>
        <rFont val="PT Sans"/>
      </rPr>
      <t xml:space="preserve"> in education sector. </t>
    </r>
  </si>
  <si>
    <r>
      <rPr>
        <rFont val="PT Sans"/>
        <color rgb="FF000000"/>
        <u/>
      </rPr>
      <t xml:space="preserve">Dept of Health </t>
    </r>
    <r>
      <rPr>
        <rFont val="PT Sans"/>
        <color rgb="FF1155CC"/>
        <u/>
      </rPr>
      <t>School Reopening Guidance 2020-2021</t>
    </r>
    <r>
      <rPr>
        <rFont val="PT Sans"/>
        <color rgb="FF000000"/>
        <u/>
      </rPr>
      <t xml:space="preserve">, Dept of Education's </t>
    </r>
    <r>
      <rPr>
        <rFont val="PT Sans"/>
        <color rgb="FF1155CC"/>
        <u/>
      </rPr>
      <t>Guide to Safely Reopen Public Schools</t>
    </r>
  </si>
  <si>
    <t>http://www.virginislandsdailynews.com/news/bvi-changes-course-schools-to-open-in-phases/article_684a3dfe-8433-5767-b906-02cc5cba56a8.html
https://bvi.gov.vg/content/gis-preview-public-schools-getting-ready-open-phased-approach</t>
  </si>
  <si>
    <r>
      <rPr>
        <rFont val="PT Sans"/>
        <color rgb="FF696158"/>
        <sz val="10.0"/>
      </rPr>
      <t xml:space="preserve">2021 school term began on 4 January. The </t>
    </r>
    <r>
      <rPr>
        <rFont val="PT Sans"/>
        <color rgb="FF1155CC"/>
        <sz val="10.0"/>
        <u/>
      </rPr>
      <t>Deputy Minister of Education visited several educational institutions</t>
    </r>
    <r>
      <rPr>
        <rFont val="PT Sans"/>
        <color rgb="FF696158"/>
        <sz val="10.0"/>
      </rPr>
      <t>.
[Previously: Partial reopening to begin June 2 for grade levels sitting for exams. Remote learning continues for other grade levels</t>
    </r>
    <r>
      <rPr>
        <rFont val="PT Sans"/>
        <color rgb="FF696158"/>
        <sz val="10.0"/>
      </rPr>
      <t xml:space="preserve">. </t>
    </r>
    <r>
      <rPr>
        <rFont val="PT Sans"/>
        <color rgb="FF1155CC"/>
        <sz val="10.0"/>
        <u/>
      </rPr>
      <t>Third phase of school reopening began 4 July</t>
    </r>
    <r>
      <rPr>
        <rFont val="PT Sans"/>
        <color rgb="FF696158"/>
        <sz val="10.0"/>
      </rPr>
      <t xml:space="preserve"> with Years 7, 9, 10 and 12. </t>
    </r>
    <r>
      <rPr>
        <rFont val="PT Sans"/>
        <color rgb="FF1155CC"/>
        <sz val="10.0"/>
        <u/>
      </rPr>
      <t>All schools reopened as of 27 July</t>
    </r>
    <r>
      <rPr>
        <rFont val="PT Sans"/>
        <color rgb="FF696158"/>
        <sz val="10.0"/>
      </rPr>
      <t>. ]</t>
    </r>
  </si>
  <si>
    <t>Exam classes began the phased reopening.</t>
  </si>
  <si>
    <t>Schools to open initially only for grade levels sitting for public exams. (Grades 6, 8, 10, 11, 12)</t>
  </si>
  <si>
    <r>
      <rPr>
        <rFont val="PT Sans"/>
      </rPr>
      <t>BD217.65 million for education (</t>
    </r>
    <r>
      <rPr>
        <rFont val="PT Sans"/>
        <color rgb="FF1155CC"/>
        <u/>
      </rPr>
      <t>source</t>
    </r>
    <r>
      <rPr>
        <rFont val="PT Sans"/>
      </rPr>
      <t xml:space="preserve">) </t>
    </r>
  </si>
  <si>
    <t>School reopening plan protocol</t>
  </si>
  <si>
    <t>https://thescoop.co/2020/05/21/brunei-partially-reopens-schools-on-june-2-as-coronavirus-concerns-ease/</t>
  </si>
  <si>
    <r>
      <rPr>
        <rFont val="PT Sans"/>
        <color rgb="FF696158"/>
        <sz val="10.0"/>
      </rPr>
      <t xml:space="preserve">In mid-March, </t>
    </r>
    <r>
      <rPr>
        <rFont val="PT Sans"/>
        <color rgb="FF1155CC"/>
        <sz val="10.0"/>
        <u/>
      </rPr>
      <t>gov announced it will close kindergartens, schools</t>
    </r>
    <r>
      <rPr>
        <rFont val="PT Sans"/>
        <color rgb="FF696158"/>
        <sz val="10.0"/>
      </rPr>
      <t xml:space="preserve">, restaurants, and shopping malls for 10 days as the country battles a surge in COVID-19 infections that have stretched its hospitals. </t>
    </r>
    <r>
      <rPr>
        <rFont val="PT Sans"/>
        <color rgb="FF1155CC"/>
        <sz val="10.0"/>
        <u/>
      </rPr>
      <t>Schools began reopening for some students</t>
    </r>
    <r>
      <rPr>
        <rFont val="PT Sans"/>
        <color rgb="FF696158"/>
        <sz val="10.0"/>
      </rPr>
      <t xml:space="preserve"> on April 12, 2021 - </t>
    </r>
    <r>
      <rPr>
        <rFont val="PT Sans"/>
        <color rgb="FF1155CC"/>
        <sz val="10.0"/>
        <u/>
      </rPr>
      <t>only for</t>
    </r>
    <r>
      <rPr>
        <rFont val="PT Sans"/>
        <color rgb="FF696158"/>
        <sz val="10.0"/>
      </rPr>
      <t xml:space="preserve"> youngest elementary students. Other classes will </t>
    </r>
    <r>
      <rPr>
        <rFont val="PT Sans"/>
        <color rgb="FF1155CC"/>
        <sz val="10.0"/>
        <u/>
      </rPr>
      <t>open in a phased manner</t>
    </r>
    <r>
      <rPr>
        <rFont val="PT Sans"/>
        <color rgb="FF696158"/>
        <sz val="10.0"/>
      </rPr>
      <t>.
[Previously: Schools closed until the next school year. Schools opened briefly only for students to complete final exams</t>
    </r>
    <r>
      <rPr>
        <rFont val="PT Sans"/>
        <color rgb="FF696158"/>
        <sz val="10.0"/>
      </rPr>
      <t xml:space="preserve">. </t>
    </r>
    <r>
      <rPr>
        <rFont val="PT Sans"/>
        <color rgb="FF1155CC"/>
        <sz val="10.0"/>
        <u/>
      </rPr>
      <t>School year began on 15 September for all students</t>
    </r>
    <r>
      <rPr>
        <rFont val="PT Sans"/>
        <color rgb="FF696158"/>
        <sz val="10.0"/>
      </rPr>
      <t>. School</t>
    </r>
    <r>
      <rPr>
        <rFont val="PT Sans"/>
        <color rgb="FF696158"/>
        <sz val="10.0"/>
      </rPr>
      <t xml:space="preserve">s </t>
    </r>
    <r>
      <rPr>
        <rFont val="PT Sans"/>
        <color rgb="FF1155CC"/>
        <sz val="10.0"/>
        <u/>
      </rPr>
      <t>closed as part of a nationwide lockdown starting Nov 27</t>
    </r>
    <r>
      <rPr>
        <rFont val="PT Sans"/>
        <color rgb="FF696158"/>
        <sz val="10.0"/>
      </rPr>
      <t xml:space="preserve"> for three weeks in order to curb a rise in cases. Universities and schools (aside from kindergartens which will close) will be fully remote. Health minister announced in December tha</t>
    </r>
    <r>
      <rPr>
        <rFont val="PT Sans"/>
        <color rgb="FF696158"/>
        <sz val="10.0"/>
      </rPr>
      <t xml:space="preserve">t </t>
    </r>
    <r>
      <rPr>
        <rFont val="PT Sans"/>
        <color rgb="FF1155CC"/>
        <sz val="10.0"/>
        <u/>
      </rPr>
      <t>secondary schools will remain closed until the end of January</t>
    </r>
    <r>
      <rPr>
        <rFont val="PT Sans"/>
        <color rgb="FF696158"/>
        <sz val="10.0"/>
      </rPr>
      <t xml:space="preserve"> following the winter vacation.</t>
    </r>
    <r>
      <rPr>
        <rFont val="PT Sans"/>
        <color rgb="FF696158"/>
        <sz val="10.0"/>
      </rPr>
      <t xml:space="preserve"> </t>
    </r>
    <r>
      <rPr>
        <rFont val="PT Sans"/>
        <color rgb="FF1155CC"/>
        <sz val="10.0"/>
        <u/>
      </rPr>
      <t>Reopening of secondary schools began 4 Feb in a phased approach</t>
    </r>
    <r>
      <rPr>
        <rFont val="PT Sans"/>
        <color rgb="FF696158"/>
        <sz val="10.0"/>
      </rPr>
      <t>. Schools expected to be fully open by mid March.]</t>
    </r>
  </si>
  <si>
    <r>
      <rPr>
        <rFont val="PT Sans"/>
        <color rgb="FF696158"/>
        <sz val="10.0"/>
      </rPr>
      <t xml:space="preserve">Schools and universities went fully remote as </t>
    </r>
    <r>
      <rPr>
        <rFont val="PT Sans"/>
        <color rgb="FF1155CC"/>
        <sz val="10.0"/>
        <u/>
      </rPr>
      <t>nation began three week lockdown</t>
    </r>
    <r>
      <rPr>
        <rFont val="PT Sans"/>
        <color rgb="FF696158"/>
        <sz val="10.0"/>
      </rPr>
      <t>. It is expected to end 21 of December. Kindergartens will close. Schools closed again in March 2021.</t>
    </r>
  </si>
  <si>
    <r>
      <rPr>
        <rFont val="PT Sans"/>
      </rPr>
      <t xml:space="preserve">Schools </t>
    </r>
    <r>
      <rPr>
        <rFont val="PT Sans"/>
        <color rgb="FF1155CC"/>
        <u/>
      </rPr>
      <t>opened briefly for students completing final exams</t>
    </r>
    <r>
      <rPr>
        <rFont val="PT Sans"/>
      </rPr>
      <t xml:space="preserve"> before the end of the academic year.</t>
    </r>
  </si>
  <si>
    <r>
      <rPr>
        <rFont val="PT Sans"/>
      </rPr>
      <t xml:space="preserve">See </t>
    </r>
    <r>
      <rPr>
        <rFont val="PT Sans"/>
        <color rgb="FF1155CC"/>
        <u/>
      </rPr>
      <t>Rules for New School Year</t>
    </r>
    <r>
      <rPr>
        <rFont val="PT Sans"/>
      </rPr>
      <t xml:space="preserve"> for a list of measures being put in place</t>
    </r>
  </si>
  <si>
    <t>About 300 students are to remain at home due to health reasons</t>
  </si>
  <si>
    <r>
      <rPr>
        <rFont val="PT Sans"/>
        <sz val="10.0"/>
      </rPr>
      <t xml:space="preserve">Under the voluntary plan, </t>
    </r>
    <r>
      <rPr>
        <rFont val="PT Sans"/>
        <color rgb="FF1155CC"/>
        <sz val="10.0"/>
        <u/>
      </rPr>
      <t>teachers</t>
    </r>
    <r>
      <rPr>
        <rFont val="PT Sans"/>
        <sz val="10.0"/>
      </rPr>
      <t>, people in care homes and workers at mink farms will be inoculated next, followed by workers in social services and critical infrastructure firms and people over 65 years of age.</t>
    </r>
  </si>
  <si>
    <r>
      <rPr>
        <rFont val="PT Sans"/>
      </rPr>
      <t>Funds earmarked for education switched (</t>
    </r>
    <r>
      <rPr>
        <rFont val="PT Sans"/>
        <color rgb="FF1155CC"/>
        <u/>
      </rPr>
      <t>source</t>
    </r>
    <r>
      <rPr>
        <rFont val="PT Sans"/>
      </rPr>
      <t>)</t>
    </r>
  </si>
  <si>
    <r>
      <rPr>
        <rFont val="PT Sans"/>
        <color rgb="FF1155CC"/>
        <u/>
      </rPr>
      <t>https://www.bnr.bg/en/post/101267642/bulgaria-s-schools-to-reopen-only-for-end-of-school-year-exams</t>
    </r>
    <r>
      <rPr>
        <rFont val="PT Sans"/>
        <color rgb="FF000000"/>
      </rPr>
      <t xml:space="preserve"> // </t>
    </r>
    <r>
      <rPr>
        <rFont val="PT Sans"/>
        <color rgb="FF1155CC"/>
        <u/>
      </rPr>
      <t>https://sofiaglobe.com/2020/09/15/bulgarian-schools-open-for-2020-21-year-amid-covid-19-crisis/</t>
    </r>
  </si>
  <si>
    <r>
      <rPr>
        <rFont val="PT Sans"/>
        <color rgb="FF1155CC"/>
        <u/>
      </rPr>
      <t>Schools and universities reopened 1 October.</t>
    </r>
    <r>
      <rPr>
        <rFont val="PT Sans"/>
        <color rgb="FF696158"/>
      </rPr>
      <t xml:space="preserve"> In some regions, </t>
    </r>
    <r>
      <rPr>
        <rFont val="PT Sans"/>
        <color rgb="FF1155CC"/>
        <u/>
      </rPr>
      <t>students fear extremists</t>
    </r>
    <r>
      <rPr>
        <rFont val="PT Sans"/>
        <color rgb="FF696158"/>
      </rPr>
      <t xml:space="preserve"> more than covid.
[Previously</t>
    </r>
    <r>
      <rPr>
        <rFont val="PT Sans"/>
        <color rgb="FF696158"/>
      </rPr>
      <t xml:space="preserve">: </t>
    </r>
    <r>
      <rPr>
        <rFont val="PT Sans"/>
        <color rgb="FF1155CC"/>
        <u/>
      </rPr>
      <t>Gradual reopening planned to begin May 11</t>
    </r>
    <r>
      <rPr>
        <rFont val="PT Sans"/>
        <color rgb="FF696158"/>
      </rPr>
      <t>. Reopening postponed until June 2. School year ended 1 July.]</t>
    </r>
  </si>
  <si>
    <t>"In primary, all th and th grade students go to the upper class, with the th grade and th graders being pre-class learning classes. [1st of June] Resumption of educational activities for students in exam classes (, third, final year CAP, last year of BEP and senior year)".</t>
  </si>
  <si>
    <r>
      <rPr>
        <rFont val="PT Sans"/>
        <color rgb="FF696158"/>
      </rPr>
      <t xml:space="preserve">Teacher unions in Burkina Faso are </t>
    </r>
    <r>
      <rPr>
        <rFont val="PT Sans"/>
        <color rgb="FF1155CC"/>
        <u/>
      </rPr>
      <t>urging public authorities to ensure that adequate safety measures</t>
    </r>
    <r>
      <rPr>
        <rFont val="PT Sans"/>
        <color rgb="FF696158"/>
      </rPr>
      <t xml:space="preserve"> are in place for students and educators before the reopening of schools scheduled for 11 May</t>
    </r>
  </si>
  <si>
    <t>Gradual reopening planned to begin May 11 - initial reopening postponed until June 1</t>
  </si>
  <si>
    <r>
      <rPr>
        <rFont val="PT Sans"/>
      </rPr>
      <t xml:space="preserve">In late March 2020, the UNICEF office in Burkina Faso received a </t>
    </r>
    <r>
      <rPr>
        <rFont val="PT Sans"/>
        <color rgb="FF1155CC"/>
        <u/>
      </rPr>
      <t>GPE grant of US$70,000</t>
    </r>
    <r>
      <rPr>
        <rFont val="PT Sans"/>
      </rPr>
      <t xml:space="preserve"> to support the Ministry of Education in planning its response to the coronavirus (COVID-19) pandemic. Also received a US$7 million grant from AFD.</t>
    </r>
  </si>
  <si>
    <t>https://www.facebook.com/ministereduc.burkina/</t>
  </si>
  <si>
    <r>
      <rPr>
        <rFont val="PT Sans"/>
        <color rgb="FF696158"/>
        <sz val="10.0"/>
      </rPr>
      <t xml:space="preserve">Classes </t>
    </r>
    <r>
      <rPr>
        <rFont val="PT Sans"/>
        <color rgb="FF1155CC"/>
        <sz val="10.0"/>
        <u/>
      </rPr>
      <t>continue to be held normally</t>
    </r>
    <r>
      <rPr>
        <rFont val="PT Sans"/>
        <color rgb="FF696158"/>
        <sz val="10.0"/>
      </rPr>
      <t xml:space="preserve">. The gov has recommended students wear masks.
[Prviously: Schools did not close. </t>
    </r>
    <r>
      <rPr>
        <rFont val="PT Sans"/>
        <color rgb="FF1155CC"/>
        <sz val="10.0"/>
        <u/>
      </rPr>
      <t>New academic year began 7 September</t>
    </r>
    <r>
      <rPr>
        <rFont val="PT Sans"/>
        <color rgb="FF696158"/>
        <sz val="10.0"/>
      </rPr>
      <t>. ]</t>
    </r>
  </si>
  <si>
    <r>
      <rPr>
        <rFont val="PT Sans"/>
        <color rgb="FF696158"/>
        <sz val="10.0"/>
      </rPr>
      <t xml:space="preserve">Second trimester began for both </t>
    </r>
    <r>
      <rPr>
        <rFont val="PT Sans"/>
        <color rgb="FF1155CC"/>
        <sz val="10.0"/>
        <u/>
      </rPr>
      <t>primary</t>
    </r>
    <r>
      <rPr>
        <rFont val="PT Sans"/>
        <color rgb="FF696158"/>
        <sz val="10.0"/>
      </rPr>
      <t xml:space="preserve"> and </t>
    </r>
    <r>
      <rPr>
        <rFont val="PT Sans"/>
        <color rgb="FF1155CC"/>
        <sz val="10.0"/>
        <u/>
      </rPr>
      <t>secondary</t>
    </r>
    <r>
      <rPr>
        <rFont val="PT Sans"/>
        <color rgb="FF696158"/>
        <sz val="10.0"/>
      </rPr>
      <t xml:space="preserve"> students starting 6 Jan 2021.
[Previously: During the week of April 20-24, th</t>
    </r>
    <r>
      <rPr>
        <rFont val="PT Sans"/>
        <color rgb="FF696158"/>
        <sz val="10.0"/>
      </rPr>
      <t xml:space="preserve">e </t>
    </r>
    <r>
      <rPr>
        <rFont val="PT Sans"/>
        <color rgb="FF1155CC"/>
        <sz val="10.0"/>
        <u/>
      </rPr>
      <t>distance education process began</t>
    </r>
    <r>
      <rPr>
        <rFont val="PT Sans"/>
        <color rgb="FF696158"/>
        <sz val="10.0"/>
      </rPr>
      <t xml:space="preserve"> using the various possible tools identified by the schools. The week of April 27, began with the broadcast on television and radio of tele and radio classes of the 1st cycle and the 12th year came to start on May 4th. </t>
    </r>
    <r>
      <rPr>
        <rFont val="PT Sans"/>
        <color rgb="FF1155CC"/>
        <sz val="10.0"/>
        <u/>
      </rPr>
      <t>Next academic year scheduled for 1 October.</t>
    </r>
    <r>
      <rPr>
        <rFont val="PT Sans"/>
        <color rgb="FF696158"/>
        <sz val="10.0"/>
      </rPr>
      <t xml:space="preserve">  New academic year </t>
    </r>
    <r>
      <rPr>
        <rFont val="PT Sans"/>
        <color rgb="FF1155CC"/>
        <sz val="10.0"/>
        <u/>
      </rPr>
      <t>began 1 October</t>
    </r>
    <r>
      <rPr>
        <rFont val="PT Sans"/>
        <color rgb="FF696158"/>
        <sz val="10.0"/>
      </rPr>
      <t xml:space="preserve"> in most of the country. In Praia, the capital, school reopening has been </t>
    </r>
    <r>
      <rPr>
        <rFont val="PT Sans"/>
        <color rgb="FF1155CC"/>
        <sz val="10.0"/>
        <u/>
      </rPr>
      <t>postponed until at least after 31 October</t>
    </r>
    <r>
      <rPr>
        <rFont val="PT Sans"/>
        <color rgb="FF696158"/>
        <sz val="10.0"/>
      </rPr>
      <t xml:space="preserve">. Face-to-face </t>
    </r>
    <r>
      <rPr>
        <rFont val="PT Sans"/>
        <color rgb="FF1155CC"/>
        <sz val="10.0"/>
        <u/>
      </rPr>
      <t>classes began in Praia on 2 November</t>
    </r>
    <r>
      <rPr>
        <rFont val="PT Sans"/>
        <color rgb="FF696158"/>
        <sz val="10.0"/>
      </rPr>
      <t xml:space="preserve"> in a phased manner. All grades back in school by 16 November.]</t>
    </r>
  </si>
  <si>
    <r>
      <rPr>
        <rFont val="PT Sans"/>
        <color rgb="FF696158"/>
        <sz val="10.0"/>
      </rPr>
      <t xml:space="preserve"> After a month of face-to-face classes across the archipelago - with the exception of Praia - </t>
    </r>
    <r>
      <rPr>
        <rFont val="PT Sans"/>
        <color rgb="FF1155CC"/>
        <sz val="10.0"/>
        <u/>
      </rPr>
      <t>at least seven schools have closed (ten-day periods)</t>
    </r>
    <r>
      <rPr>
        <rFont val="PT Sans"/>
        <color rgb="FF696158"/>
        <sz val="10.0"/>
      </rPr>
      <t>, due to the confirmation of infections by the new coronavirus, which causes the covid-19 disease.</t>
    </r>
  </si>
  <si>
    <t>As a complement to the face-to-face classes, there will be distance classes, transmitted by radio, television and internet.</t>
  </si>
  <si>
    <r>
      <rPr>
        <rFont val="PT Sans"/>
      </rPr>
      <t xml:space="preserve">Teachers’ unions are </t>
    </r>
    <r>
      <rPr>
        <rFont val="PT Sans"/>
        <color rgb="FF1155CC"/>
        <u/>
      </rPr>
      <t>not very receptive to the Ministry of Education’s proposal to resume classes with the e-learning system</t>
    </r>
    <r>
      <rPr>
        <rFont val="PT Sans"/>
      </rPr>
      <t xml:space="preserve">, and consider automatic pass grade to be an unreasonable alternative. // In September, the union leader </t>
    </r>
    <r>
      <rPr>
        <rFont val="PT Sans"/>
        <color rgb="FF1155CC"/>
        <u/>
      </rPr>
      <t>proposed an opening when the situation is “more acceptable”</t>
    </r>
    <r>
      <rPr>
        <rFont val="PT Sans"/>
      </rPr>
      <t>, stressing that in Cape Verde there is insufficient school infrastructure, which limits the possibility of on-site teaching with the social distance recommended by the health authorities.</t>
    </r>
  </si>
  <si>
    <t>Some areas/school resumed with split schedules and reduced class sizes. For the second level of basic and secondary education (5th grade to 12th grade), students will have more hours thn grdes 1-4, but half of the class will be in school on Mondays, Wednesdays and Fridays, while the other half will have classes on Tuesdays, Thursdays and Saturdays,</t>
  </si>
  <si>
    <r>
      <rPr>
        <rFont val="PT Sans"/>
      </rPr>
      <t>Classes will be 25 minutes, with five-minute intervals, in which students do not change rooms, but teachers, to reduce circulation within schools, said the educational officer, adding that until the 4th year schooling students will have about two hours of face-to-face classes per day, that is, four classes.
For the second level of basic and secondary education (5th year to 12th year), students will have more hours, but half of the class will be in school on Mondays, Wednesdays and Fridays, while the other half will have classes on Tuesdays, Thursdays and Saturdays, also according to Eleonora Sousa (</t>
    </r>
    <r>
      <rPr>
        <rFont val="PT Sans"/>
        <color rgb="FF1155CC"/>
        <u/>
      </rPr>
      <t>source</t>
    </r>
    <r>
      <rPr>
        <rFont val="PT Sans"/>
      </rPr>
      <t>)</t>
    </r>
  </si>
  <si>
    <t xml:space="preserve">The distance is to be guaranteed inside the classrooms, according to the director, adding that disinfectant and a cloth will be made available to students, to clean their materials and the wallet they will use, whenever they feel necessary. In the 30-minute periods for changing classes, the spaces will be cleaned by cleaning staff, the Ministry of Health spokeswoman said. </t>
  </si>
  <si>
    <r>
      <rPr>
        <rFont val="PT Sans"/>
      </rPr>
      <t>If schools have two positive cases, they must close for 10 days (</t>
    </r>
    <r>
      <rPr>
        <rFont val="PT Sans"/>
        <color rgb="FF1155CC"/>
        <u/>
      </rPr>
      <t>source</t>
    </r>
    <r>
      <rPr>
        <rFont val="PT Sans"/>
      </rPr>
      <t>)</t>
    </r>
  </si>
  <si>
    <r>
      <rPr>
        <rFont val="PT Sans"/>
        <sz val="10.0"/>
      </rPr>
      <t xml:space="preserve">This </t>
    </r>
    <r>
      <rPr>
        <rFont val="PT Sans"/>
        <color rgb="FF1155CC"/>
        <sz val="10.0"/>
        <u/>
      </rPr>
      <t>prioritisation on vaccination in Cabo Verde starts</t>
    </r>
    <r>
      <rPr>
        <rFont val="PT Sans"/>
        <sz val="10.0"/>
      </rPr>
      <t xml:space="preserve"> with health professionals and people most at risk of having the severe form of Covid-19, and who therefore may overrun the response capacity of the health service as is happening in some countries. According to the government, the priority list also includes the police, civil protection and armed forces, who are in the front line. The people who work in tourism must also be vaccinated to make tourists feel safer as the sector guarantees 25% of Cabo Verde’s Gross Domestic Product (GDP).</t>
    </r>
  </si>
  <si>
    <r>
      <rPr>
        <rFont val="PT Sans"/>
      </rPr>
      <t xml:space="preserve">In late March 2020, the UNICEF office in Cabo Verde received a </t>
    </r>
    <r>
      <rPr>
        <rFont val="PT Sans"/>
        <color rgb="FF1155CC"/>
        <u/>
      </rPr>
      <t>GPE grant of US$70,000</t>
    </r>
    <r>
      <rPr>
        <rFont val="PT Sans"/>
      </rPr>
      <t xml:space="preserve"> to support the Ministry of Education in its response to the pandemic. The grant was used to produce a video promoting distance learning via radio and TV. Also received a US$750,000 COVID-19 grant from UNICEF to provue TVs, learning materials and teacher training.</t>
    </r>
  </si>
  <si>
    <t>http://portal.minedu.gov.cv/</t>
  </si>
  <si>
    <r>
      <rPr>
        <rFont val="PT Sans"/>
      </rPr>
      <t xml:space="preserve">https://healthnews.pt/2020/09/28/aulas-de-25-minutos-e-divisao-de-turmas-no-novo-ano-letivo-em-cabo-verde/
</t>
    </r>
    <r>
      <rPr>
        <rFont val="PT Sans"/>
        <color rgb="FF1155CC"/>
        <u/>
      </rPr>
      <t>https://africa21digital.com/2020/09/30/presidente-de-cabo-verde-pede-esforco-adicional-para-reduzir-contagio-na-praia/</t>
    </r>
  </si>
  <si>
    <r>
      <rPr>
        <rFont val="PT Sans"/>
        <color rgb="FF434343"/>
        <sz val="10.0"/>
        <u/>
      </rPr>
      <t xml:space="preserve">Cambodian Prime Minister decided to </t>
    </r>
    <r>
      <rPr>
        <rFont val="PT Sans"/>
        <color rgb="FF1155CC"/>
        <sz val="10.0"/>
        <u/>
      </rPr>
      <t>close all schools in capital Phnom Penh and southern Kandal province</t>
    </r>
    <r>
      <rPr>
        <rFont val="PT Sans"/>
        <color rgb="FF434343"/>
        <sz val="10.0"/>
        <u/>
      </rPr>
      <t xml:space="preserve"> for two weeks in February after a new community COVID-19 outbreak had been detected. </t>
    </r>
    <r>
      <rPr>
        <rFont val="PT Sans"/>
        <color rgb="FF1155CC"/>
        <sz val="10.0"/>
        <u/>
      </rPr>
      <t>All schools suspended March 21, 2021</t>
    </r>
    <r>
      <rPr>
        <rFont val="PT Sans"/>
        <color rgb="FF434343"/>
        <sz val="10.0"/>
        <u/>
      </rPr>
      <t xml:space="preserve"> until further notice.
[Previously</t>
    </r>
    <r>
      <rPr>
        <rFont val="PT Sans"/>
        <color rgb="FF434343"/>
        <sz val="10.0"/>
        <u/>
      </rPr>
      <t>:</t>
    </r>
    <r>
      <rPr>
        <rFont val="PT Sans"/>
        <color rgb="FF1155CC"/>
        <sz val="10.0"/>
        <u/>
      </rPr>
      <t xml:space="preserve"> The Minister of Education announced a phased-in plan to begin reopening schools in Augus</t>
    </r>
    <r>
      <rPr>
        <rFont val="PT Sans"/>
        <color rgb="FF1155CC"/>
        <sz val="10.0"/>
        <u/>
      </rPr>
      <t xml:space="preserve">t </t>
    </r>
    <r>
      <rPr>
        <rFont val="PT Sans"/>
        <color rgb="FF000000"/>
        <sz val="10.0"/>
        <u/>
      </rPr>
      <t xml:space="preserve"> with </t>
    </r>
    <r>
      <rPr>
        <rFont val="PT Sans"/>
        <color rgb="FF000000"/>
        <sz val="10.0"/>
        <u/>
      </rPr>
      <t xml:space="preserve">a </t>
    </r>
    <r>
      <rPr>
        <rFont val="PT Sans"/>
        <color rgb="FF1155CC"/>
        <sz val="10.0"/>
        <u/>
      </rPr>
      <t>list of 20 schoo</t>
    </r>
    <r>
      <rPr>
        <rFont val="PT Sans"/>
        <color rgb="FF1155CC"/>
        <sz val="10.0"/>
        <u/>
      </rPr>
      <t>ls</t>
    </r>
    <r>
      <rPr>
        <rFont val="PT Sans"/>
        <color rgb="FF000000"/>
        <sz val="10.0"/>
        <u/>
      </rPr>
      <t xml:space="preserve"> released who can beginning reopening in Phase I. Phase II of school reopenings began on 7 September. On 21 September </t>
    </r>
    <r>
      <rPr>
        <rFont val="PT Sans"/>
        <color rgb="FF1155CC"/>
        <sz val="10.0"/>
        <u/>
      </rPr>
      <t>MoE authorised directors of education departments</t>
    </r>
    <r>
      <rPr>
        <rFont val="PT Sans"/>
        <color rgb="FF000000"/>
        <sz val="10.0"/>
        <u/>
      </rPr>
      <t xml:space="preserve"> nationwide to sign a Memorandum of Understanding and issue permits for schools licensed by their respective One Window Service Office (OWSO) to reopen. </t>
    </r>
    <r>
      <rPr>
        <rFont val="PT Sans"/>
        <color rgb="FF1155CC"/>
        <sz val="10.0"/>
        <u/>
      </rPr>
      <t>Schools closed in November</t>
    </r>
    <r>
      <rPr>
        <rFont val="PT Sans"/>
        <color rgb="FF000000"/>
        <sz val="10.0"/>
        <u/>
      </rPr>
      <t xml:space="preserve"> in the capital after a rise in cases. By end of November, </t>
    </r>
    <r>
      <rPr>
        <rFont val="PT Sans"/>
        <color rgb="FF1155CC"/>
        <sz val="10.0"/>
        <u/>
      </rPr>
      <t>all schools ordered to close</t>
    </r>
    <r>
      <rPr>
        <rFont val="PT Sans"/>
        <color rgb="FF000000"/>
        <sz val="10.0"/>
        <u/>
      </rPr>
      <t xml:space="preserve">. Depsite a surge in cases in November, schools began </t>
    </r>
    <r>
      <rPr>
        <rFont val="PT Sans"/>
        <color rgb="FF1155CC"/>
        <sz val="10.0"/>
        <u/>
      </rPr>
      <t>reopening early January</t>
    </r>
    <r>
      <rPr>
        <rFont val="PT Sans"/>
        <color rgb="FF000000"/>
        <sz val="10.0"/>
        <u/>
      </rPr>
      <t xml:space="preserve">. Private schools </t>
    </r>
    <r>
      <rPr>
        <rFont val="PT Sans"/>
        <color rgb="FF1155CC"/>
        <sz val="10.0"/>
        <u/>
      </rPr>
      <t>began opening 29 December</t>
    </r>
    <r>
      <rPr>
        <rFont val="PT Sans"/>
        <color rgb="FF000000"/>
        <sz val="10.0"/>
        <u/>
      </rPr>
      <t xml:space="preserve"> and public schools are expected to start the reopening process 11 January.]</t>
    </r>
  </si>
  <si>
    <r>
      <rPr>
        <rFont val="PT Sans"/>
        <color rgb="FF696158"/>
        <sz val="10.0"/>
      </rPr>
      <t xml:space="preserve">Public and private educational institutions in Phnom Penh capital and Kandal provincial town were </t>
    </r>
    <r>
      <rPr>
        <rFont val="PT Sans"/>
        <color rgb="FF1155CC"/>
        <sz val="10.0"/>
        <u/>
      </rPr>
      <t>ordered shut for two weeks</t>
    </r>
    <r>
      <rPr>
        <rFont val="PT Sans"/>
        <color rgb="FF696158"/>
        <sz val="10.0"/>
      </rPr>
      <t xml:space="preserve"> after a rise in cases. Schools in capital closed again in February. </t>
    </r>
    <r>
      <rPr>
        <rFont val="PT Sans"/>
        <color rgb="FF1155CC"/>
        <sz val="10.0"/>
        <u/>
      </rPr>
      <t>All schools closed in March</t>
    </r>
    <r>
      <rPr>
        <rFont val="PT Sans"/>
        <color rgb="FF696158"/>
        <sz val="10.0"/>
      </rPr>
      <t xml:space="preserve"> until further notice.</t>
    </r>
  </si>
  <si>
    <r>
      <rPr>
        <rFont val="PT Sans"/>
        <color rgb="FF1155CC"/>
        <u/>
      </rPr>
      <t>Schools to reopen in three stages</t>
    </r>
    <r>
      <rPr>
        <rFont val="PT Sans"/>
      </rPr>
      <t>: Phase I (schools with high safety standards) opened August, Phase II (schools with medium safety standards) opened 7 Septmeber, Phase II (schools with minimal safety standards &amp; overcrowded) potentially opening in October.</t>
    </r>
  </si>
  <si>
    <r>
      <rPr>
        <rFont val="PT Sans"/>
        <color rgb="FF1155CC"/>
        <u/>
      </rPr>
      <t>Education Minister asked schools to conitnue to implementing mixed methodologies</t>
    </r>
    <r>
      <rPr>
        <rFont val="PT Sans"/>
      </rPr>
      <t xml:space="preserve"> with both online and classroom education</t>
    </r>
  </si>
  <si>
    <t>Schools must demonstrate high levels of safety in accordance with the Ministry of Health and WHO guidelines. These include regular temperature checks, regular hand washing, social distancing, and face mask use. Classes must not exceed 15 students. Additionally, schools must conduct health screenings and COVID testing for educators and students</t>
  </si>
  <si>
    <r>
      <rPr>
        <rFont val="PT Sans"/>
        <sz val="10.0"/>
      </rPr>
      <t xml:space="preserve">Hun Sen detailed that those who are on the priority list such as medical workers, </t>
    </r>
    <r>
      <rPr>
        <rFont val="PT Sans"/>
        <color rgb="FF1155CC"/>
        <sz val="10.0"/>
        <u/>
      </rPr>
      <t>teachers</t>
    </r>
    <r>
      <rPr>
        <rFont val="PT Sans"/>
        <sz val="10.0"/>
      </rPr>
      <t>, military, police, cleaners and service workers like mototaxi and taxi drivers will receive free vaccination.</t>
    </r>
  </si>
  <si>
    <r>
      <rPr>
        <rFont val="PT Sans"/>
      </rPr>
      <t xml:space="preserve">In May, </t>
    </r>
    <r>
      <rPr>
        <rFont val="PT Sans"/>
        <color rgb="FF1155CC"/>
        <u/>
      </rPr>
      <t>national budget cut in half</t>
    </r>
    <r>
      <rPr>
        <rFont val="PT Sans"/>
      </rPr>
      <t xml:space="preserve">. In Ocotber, </t>
    </r>
    <r>
      <rPr>
        <rFont val="PT Sans"/>
        <color rgb="FF1155CC"/>
        <u/>
      </rPr>
      <t>committed to protecting eduation financing</t>
    </r>
    <r>
      <rPr>
        <rFont val="PT Sans"/>
      </rPr>
      <t xml:space="preserve"> at UNESCOs Global Education Meeting. </t>
    </r>
  </si>
  <si>
    <t>MYES Education Response Plan to COVID-19 Pandemic</t>
  </si>
  <si>
    <t>https://www.phnompenhpost.com/national/ministry-confirms-reopening-selected-schools-kingdom</t>
  </si>
  <si>
    <t>http://www.xinhuanet.com/english/2020-09/07/c_139348737.htm</t>
  </si>
  <si>
    <r>
      <rPr>
        <rFont val="PT Sans"/>
        <color rgb="FF696158"/>
        <sz val="10.0"/>
      </rPr>
      <t xml:space="preserve">In February 2021, Cameroon’s education authorities pleaded with parents to return their children to schools after </t>
    </r>
    <r>
      <rPr>
        <rFont val="PT Sans"/>
        <color rgb="FF1155CC"/>
        <sz val="10.0"/>
        <u/>
      </rPr>
      <t>thousands stayed home on rumors</t>
    </r>
    <r>
      <rPr>
        <rFont val="PT Sans"/>
        <color rgb="FF696158"/>
        <sz val="10.0"/>
      </rPr>
      <t xml:space="preserve"> that the youngsters would be vaccinated against COVID-19.
</t>
    </r>
    <r>
      <rPr>
        <rFont val="PT Sans"/>
        <color rgb="FF000000"/>
        <sz val="10.0"/>
      </rPr>
      <t xml:space="preserve">
[Previously</t>
    </r>
    <r>
      <rPr>
        <rFont val="PT Sans"/>
        <color rgb="FF696158"/>
        <sz val="10.0"/>
      </rPr>
      <t xml:space="preserve">: </t>
    </r>
    <r>
      <rPr>
        <rFont val="PT Sans"/>
        <color rgb="FF1155CC"/>
        <sz val="10.0"/>
        <u/>
      </rPr>
      <t>Schools and universities opened 1 June.</t>
    </r>
    <r>
      <rPr>
        <rFont val="PT Sans"/>
        <color rgb="FF696158"/>
        <sz val="10.0"/>
      </rPr>
      <t xml:space="preserve"> Next academic year </t>
    </r>
    <r>
      <rPr>
        <rFont val="PT Sans"/>
        <color rgb="FF1155CC"/>
        <sz val="10.0"/>
        <u/>
      </rPr>
      <t xml:space="preserve">planned to begin 5 October </t>
    </r>
    <r>
      <rPr>
        <rFont val="PT Sans"/>
        <color rgb="FF696158"/>
        <sz val="10.0"/>
      </rPr>
      <t>for primary and secondary school and 15 October for universities. ]</t>
    </r>
  </si>
  <si>
    <t>Only exam years in primary and secondary schools have returned.</t>
  </si>
  <si>
    <r>
      <rPr>
        <rFont val="PT Sans"/>
      </rPr>
      <t xml:space="preserve">A group of trade unions in Cameroon's education sector </t>
    </r>
    <r>
      <rPr>
        <rFont val="PT Sans"/>
        <color rgb="FF1155CC"/>
        <u/>
      </rPr>
      <t>opposed the government's plan to reopen schools</t>
    </r>
    <r>
      <rPr>
        <rFont val="PT Sans"/>
      </rPr>
      <t xml:space="preserve"> on June 1 for students of examination classes.</t>
    </r>
  </si>
  <si>
    <t>All schools will be disinfected at least three times a week and that schools that lack water will be provided with the liquid daily by the government. 
Not more than 24 children will be admitted in classrooms and that only one will sit on a bench instead of four or five as has been the practice.</t>
  </si>
  <si>
    <r>
      <rPr>
        <rFont val="PT Sans"/>
      </rPr>
      <t xml:space="preserve">Education Cannot Wait (ECW) announces a </t>
    </r>
    <r>
      <rPr>
        <rFont val="PT Sans"/>
        <color rgb="FF1155CC"/>
        <u/>
      </rPr>
      <t>US$1.5 million allocation to support the education</t>
    </r>
    <r>
      <rPr>
        <rFont val="PT Sans"/>
      </rPr>
      <t xml:space="preserve"> in emergency response to the COVID-19 pandemic in Cameroon.</t>
    </r>
  </si>
  <si>
    <r>
      <rPr>
        <rFont val="PT Sans"/>
      </rPr>
      <t xml:space="preserve">There has been an alarming spike in attacks on schools and education centres in the North- and South-West of Cameroon, </t>
    </r>
    <r>
      <rPr>
        <rFont val="PT Sans"/>
        <color rgb="FF1155CC"/>
        <u/>
      </rPr>
      <t>UNICEF said in November</t>
    </r>
    <r>
      <rPr>
        <rFont val="PT Sans"/>
      </rPr>
      <t>.</t>
    </r>
  </si>
  <si>
    <t>https://www.voanews.com/africa/cameroon-opens-schools-amid-covid-19-spike</t>
  </si>
  <si>
    <t>https://www.aa.com.tr/fr/afrique/cameroun-covid-19-r%C3%A9ouverture-des-%C3%A9coles-lundi-/1860604
https://www.reuters.com/article/us-health-coronavirus-senegal-education/senegal-postpones-school-restart-after-teachers-test-positive-for-coronavirus-idUSKBN2390ZG
https://www.ei-ie.org/en/detail/16809/cameroon-the-resumption-of-face-to-face-classes-without-proper-preliminary-planning-endangers-teachers-and-students-alike</t>
  </si>
  <si>
    <r>
      <rPr>
        <rFont val="PT Sans"/>
        <color rgb="FF696158"/>
        <sz val="10.0"/>
      </rPr>
      <t xml:space="preserve">Ontario moved </t>
    </r>
    <r>
      <rPr>
        <rFont val="PT Sans"/>
        <color rgb="FF1155CC"/>
        <sz val="10.0"/>
        <u/>
      </rPr>
      <t>primary and secondary students to remote learning</t>
    </r>
    <r>
      <rPr>
        <rFont val="PT Sans"/>
        <color rgb="FF696158"/>
        <sz val="10.0"/>
      </rPr>
      <t xml:space="preserve"> after the April break which ended April 18, 2021. Nova Scotia will enter a </t>
    </r>
    <r>
      <rPr>
        <rFont val="PT Sans"/>
        <color rgb="FF1155CC"/>
        <sz val="10.0"/>
        <u/>
      </rPr>
      <t>provincewide lockdown</t>
    </r>
    <r>
      <rPr>
        <rFont val="PT Sans"/>
        <color rgb="FF696158"/>
        <sz val="10.0"/>
      </rPr>
      <t xml:space="preserve"> for two weeks starting tomorrow as a "circuit-breaker" measure to slow the spread of COVID-19, including closure of all public/private schools.</t>
    </r>
    <r>
      <rPr>
        <rFont val="PT Sans"/>
        <color rgb="FF000000"/>
        <sz val="10.0"/>
        <u/>
      </rPr>
      <t xml:space="preserve">
</t>
    </r>
    <r>
      <rPr>
        <rFont val="PT Sans"/>
        <color rgb="FF696158"/>
        <sz val="10.0"/>
      </rPr>
      <t xml:space="preserve">[Previously: Sub-national </t>
    </r>
    <r>
      <rPr>
        <rFont val="PT Sans"/>
        <color rgb="FF1155CC"/>
        <sz val="10.0"/>
        <u/>
      </rPr>
      <t>reopenings by province</t>
    </r>
    <r>
      <rPr>
        <rFont val="PT Sans"/>
        <color rgb="FF696158"/>
        <sz val="10.0"/>
      </rPr>
      <t>. Some provinces closed for the remainder of the school year. Start date of new academic year varied by province, though</t>
    </r>
    <r>
      <rPr>
        <rFont val="PT Sans"/>
        <color rgb="FF696158"/>
        <sz val="10.0"/>
      </rPr>
      <t xml:space="preserve"> </t>
    </r>
    <r>
      <rPr>
        <rFont val="PT Sans"/>
        <color rgb="FF1155CC"/>
        <sz val="10.0"/>
        <u/>
      </rPr>
      <t>most students resumed classes on 8 September.</t>
    </r>
    <r>
      <rPr>
        <rFont val="PT Sans"/>
        <color rgb="FF696158"/>
        <sz val="10.0"/>
      </rPr>
      <t xml:space="preserve"> Toronto went back into lockdown, but</t>
    </r>
    <r>
      <rPr>
        <rFont val="PT Sans"/>
        <color rgb="FF696158"/>
        <sz val="10.0"/>
      </rPr>
      <t xml:space="preserve"> </t>
    </r>
    <r>
      <rPr>
        <rFont val="PT Sans"/>
        <color rgb="FF1155CC"/>
        <sz val="10.0"/>
        <u/>
      </rPr>
      <t>schools remain open</t>
    </r>
    <r>
      <rPr>
        <rFont val="PT Sans"/>
        <color rgb="FF696158"/>
        <sz val="10.0"/>
      </rPr>
      <t xml:space="preserve">. Ontario </t>
    </r>
    <r>
      <rPr>
        <rFont val="PT Sans"/>
        <color rgb="FF1155CC"/>
        <sz val="10.0"/>
        <u/>
      </rPr>
      <t>extended online learning</t>
    </r>
    <r>
      <rPr>
        <rFont val="PT Sans"/>
        <color rgb="FF696158"/>
        <sz val="10.0"/>
      </rPr>
      <t xml:space="preserve"> for some elementary school students until 25 January. In February, </t>
    </r>
    <r>
      <rPr>
        <rFont val="PT Sans"/>
        <color rgb="FF1155CC"/>
        <sz val="10.0"/>
        <u/>
      </rPr>
      <t>all schools in Ontario</t>
    </r>
    <r>
      <rPr>
        <rFont val="PT Sans"/>
        <color rgb="FF696158"/>
        <sz val="10.0"/>
      </rPr>
      <t xml:space="preserve"> opened and March break delayed until April. </t>
    </r>
    <r>
      <rPr>
        <rFont val="PT Sans"/>
        <color rgb="FF1155CC"/>
        <sz val="10.0"/>
        <u/>
      </rPr>
      <t>High-school students across Quebec</t>
    </r>
    <r>
      <rPr>
        <rFont val="PT Sans"/>
        <color rgb="FF696158"/>
        <sz val="10.0"/>
      </rPr>
      <t xml:space="preserve"> also returned to class in person full-time in March. Canada has managed to keep </t>
    </r>
    <r>
      <rPr>
        <rFont val="PT Sans"/>
        <color rgb="FF1155CC"/>
        <sz val="10.0"/>
        <u/>
      </rPr>
      <t>most schools open, most of the time</t>
    </r>
    <r>
      <rPr>
        <rFont val="PT Sans"/>
        <color rgb="FF696158"/>
        <sz val="10.0"/>
      </rPr>
      <t>, even in its hardest-hit Covid-19 hot spots.]</t>
    </r>
  </si>
  <si>
    <r>
      <rPr>
        <rFont val="PT Sans"/>
      </rPr>
      <t xml:space="preserve">In Ontario, teachers' unions take province to labour board over </t>
    </r>
    <r>
      <rPr>
        <rFont val="PT Sans"/>
        <color rgb="FF1155CC"/>
        <u/>
      </rPr>
      <t>workplace safety</t>
    </r>
    <r>
      <rPr>
        <rFont val="PT Sans"/>
      </rPr>
      <t xml:space="preserve"> as first day of school approaches. Four unions filed a joint complaint to the Ontario Labour Relations Board regarding their </t>
    </r>
    <r>
      <rPr>
        <rFont val="PT Sans"/>
        <color rgb="FF1155CC"/>
        <u/>
      </rPr>
      <t>health and safety concerns</t>
    </r>
    <r>
      <rPr>
        <rFont val="PT Sans"/>
      </rPr>
      <t xml:space="preserve"> about the back-to-school plan in late August that was dismissed.</t>
    </r>
  </si>
  <si>
    <t xml:space="preserve">Provincial and territorial governments ultimately decide who gets vaccine priority and which groups are included in the 'essential worker' catergory for the second phase of vaccination distribution. </t>
  </si>
  <si>
    <r>
      <rPr>
        <rFont val="PT Sans"/>
      </rPr>
      <t>Increased in federal funds to help with reopening of schools (</t>
    </r>
    <r>
      <rPr>
        <rFont val="PT Sans"/>
        <color rgb="FF1155CC"/>
        <u/>
      </rPr>
      <t>source</t>
    </r>
    <r>
      <rPr>
        <rFont val="PT Sans"/>
      </rPr>
      <t>)</t>
    </r>
  </si>
  <si>
    <t>https://www.canada.ca/en/public-health/services/diseases/2019-novel-coronavirus-infection/health-professionals/guidance-schools-childcare-programs.html</t>
  </si>
  <si>
    <t>https://www.cbc.ca/kidsnews/post/we-mapped-out-when-schools-across-canada-will-reopen</t>
  </si>
  <si>
    <r>
      <rPr>
        <rFont val="PT Sans"/>
        <color rgb="FF696158"/>
        <sz val="10.0"/>
      </rPr>
      <t xml:space="preserve">Second term of school year </t>
    </r>
    <r>
      <rPr>
        <rFont val="PT Sans"/>
        <color rgb="FF1155CC"/>
        <sz val="10.0"/>
        <u/>
      </rPr>
      <t>shifted from 4 Jan to 18 Jan for government schools</t>
    </r>
    <r>
      <rPr>
        <rFont val="PT Sans"/>
        <color rgb="FF696158"/>
        <sz val="10.0"/>
      </rPr>
      <t xml:space="preserve">.
[Previously: Schools are closed for the remainder of the school year. </t>
    </r>
    <r>
      <rPr>
        <rFont val="PT Sans"/>
        <color rgb="FF1155CC"/>
        <sz val="10.0"/>
        <u/>
      </rPr>
      <t>Schools began to open in a phased rollout on 26 August</t>
    </r>
    <r>
      <rPr>
        <rFont val="PT Sans"/>
        <color rgb="FF696158"/>
        <sz val="10.0"/>
      </rPr>
      <t xml:space="preserve">. Schools </t>
    </r>
    <r>
      <rPr>
        <rFont val="PT Sans"/>
        <color rgb="FF1155CC"/>
        <sz val="10.0"/>
        <u/>
      </rPr>
      <t>closed on 6 Nov</t>
    </r>
    <r>
      <rPr>
        <rFont val="PT Sans"/>
        <color rgb="FF696158"/>
        <sz val="10.0"/>
      </rPr>
      <t xml:space="preserve"> due to a </t>
    </r>
    <r>
      <rPr>
        <rFont val="PT Sans"/>
        <color rgb="FF1155CC"/>
        <sz val="10.0"/>
        <u/>
      </rPr>
      <t>tropical storm</t>
    </r>
    <r>
      <rPr>
        <rFont val="PT Sans"/>
        <color rgb="FF696158"/>
        <sz val="10.0"/>
      </rPr>
      <t xml:space="preserve">. Schools </t>
    </r>
    <r>
      <rPr>
        <rFont val="PT Sans"/>
        <color rgb="FF1155CC"/>
        <sz val="10.0"/>
        <u/>
      </rPr>
      <t>reopened on 10 Nov</t>
    </r>
    <r>
      <rPr>
        <rFont val="PT Sans"/>
        <color rgb="FF696158"/>
        <sz val="10.0"/>
      </rPr>
      <t xml:space="preserve"> with the exception of school damaged in the storm.]</t>
    </r>
  </si>
  <si>
    <r>
      <rPr>
        <rFont val="PT Sans"/>
      </rPr>
      <t xml:space="preserve">Students return to classes both online and on site based on a roll out </t>
    </r>
    <r>
      <rPr>
        <rFont val="PT Sans"/>
        <color rgb="FF1155CC"/>
        <u/>
      </rPr>
      <t>provided by the government</t>
    </r>
    <r>
      <rPr>
        <rFont val="PT Sans"/>
      </rPr>
      <t xml:space="preserve">. </t>
    </r>
  </si>
  <si>
    <t>Students will have online and in person classes depending on the school and the grade</t>
  </si>
  <si>
    <r>
      <rPr>
        <rFont val="PT Sans"/>
        <sz val="10.0"/>
      </rPr>
      <t xml:space="preserve">In vaccination plan, the second stage of the voluntary vaccination programme will consist of the delivery of the vaccine to: Essential service workers, </t>
    </r>
    <r>
      <rPr>
        <rFont val="PT Sans"/>
        <color rgb="FF1155CC"/>
        <sz val="10.0"/>
        <u/>
      </rPr>
      <t>teachers and school staff</t>
    </r>
    <r>
      <rPr>
        <rFont val="PT Sans"/>
        <sz val="10.0"/>
      </rPr>
      <t>; Those living in the households of anyone from the stage one vaccination programme.</t>
    </r>
  </si>
  <si>
    <t>School reopening booklet</t>
  </si>
  <si>
    <t>https://www.gov.ky/news/press-release-details/des-school-reopening-dates</t>
  </si>
  <si>
    <t>https://caymannewsservice.com/2020/04/schools-closed-for-rest-of-term/</t>
  </si>
  <si>
    <r>
      <rPr>
        <rFont val="PT Sans"/>
        <color rgb="FF696158"/>
        <sz val="10.0"/>
      </rPr>
      <t xml:space="preserve">Since December 2020, the increase in violence has resulted in </t>
    </r>
    <r>
      <rPr>
        <rFont val="PT Sans"/>
        <color rgb="FF1155CC"/>
        <sz val="10.0"/>
        <u/>
      </rPr>
      <t>schools being forcibly shuttered, occupied or damaged</t>
    </r>
    <r>
      <rPr>
        <rFont val="PT Sans"/>
        <color rgb="FF696158"/>
        <sz val="10.0"/>
      </rPr>
      <t xml:space="preserve"> in 11 out of 16 of the country’s prefectures
[Previously</t>
    </r>
    <r>
      <rPr>
        <rFont val="PT Sans"/>
        <color rgb="FF696158"/>
        <sz val="10.0"/>
      </rPr>
      <t xml:space="preserve">: </t>
    </r>
    <r>
      <rPr>
        <rFont val="PT Sans"/>
        <color rgb="FF1155CC"/>
        <sz val="10.0"/>
        <u/>
      </rPr>
      <t xml:space="preserve">schools reopened on 15 July for final year students to prepare for and take exams. </t>
    </r>
    <r>
      <rPr>
        <rFont val="PT Sans"/>
        <color rgb="FF696158"/>
        <sz val="10.0"/>
      </rPr>
      <t xml:space="preserve">Education through </t>
    </r>
    <r>
      <rPr>
        <rFont val="PT Sans"/>
        <color rgb="FF1155CC"/>
        <sz val="10.0"/>
        <u/>
      </rPr>
      <t>radio programming</t>
    </r>
    <r>
      <rPr>
        <rFont val="PT Sans"/>
        <color rgb="FF696158"/>
        <sz val="10.0"/>
      </rPr>
      <t xml:space="preserve"> is being offered to some through a project supported by Education Cannot Wait. </t>
    </r>
    <r>
      <rPr>
        <rFont val="PT Sans"/>
        <color rgb="FF1155CC"/>
        <sz val="10.0"/>
        <u/>
      </rPr>
      <t>New academic school year began on 19 October</t>
    </r>
    <r>
      <rPr>
        <rFont val="PT Sans"/>
        <color rgb="FF696158"/>
        <sz val="10.0"/>
      </rPr>
      <t xml:space="preserve"> 2020. ]</t>
    </r>
  </si>
  <si>
    <t>Final year students returned to schools inn mid-july to prepare for exams.</t>
  </si>
  <si>
    <t>Funds from the Global Partnership for Education, managed by UNICEF in the Central African Republic, allowed the purchase of hand washing facilities, soaps and similar items that are distributed to schools across the country. Humanitarian actors have also purchased facial masks for teachers and pupils.</t>
  </si>
  <si>
    <r>
      <rPr>
        <rFont val="PT Sans"/>
      </rPr>
      <t xml:space="preserve">As part of the European Union's response to the COVID-19 crisis in Africa, the </t>
    </r>
    <r>
      <rPr>
        <rFont val="PT Sans"/>
        <color rgb="FF1155CC"/>
        <u/>
      </rPr>
      <t>European Commission has decided to grant €54 million</t>
    </r>
    <r>
      <rPr>
        <rFont val="PT Sans"/>
      </rPr>
      <t xml:space="preserve"> to the Central African Republic to help the government shore up public expenditure</t>
    </r>
  </si>
  <si>
    <t>The Education Cluster plans to introduce an Education Cash Transfer in the coming months for the most vulnerable children with the highest school drop-out risk.</t>
  </si>
  <si>
    <t>https://reports.unocha.org/en/country/car/card/3uAzeWsox8/</t>
  </si>
  <si>
    <r>
      <rPr>
        <rFont val="PT Sans"/>
        <color rgb="FF696158"/>
        <sz val="10.0"/>
      </rPr>
      <t>Restrictions due to COVID resulted in</t>
    </r>
    <r>
      <rPr>
        <rFont val="PT Sans"/>
        <color rgb="FF1155CC"/>
        <sz val="10.0"/>
        <u/>
      </rPr>
      <t xml:space="preserve"> school closures in January 2021</t>
    </r>
    <r>
      <rPr>
        <rFont val="PT Sans"/>
        <color rgb="FF696158"/>
        <sz val="10.0"/>
      </rPr>
      <t xml:space="preserve">. However, </t>
    </r>
    <r>
      <rPr>
        <rFont val="PT Sans"/>
        <color rgb="FF1155CC"/>
        <sz val="10.0"/>
        <u/>
      </rPr>
      <t>authorities have relaxed some measures</t>
    </r>
    <r>
      <rPr>
        <rFont val="PT Sans"/>
        <color rgb="FF696158"/>
        <sz val="10.0"/>
      </rPr>
      <t xml:space="preserve"> as of Jan. 14 such as the resumption of classes as public and private schools and universities,
[Previously</t>
    </r>
    <r>
      <rPr>
        <rFont val="PT Sans"/>
        <color rgb="FF696158"/>
        <sz val="10.0"/>
      </rPr>
      <t xml:space="preserve">: </t>
    </r>
    <r>
      <rPr>
        <rFont val="PT Sans"/>
        <color rgb="FF1155CC"/>
        <sz val="10.0"/>
        <u/>
      </rPr>
      <t>The government of Chad allowed schools to reopen on 25 June</t>
    </r>
    <r>
      <rPr>
        <rFont val="PT Sans"/>
        <color rgb="FF696158"/>
        <sz val="10.0"/>
      </rPr>
      <t>, provided they respect the current COVID prevention measures.]</t>
    </r>
  </si>
  <si>
    <t>On 31 December 2020, the Government of Chad issued a decree closing the land borders of the city of N’Djamena for a week starting 1 January. Schools and universities, places of worship, bars, restaurants, markets are closed.</t>
  </si>
  <si>
    <r>
      <rPr>
        <rFont val="PT Sans"/>
        <color rgb="FF696158"/>
        <sz val="10.0"/>
      </rPr>
      <t xml:space="preserve">Schools in Guernsey </t>
    </r>
    <r>
      <rPr>
        <rFont val="PT Sans"/>
        <color rgb="FF1155CC"/>
        <sz val="10.0"/>
        <u/>
      </rPr>
      <t>began a phased reopening on 8 March</t>
    </r>
    <r>
      <rPr>
        <rFont val="PT Sans"/>
        <color rgb="FF696158"/>
        <sz val="10.0"/>
      </rPr>
      <t>.
[Previously: Precautions taken for reopening vary by island</t>
    </r>
    <r>
      <rPr>
        <rFont val="PT Sans"/>
        <color rgb="FF696158"/>
        <sz val="10.0"/>
      </rPr>
      <t xml:space="preserve">. </t>
    </r>
    <r>
      <rPr>
        <rFont val="PT Sans"/>
        <color rgb="FF1155CC"/>
        <sz val="10.0"/>
        <u/>
      </rPr>
      <t>Schools began reopening on 8 June</t>
    </r>
    <r>
      <rPr>
        <rFont val="PT Sans"/>
        <color rgb="FF696158"/>
        <sz val="10.0"/>
      </rPr>
      <t xml:space="preserve">. New academic year </t>
    </r>
    <r>
      <rPr>
        <rFont val="PT Sans"/>
        <color rgb="FF1155CC"/>
        <sz val="10.0"/>
        <u/>
      </rPr>
      <t>began on 11 January</t>
    </r>
    <r>
      <rPr>
        <rFont val="PT Sans"/>
        <color rgb="FF696158"/>
        <sz val="10.0"/>
      </rPr>
      <t xml:space="preserve"> for students in Jersey. Guernsey's schools </t>
    </r>
    <r>
      <rPr>
        <rFont val="PT Sans"/>
        <color rgb="FF1155CC"/>
        <sz val="10.0"/>
        <u/>
      </rPr>
      <t xml:space="preserve">will stay closed to all children until at least 8 February </t>
    </r>
    <r>
      <rPr>
        <rFont val="PT Sans"/>
        <color rgb="FF696158"/>
        <sz val="10.0"/>
      </rPr>
      <t>to minimise coronavirus transmission among students and staff.]</t>
    </r>
  </si>
  <si>
    <r>
      <rPr>
        <rFont val="PT Sans"/>
        <color rgb="FF1155CC"/>
        <sz val="10.0"/>
        <u/>
      </rPr>
      <t>No mention of teachers</t>
    </r>
    <r>
      <rPr>
        <rFont val="PT Sans"/>
        <sz val="10.0"/>
      </rPr>
      <t xml:space="preserve"> on list of priority groups to receive vaccine.</t>
    </r>
  </si>
  <si>
    <t>https://www.itv.com/news/channel/2020-06-08/schools-in-the-channel-islands-reopen/</t>
  </si>
  <si>
    <r>
      <rPr>
        <rFont val="PT Sans"/>
        <color rgb="FF696158"/>
        <sz val="10.0"/>
      </rPr>
      <t xml:space="preserve">Advisory council </t>
    </r>
    <r>
      <rPr>
        <rFont val="PT Sans"/>
        <color rgb="FF1155CC"/>
        <sz val="10.0"/>
        <u/>
      </rPr>
      <t>called for all educational establishments to be open for face-to-face classes</t>
    </r>
    <r>
      <rPr>
        <rFont val="PT Sans"/>
        <color rgb="FF696158"/>
        <sz val="10.0"/>
      </rPr>
      <t xml:space="preserve"> by 1 March, 2021. </t>
    </r>
    <r>
      <rPr>
        <rFont val="PT Sans"/>
        <color rgb="FF1155CC"/>
        <sz val="10.0"/>
        <u/>
      </rPr>
      <t>30% of schools opened their doors for face-to-face classes</t>
    </r>
    <r>
      <rPr>
        <rFont val="PT Sans"/>
        <color rgb="FF696158"/>
        <sz val="10.0"/>
      </rPr>
      <t xml:space="preserve"> on 1 March. </t>
    </r>
    <r>
      <rPr>
        <rFont val="PT Sans"/>
        <color rgb="FF1155CC"/>
        <sz val="10.0"/>
        <u/>
      </rPr>
      <t>Opposition has been growing</t>
    </r>
    <r>
      <rPr>
        <rFont val="PT Sans"/>
        <color rgb="FF696158"/>
        <sz val="10.0"/>
      </rPr>
      <t xml:space="preserve"> to the reopening.
[Previously</t>
    </r>
    <r>
      <rPr>
        <rFont val="PT Sans"/>
        <color rgb="FF696158"/>
        <sz val="10.0"/>
      </rPr>
      <t xml:space="preserve">: </t>
    </r>
    <r>
      <rPr>
        <rFont val="PT Sans"/>
        <color rgb="FF1155CC"/>
        <sz val="10.0"/>
        <u/>
      </rPr>
      <t>No date of reopening announced</t>
    </r>
    <r>
      <rPr>
        <rFont val="PT Sans"/>
        <color rgb="FF696158"/>
        <sz val="10.0"/>
      </rPr>
      <t>, but application process to the School Admission System has begun. Schools have been opening on a voluntary basis. Advisory Council to reopen schools for face-to-face classes ha</t>
    </r>
    <r>
      <rPr>
        <rFont val="PT Sans"/>
        <color rgb="FF696158"/>
        <sz val="10.0"/>
      </rPr>
      <t xml:space="preserve">d </t>
    </r>
    <r>
      <rPr>
        <rFont val="PT Sans"/>
        <color rgb="FF1155CC"/>
        <sz val="10.0"/>
        <u/>
      </rPr>
      <t>first meeting on 28 October</t>
    </r>
    <r>
      <rPr>
        <rFont val="PT Sans"/>
        <color rgb="FF696158"/>
        <sz val="10.0"/>
      </rPr>
      <t>. The Mo</t>
    </r>
    <r>
      <rPr>
        <rFont val="PT Sans"/>
        <color rgb="FF696158"/>
        <sz val="10.0"/>
      </rPr>
      <t xml:space="preserve">E </t>
    </r>
    <r>
      <rPr>
        <rFont val="PT Sans"/>
        <color rgb="FF1155CC"/>
        <sz val="10.0"/>
        <u/>
      </rPr>
      <t>called for 4th year students to return to schools</t>
    </r>
    <r>
      <rPr>
        <rFont val="PT Sans"/>
        <color rgb="FF696158"/>
        <sz val="10.0"/>
      </rPr>
      <t xml:space="preserve"> in order to finish their last year of school. As of 2 November</t>
    </r>
    <r>
      <rPr>
        <rFont val="PT Sans"/>
        <color rgb="FF696158"/>
        <sz val="10.0"/>
      </rPr>
      <t xml:space="preserve">, </t>
    </r>
    <r>
      <rPr>
        <rFont val="PT Sans"/>
        <color rgb="FF1155CC"/>
        <sz val="10.0"/>
        <u/>
      </rPr>
      <t>359 schools had reopened</t>
    </r>
    <r>
      <rPr>
        <rFont val="PT Sans"/>
        <color rgb="FF696158"/>
        <sz val="10.0"/>
      </rPr>
      <t xml:space="preserve"> and ove</t>
    </r>
    <r>
      <rPr>
        <rFont val="PT Sans"/>
        <color rgb="FF696158"/>
        <sz val="10.0"/>
      </rPr>
      <t xml:space="preserve">r </t>
    </r>
    <r>
      <rPr>
        <rFont val="PT Sans"/>
        <color rgb="FF1155CC"/>
        <sz val="10.0"/>
        <u/>
      </rPr>
      <t>1000 had requested to open</t>
    </r>
    <r>
      <rPr>
        <rFont val="PT Sans"/>
        <color rgb="FF696158"/>
        <sz val="10.0"/>
      </rPr>
      <t xml:space="preserve">.]
</t>
    </r>
  </si>
  <si>
    <t>Schools opened in a voluntary manner. MoE called for 4th year students to return at the end of October. An advisory council is working to plan the reopening of all schools for the next academic year.</t>
  </si>
  <si>
    <r>
      <rPr>
        <rFont val="PT Sans"/>
      </rPr>
      <t xml:space="preserve">The Colegio de Profesores de Chile (CPC), a national union of primary and secondary school teachers in Chile, </t>
    </r>
    <r>
      <rPr>
        <rFont val="PT Sans"/>
        <color rgb="FF1155CC"/>
        <u/>
      </rPr>
      <t>rejected the government‘s decision to resume schools in May</t>
    </r>
    <r>
      <rPr>
        <rFont val="PT Sans"/>
      </rPr>
      <t xml:space="preserve"> amid the global COVID-19 pandemic. The gov </t>
    </r>
    <r>
      <rPr>
        <rFont val="PT Sans"/>
        <color rgb="FF1155CC"/>
        <u/>
      </rPr>
      <t>agreed to delay the reopening</t>
    </r>
    <r>
      <rPr>
        <rFont val="PT Sans"/>
      </rPr>
      <t>, and has also implemented Open TV lessons after being pressured by the unions.</t>
    </r>
  </si>
  <si>
    <t>Return has been possible thanks to coronavirus mitigation measures such as the use of masks, alcohol gel and necessary distancing</t>
  </si>
  <si>
    <r>
      <rPr>
        <rFont val="PT Sans"/>
        <sz val="10.0"/>
      </rPr>
      <t xml:space="preserve">In addition to starting with health workers in critical patient units, </t>
    </r>
    <r>
      <rPr>
        <rFont val="PT Sans"/>
        <color rgb="FF1155CC"/>
        <sz val="10.0"/>
        <u/>
      </rPr>
      <t>the program considers the following priorities</t>
    </r>
    <r>
      <rPr>
        <rFont val="PT Sans"/>
        <sz val="10.0"/>
      </rPr>
      <t>, based on the risk levels of the different groups: The first priority is people deployed in the COVID-19 emergency. The second priority is senior citizens and people with chronic illnesses, with priority going to those in long-term residential care homes. And the third priority is other groups in the target population, based on their degree of risk.</t>
    </r>
  </si>
  <si>
    <t>https://www.mineduc.cl/noticias/page/2/</t>
  </si>
  <si>
    <r>
      <rPr>
        <rFont val="PT Sans"/>
        <color rgb="FF696158"/>
        <u/>
      </rPr>
      <t xml:space="preserve">https://www.bbc.com/mundo/noticias-america-latina-52394763
</t>
    </r>
    <r>
      <rPr>
        <rFont val="PT Sans"/>
        <color rgb="FF1155CC"/>
        <u/>
      </rPr>
      <t>https://www.mineduc.cl/mas-de-1000-colegios-han-solicitado-abrir-sus-puertas/</t>
    </r>
    <r>
      <rPr>
        <rFont val="PT Sans"/>
        <color rgb="FF000000"/>
      </rPr>
      <t xml:space="preserve">
</t>
    </r>
    <r>
      <rPr>
        <rFont val="PT Sans"/>
        <color rgb="FF1155CC"/>
        <u/>
      </rPr>
      <t>https://www.mineduc.cl/mineduc-llama-a-los-alumnos-de-4-medio-a-volver-a-clases-presenciales/</t>
    </r>
    <r>
      <rPr>
        <rFont val="PT Sans"/>
        <color rgb="FF000000"/>
      </rPr>
      <t xml:space="preserve">
</t>
    </r>
    <r>
      <rPr>
        <rFont val="PT Sans"/>
        <color rgb="FF1155CC"/>
        <u/>
      </rPr>
      <t>https://www.mineduc.cl/50-municipios-han-solicitado-abrir-las-puertas-de-sus-colegios/</t>
    </r>
  </si>
  <si>
    <r>
      <rPr>
        <rFont val="PT Sans"/>
        <color rgb="FF000000"/>
        <sz val="10.0"/>
        <u/>
      </rPr>
      <t xml:space="preserve">All kindergarten, primary and middle school students in Beijing </t>
    </r>
    <r>
      <rPr>
        <rFont val="PT Sans"/>
        <color rgb="FF1155CC"/>
        <sz val="10.0"/>
        <u/>
      </rPr>
      <t>started their spring semester on campus on Monday March 1</t>
    </r>
    <r>
      <rPr>
        <rFont val="PT Sans"/>
        <color rgb="FF000000"/>
        <sz val="10.0"/>
        <u/>
      </rPr>
      <t>, 2021.
[Previously</t>
    </r>
    <r>
      <rPr>
        <rFont val="PT Sans"/>
        <color rgb="FF000000"/>
        <sz val="10.0"/>
        <u/>
      </rPr>
      <t xml:space="preserve">: </t>
    </r>
    <r>
      <rPr>
        <rFont val="PT Sans"/>
        <color rgb="FF1155CC"/>
        <sz val="10.0"/>
        <u/>
      </rPr>
      <t>Schools began reopening on 27 Apr</t>
    </r>
    <r>
      <rPr>
        <rFont val="PT Sans"/>
        <color rgb="FF1155CC"/>
        <sz val="10.0"/>
        <u/>
      </rPr>
      <t>il</t>
    </r>
    <r>
      <rPr>
        <rFont val="PT Sans"/>
        <color rgb="FF000000"/>
        <sz val="10.0"/>
        <u/>
      </rPr>
      <t xml:space="preserve"> in many major cities across the country. Students i</t>
    </r>
    <r>
      <rPr>
        <rFont val="PT Sans"/>
        <color rgb="FF000000"/>
        <sz val="10.0"/>
        <u/>
      </rPr>
      <t xml:space="preserve">n </t>
    </r>
    <r>
      <rPr>
        <rFont val="PT Sans"/>
        <color rgb="FF1155CC"/>
        <sz val="10.0"/>
        <u/>
      </rPr>
      <t>Wuhan returned to classes 6 M</t>
    </r>
    <r>
      <rPr>
        <rFont val="PT Sans"/>
        <color rgb="FF1155CC"/>
        <sz val="10.0"/>
        <u/>
      </rPr>
      <t>ay</t>
    </r>
    <r>
      <rPr>
        <rFont val="PT Sans"/>
        <color rgb="FF000000"/>
        <sz val="10.0"/>
        <u/>
      </rPr>
      <t>.</t>
    </r>
    <r>
      <rPr>
        <rFont val="PT Sans"/>
        <color rgb="FF000000"/>
        <sz val="10.0"/>
        <u/>
      </rPr>
      <t xml:space="preserve">  </t>
    </r>
    <r>
      <rPr>
        <rFont val="PT Sans"/>
        <color rgb="FF1155CC"/>
        <sz val="10.0"/>
        <u/>
      </rPr>
      <t xml:space="preserve">Bejing reclosed schools after cases spiked on June </t>
    </r>
    <r>
      <rPr>
        <rFont val="PT Sans"/>
        <color rgb="FF1155CC"/>
        <sz val="10.0"/>
        <u/>
      </rPr>
      <t xml:space="preserve">17. </t>
    </r>
    <r>
      <rPr>
        <rFont val="PT Sans"/>
        <color rgb="FF1155CC"/>
        <sz val="10.0"/>
        <u/>
      </rPr>
      <t xml:space="preserve">
Many schools reopened for the new academic year on 1 Septembe</t>
    </r>
    <r>
      <rPr>
        <rFont val="PT Sans"/>
        <color rgb="FF1155CC"/>
        <sz val="10.0"/>
        <u/>
      </rPr>
      <t>r.</t>
    </r>
    <r>
      <rPr>
        <rFont val="PT Sans"/>
        <color rgb="FF000000"/>
        <sz val="10.0"/>
        <u/>
      </rPr>
      <t xml:space="preserve"> Localized </t>
    </r>
    <r>
      <rPr>
        <rFont val="PT Sans"/>
        <color rgb="FF1155CC"/>
        <sz val="10.0"/>
        <u/>
      </rPr>
      <t>shutdowns of schools</t>
    </r>
    <r>
      <rPr>
        <rFont val="PT Sans"/>
        <color rgb="FF000000"/>
        <sz val="10.0"/>
        <u/>
      </rPr>
      <t xml:space="preserve"> in three cities on 23 November which experienced flare ups of cases. ]</t>
    </r>
  </si>
  <si>
    <t>There have been localized shutdowns as cases rise in different areas. Beijing closed schools in June. Other schools closed in November with flare-ups of cases.</t>
  </si>
  <si>
    <r>
      <rPr>
        <rFont val="PT Sans"/>
        <color rgb="FF666666"/>
      </rPr>
      <t xml:space="preserve">Gradual re-opening by city. 
</t>
    </r>
    <r>
      <rPr>
        <rFont val="PT Sans"/>
        <i/>
        <color rgb="FF666666"/>
      </rPr>
      <t>April 27</t>
    </r>
    <r>
      <rPr>
        <rFont val="PT Sans"/>
        <color rgb="FF666666"/>
      </rPr>
      <t xml:space="preserve"> - "Shanghai welcomed back pupils in their final years of middle and high school, while Beijing allowed students preparing for China's university entrance exam in July to return." Wuhan scheduled to open schools May 6. </t>
    </r>
  </si>
  <si>
    <r>
      <rPr>
        <rFont val="PT Sans"/>
        <color rgb="FF1155CC"/>
        <sz val="10.0"/>
        <u/>
      </rPr>
      <t>Since June</t>
    </r>
    <r>
      <rPr>
        <rFont val="PT Sans"/>
        <sz val="10.0"/>
      </rPr>
      <t xml:space="preserve">, an unknown number of People’s Liberation Army members have received shots, and essential city workers started getting vaccinated in July. All in all, roughly 1 million people have received emergency authorization vaccines so far, including employees of state-owned enterprises, Huawei employees in 180 countries, and Chinese diplomats. There are currently </t>
    </r>
    <r>
      <rPr>
        <rFont val="PT Sans"/>
        <color rgb="FF1155CC"/>
        <sz val="10.0"/>
        <u/>
      </rPr>
      <t>nine prioritized groups</t>
    </r>
    <r>
      <rPr>
        <rFont val="PT Sans"/>
        <sz val="10.0"/>
      </rPr>
      <t xml:space="preserve"> to receive the vaccine, including health sector workers, delivery workers, people whose jobs require overseas travel, public servants, and utilities employees</t>
    </r>
  </si>
  <si>
    <r>
      <rPr>
        <rFont val="PT Sans"/>
      </rPr>
      <t>Ministry of Fiance announced an increase in spending for complulsory education (</t>
    </r>
    <r>
      <rPr>
        <rFont val="PT Sans"/>
        <color rgb="FF1155CC"/>
        <u/>
      </rPr>
      <t>source</t>
    </r>
    <r>
      <rPr>
        <rFont val="PT Sans"/>
      </rPr>
      <t>). Many universities announced cuts to their research budgets (</t>
    </r>
    <r>
      <rPr>
        <rFont val="PT Sans"/>
        <color rgb="FF1155CC"/>
        <u/>
      </rPr>
      <t>source</t>
    </r>
    <r>
      <rPr>
        <rFont val="PT Sans"/>
      </rPr>
      <t>)</t>
    </r>
  </si>
  <si>
    <r>
      <rPr>
        <rFont val="PT Sans"/>
      </rPr>
      <t xml:space="preserve">There has been a </t>
    </r>
    <r>
      <rPr>
        <rFont val="PT Sans"/>
        <color rgb="FF1155CC"/>
        <u/>
      </rPr>
      <t>rise in anxiety and depression</t>
    </r>
    <r>
      <rPr>
        <rFont val="PT Sans"/>
      </rPr>
      <t xml:space="preserve"> among CHinese teenagers during the pandemic. </t>
    </r>
  </si>
  <si>
    <r>
      <rPr>
        <rFont val="PT Sans"/>
        <color rgb="FF1155CC"/>
        <sz val="10.0"/>
        <u/>
      </rPr>
      <t>Reopening data for the country</t>
    </r>
    <r>
      <rPr>
        <rFont val="PT Sans"/>
        <color rgb="FF000000"/>
        <sz val="10.0"/>
        <u/>
      </rPr>
      <t xml:space="preserve"> with information on number of schools open, and students in alternative education modality introduced by MoE in August.
[Previously</t>
    </r>
    <r>
      <rPr>
        <rFont val="PT Sans"/>
        <color rgb="FF000000"/>
        <sz val="10.0"/>
        <u/>
      </rPr>
      <t xml:space="preserve">: </t>
    </r>
    <r>
      <rPr>
        <rFont val="PT Sans"/>
        <color rgb="FF1155CC"/>
        <sz val="10.0"/>
        <u/>
      </rPr>
      <t>Schools to remain closed indefinite</t>
    </r>
    <r>
      <rPr>
        <rFont val="PT Sans"/>
        <color rgb="FF1155CC"/>
        <sz val="10.0"/>
        <u/>
      </rPr>
      <t>ly</t>
    </r>
    <r>
      <rPr>
        <rFont val="PT Sans"/>
        <color rgb="FF000000"/>
        <sz val="10.0"/>
        <u/>
      </rPr>
      <t>, at first</t>
    </r>
    <r>
      <rPr>
        <rFont val="PT Sans"/>
        <color rgb="FF000000"/>
        <sz val="10.0"/>
        <u/>
      </rPr>
      <t xml:space="preserve">. </t>
    </r>
    <r>
      <rPr>
        <rFont val="PT Sans"/>
        <color rgb="FF1155CC"/>
        <sz val="10.0"/>
        <u/>
      </rPr>
      <t>Gov announced that it would pilot a return to schools in municipalities with little to no cases of COVID in Septemb</t>
    </r>
    <r>
      <rPr>
        <rFont val="PT Sans"/>
        <color rgb="FF1155CC"/>
        <sz val="10.0"/>
        <u/>
      </rPr>
      <t>er</t>
    </r>
    <r>
      <rPr>
        <rFont val="PT Sans"/>
        <color rgb="FF000000"/>
        <sz val="10.0"/>
        <u/>
      </rPr>
      <t>. (No specific date set yet). Plans include blended learning and schools opening have to adhere to guidelines and protocols. Some municipalities, such as Medellin and Barranquilla, have decided to end the school year online with no return to classrooms. In other municipalitie</t>
    </r>
    <r>
      <rPr>
        <rFont val="PT Sans"/>
        <color rgb="FF000000"/>
        <sz val="10.0"/>
        <u/>
      </rPr>
      <t xml:space="preserve">s </t>
    </r>
    <r>
      <rPr>
        <rFont val="PT Sans"/>
        <color rgb="FF1155CC"/>
        <sz val="10.0"/>
        <u/>
      </rPr>
      <t>some schools are planning to open, such as private schools in Bogo</t>
    </r>
    <r>
      <rPr>
        <rFont val="PT Sans"/>
        <color rgb="FF1155CC"/>
        <sz val="10.0"/>
        <u/>
      </rPr>
      <t>ta</t>
    </r>
    <r>
      <rPr>
        <rFont val="PT Sans"/>
        <color rgb="FF000000"/>
        <sz val="10.0"/>
        <u/>
      </rPr>
      <t xml:space="preserve">. Some areas, such as Cali, had </t>
    </r>
    <r>
      <rPr>
        <rFont val="PT Sans"/>
        <color rgb="FF1155CC"/>
        <sz val="10.0"/>
        <u/>
      </rPr>
      <t xml:space="preserve">students resume classes in an alternating day format </t>
    </r>
    <r>
      <rPr>
        <rFont val="PT Sans"/>
        <color rgb="FF000000"/>
        <sz val="10.0"/>
        <u/>
      </rPr>
      <t>on 29 September. ]</t>
    </r>
  </si>
  <si>
    <r>
      <rPr>
        <rFont val="PT Sans"/>
      </rPr>
      <t xml:space="preserve">Country is implementing a </t>
    </r>
    <r>
      <rPr>
        <rFont val="PT Sans"/>
        <color rgb="FF1155CC"/>
        <u/>
      </rPr>
      <t>pilot of a return to face-to-face classes</t>
    </r>
    <r>
      <rPr>
        <rFont val="PT Sans"/>
      </rPr>
      <t xml:space="preserve"> with some areas with low case numbers returning first. </t>
    </r>
  </si>
  <si>
    <t>It is not compulsory to attend educational institutions, so classes alternate between face-to-face and virtual.</t>
  </si>
  <si>
    <r>
      <rPr>
        <rFont val="PT Sans"/>
        <color rgb="FF1155CC"/>
        <sz val="10.0"/>
        <u/>
      </rPr>
      <t>Minister Ruiz said there is already a prioritized population</t>
    </r>
    <r>
      <rPr>
        <rFont val="PT Sans"/>
        <sz val="10.0"/>
      </rPr>
      <t xml:space="preserve"> which is the people over 60 years of age (6.8 million people), people with comorbidities (6.7 million) and health workers (800,000 people).</t>
    </r>
  </si>
  <si>
    <t>https://www.semana.com/educacion/articulo/publican-protocolos-para-el-retorno-gradual-de-clases-presenciales-en-colombia/202039/</t>
  </si>
  <si>
    <t>https://www.eltiempo.com/colombia/cali/estudiantes-retornaron-a-los-colegios-de-cali-en-medio-del-covid-19-540480
https://www.eltiempo.com/bogota/regreso-a-clases-cuando-regresan-los-ninos-a-colegios-de-bogota-536497</t>
  </si>
  <si>
    <r>
      <rPr>
        <rFont val="PT Sans"/>
        <color rgb="FF1155CC"/>
        <sz val="10.0"/>
        <u/>
      </rPr>
      <t>Schools closed in February</t>
    </r>
    <r>
      <rPr>
        <rFont val="PT Sans"/>
        <color rgb="FF696158"/>
        <sz val="10.0"/>
      </rPr>
      <t xml:space="preserve"> due to rise in new variants. </t>
    </r>
    <r>
      <rPr>
        <rFont val="PT Sans"/>
        <color rgb="FF1155CC"/>
        <sz val="10.0"/>
        <u/>
      </rPr>
      <t>Classes resumed in March</t>
    </r>
    <r>
      <rPr>
        <rFont val="PT Sans"/>
        <color rgb="FF696158"/>
        <sz val="10.0"/>
      </rPr>
      <t xml:space="preserve"> for students, but first trimester exams cancelled.
[Previously: Gov </t>
    </r>
    <r>
      <rPr>
        <rFont val="PT Sans"/>
        <color rgb="FF1155CC"/>
        <sz val="10.0"/>
        <u/>
      </rPr>
      <t>announced resumption of classes beginning 1 of July</t>
    </r>
    <r>
      <rPr>
        <rFont val="PT Sans"/>
        <color rgb="FF696158"/>
        <sz val="10.0"/>
      </rPr>
      <t>. New school year expected to begin in November. Classes began t</t>
    </r>
    <r>
      <rPr>
        <rFont val="PT Sans"/>
        <color rgb="FF696158"/>
        <sz val="10.0"/>
      </rPr>
      <t xml:space="preserve">o </t>
    </r>
    <r>
      <rPr>
        <rFont val="PT Sans"/>
        <color rgb="FF1155CC"/>
        <sz val="10.0"/>
        <u/>
      </rPr>
      <t>resume on 1 July</t>
    </r>
    <r>
      <rPr>
        <rFont val="PT Sans"/>
        <color rgb="FF696158"/>
        <sz val="10.0"/>
      </rPr>
      <t xml:space="preserve"> for exam students. Kindergarten, primary (Cp and Ce), middle school (6th and 5th), high school (2nd and 1st) students are called to resume classes from </t>
    </r>
    <r>
      <rPr>
        <rFont val="PT Sans"/>
        <color rgb="FF1155CC"/>
        <sz val="10.0"/>
        <u/>
      </rPr>
      <t>Monday, September 14 until October 23</t>
    </r>
    <r>
      <rPr>
        <rFont val="PT Sans"/>
        <color rgb="FF696158"/>
        <sz val="10.0"/>
      </rPr>
      <t xml:space="preserve">. ] </t>
    </r>
  </si>
  <si>
    <t>Those students preparing for the BAC resumed classes first.</t>
  </si>
  <si>
    <t>students of Cm1-Cm2, 4ème-3ème, terminale and license3 began classes 1 July. Final phase of reopening began on 14 September with Kindergarten, primary (Cp and Ce), middle school (6th and 5th), high school (2nd and 1st) students.</t>
  </si>
  <si>
    <r>
      <rPr>
        <rFont val="PT Sans"/>
      </rPr>
      <t xml:space="preserve">The </t>
    </r>
    <r>
      <rPr>
        <rFont val="PT Sans"/>
        <color rgb="FF1155CC"/>
        <u/>
      </rPr>
      <t>National Union of Teachers of the University of the Comoros</t>
    </r>
    <r>
      <rPr>
        <rFont val="PT Sans"/>
      </rPr>
      <t xml:space="preserve"> (Sneuc) lifted its slogan after two weeks of strike action. Union officials announced the resumption of classes for second-year students on Monday, August 24. The resumption of classes "was ratified after the payment of our two months' salary and the promise to send health kits to university sites as of Monday," said Abdou Saïd Mouignidaho, the boss of Sneuc,</t>
    </r>
  </si>
  <si>
    <t>Social distancing, wearing a mask and washing hands are therefore strongly recommended.</t>
  </si>
  <si>
    <t>https://alwatwan.net/education/reprise-des-cours-i-les-%C3%A9tablissements-pr%C3%AAts-pour-accueillir-les-%C3%A9l%C3%A8ves.html
https://alwatwan.net/education/education-nationale-i-la-derni%C3%A8re-reprise-des-cours-pr%C3%A9vue-ce-lundi.html</t>
  </si>
  <si>
    <r>
      <rPr>
        <rFont val="PT Sans"/>
        <color rgb="FF696158"/>
        <sz val="10.0"/>
      </rPr>
      <t xml:space="preserve">Schools and universities </t>
    </r>
    <r>
      <rPr>
        <rFont val="PT Sans"/>
        <color rgb="FF1155CC"/>
        <sz val="10.0"/>
        <u/>
      </rPr>
      <t>reopened in February</t>
    </r>
    <r>
      <rPr>
        <rFont val="PT Sans"/>
        <color rgb="FF696158"/>
        <sz val="10.0"/>
      </rPr>
      <t xml:space="preserve"> in the Democratic Republic of Congo after a two-month hiatus due to the second wave of the coronavirus pandemic, which now appears to be easing
[Previously: Government is discussing plans to open soon. However, teachers' Union released six conditions that must be met before schools are reopened including health system must have capacity for testing; transmission must be minimized; preventative measures must be in place in schools; must be able to manage risk of new cases; school communities must be fully informed and bought in to new safety measures. See Education International announcement in source</t>
    </r>
    <r>
      <rPr>
        <rFont val="PT Sans"/>
        <color rgb="FF696158"/>
        <sz val="10.0"/>
      </rPr>
      <t xml:space="preserve">s. </t>
    </r>
    <r>
      <rPr>
        <rFont val="PT Sans"/>
        <color rgb="FF1155CC"/>
        <sz val="10.0"/>
        <u/>
      </rPr>
      <t>Schools have reopened</t>
    </r>
    <r>
      <rPr>
        <rFont val="PT Sans"/>
        <color rgb="FF696158"/>
        <sz val="10.0"/>
      </rPr>
      <t xml:space="preserve"> partially starting 10 August. Schools</t>
    </r>
    <r>
      <rPr>
        <rFont val="PT Sans"/>
        <color rgb="FF696158"/>
        <sz val="10.0"/>
      </rPr>
      <t xml:space="preserve"> </t>
    </r>
    <r>
      <rPr>
        <rFont val="PT Sans"/>
        <color rgb="FF1155CC"/>
        <sz val="10.0"/>
        <u/>
      </rPr>
      <t>fully reopened</t>
    </r>
    <r>
      <rPr>
        <rFont val="PT Sans"/>
        <color rgb="FF696158"/>
        <sz val="10.0"/>
      </rPr>
      <t xml:space="preserve"> on 12 October. Schools began </t>
    </r>
    <r>
      <rPr>
        <rFont val="PT Sans"/>
        <color rgb="FF1155CC"/>
        <sz val="10.0"/>
        <u/>
      </rPr>
      <t>holiday acaemic break earlier</t>
    </r>
    <r>
      <rPr>
        <rFont val="PT Sans"/>
        <color rgb="FF696158"/>
        <sz val="10.0"/>
      </rPr>
      <t xml:space="preserve"> as announced by the communications minister due to a rise in covid cases. Groups have </t>
    </r>
    <r>
      <rPr>
        <rFont val="PT Sans"/>
        <color rgb="FF1155CC"/>
        <sz val="10.0"/>
        <u/>
      </rPr>
      <t>urged the government to reopen schools</t>
    </r>
    <r>
      <rPr>
        <rFont val="PT Sans"/>
        <color rgb="FF696158"/>
        <sz val="10.0"/>
      </rPr>
      <t xml:space="preserve"> due to the fact many students are at risk of being recruited by armed rebel groups.]
</t>
    </r>
  </si>
  <si>
    <t>Restart of the school year only applies to children in the last years of primary and secondary school as well as students in the fifth year of university</t>
  </si>
  <si>
    <r>
      <rPr>
        <rFont val="PT Sans"/>
      </rPr>
      <t xml:space="preserve">The Congo Teachers Union (SYECO) and the National Union of Catholic Teachers (SYNECAT) have called for a </t>
    </r>
    <r>
      <rPr>
        <rFont val="PT Sans"/>
        <color rgb="FF1155CC"/>
        <u/>
      </rPr>
      <t>strike over unpaid allowances</t>
    </r>
    <r>
      <rPr>
        <rFont val="PT Sans"/>
      </rPr>
      <t>. The unions said the strike will be observed every Monday and Tuesday and will also include a sit-in outside Education Ministry.</t>
    </r>
  </si>
  <si>
    <r>
      <rPr>
        <rFont val="PT Sans"/>
      </rPr>
      <t>DRC's</t>
    </r>
    <r>
      <rPr>
        <rFont val="PT Sans"/>
        <color rgb="FF1155CC"/>
        <u/>
      </rPr>
      <t xml:space="preserve"> free school policy under pressure</t>
    </r>
    <r>
      <rPr>
        <rFont val="PT Sans"/>
      </rPr>
      <t xml:space="preserve"> as students return</t>
    </r>
  </si>
  <si>
    <t>https://www.unicef.org/drcongo/media/4301/file</t>
  </si>
  <si>
    <t>https://www.ei-ie.org/en/detail/16799/drc-united-teaching-unions-set-out-firm-conditions-for-the-reopening-of-schools</t>
  </si>
  <si>
    <t>https://southerntimesafrica.com/site/news/drc-schools-reopen#:~:text=Schoolchildren%20and%20students%20returned%20to,19%2Drelated%20state%20of%20emergency.&amp;text=Schools%20and%20universities%20were%20closed,taken%20by%20President%20Felix%20Tshisekedi.</t>
  </si>
  <si>
    <r>
      <rPr>
        <rFont val="PT Sans"/>
        <color rgb="FF696158"/>
        <sz val="10.0"/>
      </rPr>
      <t xml:space="preserve">School year </t>
    </r>
    <r>
      <rPr>
        <rFont val="PT Sans"/>
        <color rgb="FF1155CC"/>
        <sz val="10.0"/>
        <u/>
      </rPr>
      <t>began 12 October</t>
    </r>
    <r>
      <rPr>
        <rFont val="PT Sans"/>
        <color rgb="FF696158"/>
        <sz val="10.0"/>
      </rPr>
      <t>.
[Previously</t>
    </r>
    <r>
      <rPr>
        <rFont val="PT Sans"/>
        <color rgb="FF1155CC"/>
        <sz val="10.0"/>
        <u/>
      </rPr>
      <t xml:space="preserve">: Schools were disinfected to prepare for exam students to return in June. </t>
    </r>
    <r>
      <rPr>
        <rFont val="PT Sans"/>
        <color rgb="FF696158"/>
        <sz val="10.0"/>
      </rPr>
      <t xml:space="preserve"> Plans for </t>
    </r>
    <r>
      <rPr>
        <rFont val="PT Sans"/>
        <color rgb="FF1155CC"/>
        <sz val="10.0"/>
        <u/>
      </rPr>
      <t>schools to open for exam classes.</t>
    </r>
    <r>
      <rPr>
        <rFont val="PT Sans"/>
        <color rgb="FF696158"/>
        <sz val="10.0"/>
      </rPr>
      <t xml:space="preserve"> Exam </t>
    </r>
    <r>
      <rPr>
        <rFont val="PT Sans"/>
        <color rgb="FF1155CC"/>
        <sz val="10.0"/>
        <u/>
      </rPr>
      <t>students returned to school 2 June</t>
    </r>
    <r>
      <rPr>
        <rFont val="PT Sans"/>
        <color rgb="FF696158"/>
        <sz val="10.0"/>
      </rPr>
      <t xml:space="preserve">. Students took CEPE, BEPC, and bac from 6 July to 11 July. Schools opened for state exams from 13 July to 8 August. </t>
    </r>
    <r>
      <rPr>
        <rFont val="PT Sans"/>
        <color rgb="FF1155CC"/>
        <sz val="10.0"/>
        <u/>
      </rPr>
      <t>University sessions resumed 21 September</t>
    </r>
    <r>
      <rPr>
        <rFont val="PT Sans"/>
        <color rgb="FF696158"/>
        <sz val="10.0"/>
      </rPr>
      <t>. Remedial classes for some students b</t>
    </r>
    <r>
      <rPr>
        <rFont val="PT Sans"/>
        <color rgb="FF1155CC"/>
        <sz val="10.0"/>
        <u/>
      </rPr>
      <t>egan 22 September</t>
    </r>
    <r>
      <rPr>
        <rFont val="PT Sans"/>
        <color rgb="FF696158"/>
        <sz val="10.0"/>
      </rPr>
      <t xml:space="preserve">. Start of school year </t>
    </r>
    <r>
      <rPr>
        <rFont val="PT Sans"/>
        <color rgb="FF1155CC"/>
        <sz val="10.0"/>
        <u/>
      </rPr>
      <t>scheduled for 12 October</t>
    </r>
    <r>
      <rPr>
        <rFont val="PT Sans"/>
        <color rgb="FF696158"/>
        <sz val="10.0"/>
      </rPr>
      <t xml:space="preserve">. Volunteer teachers essential to complying to social distancing measures are </t>
    </r>
    <r>
      <rPr>
        <rFont val="PT Sans"/>
        <color rgb="FF1155CC"/>
        <sz val="10.0"/>
        <u/>
      </rPr>
      <t>threatening to boycott</t>
    </r>
    <r>
      <rPr>
        <rFont val="PT Sans"/>
        <color rgb="FF696158"/>
        <sz val="10.0"/>
      </rPr>
      <t xml:space="preserve"> the school year.]</t>
    </r>
  </si>
  <si>
    <t>CEPE, BEPC and baccalaureate exams will take place from July 6 to 11. However the examinations sanctioning the State diploma will take place from July 13 to August 8.</t>
  </si>
  <si>
    <t xml:space="preserve">Handouts and activity books will be made available to students. The concepts to be studied at home and the practical exercises to be done there will be checked after returning to school.
</t>
  </si>
  <si>
    <t xml:space="preserve">Courses will be Monday, Wednesday, Friday for one wave and Tuesday, Thursday, Saturday for the other. There will be sub-waves alternately in the morning and in the afternoon for schools with a large number of students, he continued, specifying that schools with insufficient numbers can occupy the students more time. as possible. "In the first scheme we will have 12 hours of lessons instead of 28 hours and 24 hours instead of 30 hours in the second," said the minister. </t>
  </si>
  <si>
    <t>https://www.facebook.com/mepsacongo/</t>
  </si>
  <si>
    <t>http://www.adiac-congo.com/content/rentree-scolaire-2020-2021-le-deficit-horaire-sera-comble-par-lecole-domicile-120034</t>
  </si>
  <si>
    <t>http://www.adiac-congo.com/content/education-eclater-les-salles-de-classe-cest-augmenter-le-nombre-denseignants-119644</t>
  </si>
  <si>
    <r>
      <rPr>
        <rFont val="PT Sans"/>
        <color rgb="FF696158"/>
        <sz val="10.0"/>
      </rPr>
      <t xml:space="preserve">Students began the </t>
    </r>
    <r>
      <rPr>
        <rFont val="PT Sans"/>
        <color rgb="FF1155CC"/>
        <sz val="10.0"/>
        <u/>
      </rPr>
      <t>2021 school year with a hybrid model starting on 8 February,</t>
    </r>
    <r>
      <rPr>
        <rFont val="PT Sans"/>
        <color rgb="FF696158"/>
        <sz val="10.0"/>
      </rPr>
      <t xml:space="preserve"> according to the MoE.
[Previousl</t>
    </r>
    <r>
      <rPr>
        <rFont val="PT Sans"/>
        <color rgb="FF696158"/>
        <sz val="10.0"/>
      </rPr>
      <t xml:space="preserve">y: </t>
    </r>
    <r>
      <rPr>
        <rFont val="PT Sans"/>
        <color rgb="FF1155CC"/>
        <sz val="10.0"/>
        <u/>
      </rPr>
      <t xml:space="preserve">Ministry of Public Health and Education outlined conditions needed for schools to reopen. Tentatively proposed starting school in September. </t>
    </r>
    <r>
      <rPr>
        <rFont val="PT Sans"/>
        <color rgb="FF696158"/>
        <sz val="10.0"/>
      </rPr>
      <t xml:space="preserve"> Teachers will return on July 15 and students will begin to return 2 weeks later. 
From MoE Facebook page: "Message from the Ministers of Education and Health, after the meeting they had this Wednesday, June 17, where the strategy was discussed. Return. The hierarchs agreed to respect the planned horizon date for the return to face-to-face, after July 13, when the 15-day vacation ends. Minister Cruz has always spoken that it is a horizon for a gradual and controlled income. In this sense, they agreed that the last two weeks of July will serve to prepare teachers and administrators to apply the protocols. Then, the gradual and gradual entry of students will be made. The hierarchs did not define a specific date because the entire process continues to depend on the behavior of the pandemic."
MEP announced there will </t>
    </r>
    <r>
      <rPr>
        <rFont val="PT Sans"/>
        <color rgb="FF696158"/>
        <sz val="10.0"/>
      </rPr>
      <t xml:space="preserve">be </t>
    </r>
    <r>
      <rPr>
        <rFont val="PT Sans"/>
        <color rgb="FF1155CC"/>
        <sz val="10.0"/>
        <u/>
      </rPr>
      <t>no return to face-to-face classes in 2020</t>
    </r>
    <r>
      <rPr>
        <rFont val="PT Sans"/>
        <color rgb="FF696158"/>
        <sz val="10.0"/>
      </rPr>
      <t>, learning will continue online until the end of the school year on 23 Decembe</t>
    </r>
    <r>
      <rPr>
        <rFont val="PT Sans"/>
        <color rgb="FF696158"/>
        <sz val="10.0"/>
      </rPr>
      <t xml:space="preserve">r. </t>
    </r>
    <r>
      <rPr>
        <rFont val="PT Sans"/>
        <color rgb="FF1155CC"/>
        <sz val="10.0"/>
        <u/>
      </rPr>
      <t>Enrollment for next year announced</t>
    </r>
    <r>
      <rPr>
        <rFont val="PT Sans"/>
        <color rgb="FF696158"/>
        <sz val="10.0"/>
      </rPr>
      <t xml:space="preserve"> to begin 1 December. Schools in Costa Rica have been </t>
    </r>
    <r>
      <rPr>
        <rFont val="PT Sans"/>
        <color rgb="FF1155CC"/>
        <sz val="10.0"/>
        <u/>
      </rPr>
      <t>closed longer</t>
    </r>
    <r>
      <rPr>
        <rFont val="PT Sans"/>
        <color rgb="FF696158"/>
        <sz val="10.0"/>
      </rPr>
      <t xml:space="preserve"> than any almost anywhere in the world.]</t>
    </r>
  </si>
  <si>
    <t>After nine months of distance education, 1,196,152 girls, boys and young people return to the educational centers, under a combined education model in which face-to-face classes are alternated with distance monitoring.</t>
  </si>
  <si>
    <t>With the beginning of the school year, the MEP established, on the website www.mep.go.cr/yomecuidoyotecuido,  the different guidelines and protocols that will be developed in the educational environment; Since February 1, 2021, the MEP has delivered, in nine Regional Directorates of Education ( DRE ), cleaning and protection supplies, donated by different organizations and private companies, to give a safe opening to the school year.</t>
  </si>
  <si>
    <r>
      <rPr>
        <rFont val="PT Sans"/>
        <sz val="10.0"/>
      </rPr>
      <t xml:space="preserve">The National Commission of Vaccination and Epidemiology, part of the Health Ministry, has indicated the priority for vaccination will be as follows: Staff and residents at retirement or nursing homes; First responders, including health personnel; Costa Rica’s older population, defined here as those ages 58 and up; People with risk factors, including hypertension, diabetes, heart disease, respiratory illness, kidney disease and obesity, among others; </t>
    </r>
    <r>
      <rPr>
        <rFont val="PT Sans"/>
        <color rgb="FF1155CC"/>
        <sz val="10.0"/>
        <u/>
      </rPr>
      <t>Teachers and other staff within the Education Ministry (MEP)</t>
    </r>
    <r>
      <rPr>
        <rFont val="PT Sans"/>
        <sz val="10.0"/>
      </rPr>
      <t>; Imprisoned people and judicial staff; Workers for the 911 service; Health science students and related technicians in clinical fields; People ages 40-57 without any of the aforementioned risk factors but whose work puts them in contact with others. This includes laborers in agriculture, construction, service industries, etc.</t>
    </r>
  </si>
  <si>
    <r>
      <rPr>
        <rFont val="PT Sans"/>
        <color rgb="FF1155CC"/>
        <u/>
      </rPr>
      <t>A reduction of ₵ 190 billion in the 2021 ordinary budget</t>
    </r>
    <r>
      <rPr>
        <rFont val="PT Sans"/>
      </rPr>
      <t xml:space="preserve"> of the Ministry of Public Education ( MEP ), requested by the deputies, endangers the continuity of the educational service in complex times that require greater use of technologies and the recovery of objectives curricula that were not reached due to the COVID-19 pandemic.</t>
    </r>
  </si>
  <si>
    <t>https://www.facebook.com/MEPCostaRicaoficial/</t>
  </si>
  <si>
    <t>https://www.mep.go.cr/noticias/mep-anuncia-no-retorno-clases-presenciales-durante-2020
https://www.mep.go.cr/noticias/curso-lectivo-2021-arranca-modelo-educacion-combinada-atencion-estricta-protocolos</t>
  </si>
  <si>
    <r>
      <rPr>
        <rFont val="PT Sans"/>
        <color rgb="FF1155CC"/>
        <sz val="10.0"/>
        <u/>
      </rPr>
      <t xml:space="preserve">New academic year began on 14 September. 
</t>
    </r>
    <r>
      <rPr>
        <rFont val="PT Sans"/>
        <color rgb="FF696158"/>
        <sz val="10.0"/>
      </rPr>
      <t>[Previously: More than 21,000 schools and training centers began to open in the interior of the country on May 25.  This is accompanied reorganization of the school calendar through August 13.]</t>
    </r>
  </si>
  <si>
    <t>"The reopening of establishments in Côte d'Ivoire is accompanied by a reorganization of the school calendar going from May 18 to August 14, 2020, period during which all lessons and evaluations must be held, starting with the reviews and consolidation of the acquired distance learning."</t>
  </si>
  <si>
    <r>
      <rPr>
        <rFont val="PT Sans"/>
        <color rgb="FF666666"/>
        <sz val="10.0"/>
      </rPr>
      <t xml:space="preserve">According to the Ivorian authorities, the vaccination campaign will begin with frontline personnel, meaning health workers, defense and security forces, and </t>
    </r>
    <r>
      <rPr>
        <rFont val="PT Sans"/>
        <color rgb="FF1155CC"/>
        <sz val="10.0"/>
        <u/>
      </rPr>
      <t>teachers</t>
    </r>
    <r>
      <rPr>
        <rFont val="PT Sans"/>
        <color rgb="FF666666"/>
        <sz val="10.0"/>
      </rPr>
      <t>. It will then target people over the age of 50, those with chronic conditions, and finally international travelers.</t>
    </r>
  </si>
  <si>
    <t>http://www.gouv.ci/_actualite-article.php?recordID=11147</t>
  </si>
  <si>
    <t>https://www.reuters.com/article/us-health-coronavirus-ivorycoast-educati/ivory-coast-children-head-back-to-school-after-virus-shutdown-idUSKBN2311FC</t>
  </si>
  <si>
    <r>
      <rPr>
        <rFont val="PT Sans"/>
        <color rgb="FF696158"/>
        <sz val="10.0"/>
      </rPr>
      <t xml:space="preserve">First four grades returned to schoolon 18 Jan. Schools fully </t>
    </r>
    <r>
      <rPr>
        <rFont val="PT Sans"/>
        <color rgb="FF1155CC"/>
        <sz val="10.0"/>
        <u/>
      </rPr>
      <t>open starting 1 February 2021</t>
    </r>
    <r>
      <rPr>
        <rFont val="PT Sans"/>
        <color rgb="FF696158"/>
        <sz val="10.0"/>
      </rPr>
      <t>.
[Previously: Pre-primary and primary schools opened for students whose parents cannot work from home. Distance learning continues for other students</t>
    </r>
    <r>
      <rPr>
        <rFont val="PT Sans"/>
        <color rgb="FF696158"/>
        <sz val="10.0"/>
      </rPr>
      <t xml:space="preserve">. </t>
    </r>
    <r>
      <rPr>
        <rFont val="PT Sans"/>
        <color rgb="FF1155CC"/>
        <sz val="10.0"/>
        <u/>
      </rPr>
      <t>New academic year began on 7 September</t>
    </r>
    <r>
      <rPr>
        <rFont val="PT Sans"/>
        <color rgb="FF696158"/>
        <sz val="10.0"/>
      </rPr>
      <t>. Education minister said tha</t>
    </r>
    <r>
      <rPr>
        <rFont val="PT Sans"/>
        <color rgb="FF696158"/>
        <sz val="10.0"/>
      </rPr>
      <t xml:space="preserve">t </t>
    </r>
    <r>
      <rPr>
        <rFont val="PT Sans"/>
        <color rgb="FF1155CC"/>
        <sz val="10.0"/>
        <u/>
      </rPr>
      <t>closing schools would be last resort</t>
    </r>
    <r>
      <rPr>
        <rFont val="PT Sans"/>
        <color rgb="FF696158"/>
        <sz val="10.0"/>
      </rPr>
      <t xml:space="preserve"> as cases rise, saying it would b</t>
    </r>
    <r>
      <rPr>
        <rFont val="PT Sans"/>
        <color rgb="FF696158"/>
        <sz val="10.0"/>
      </rPr>
      <t xml:space="preserve">e </t>
    </r>
    <r>
      <rPr>
        <rFont val="PT Sans"/>
        <color rgb="FF1155CC"/>
        <sz val="10.0"/>
        <u/>
      </rPr>
      <t>too costly in the long run</t>
    </r>
    <r>
      <rPr>
        <rFont val="PT Sans"/>
        <color rgb="FF696158"/>
        <sz val="10.0"/>
      </rPr>
      <t xml:space="preserve">. All </t>
    </r>
    <r>
      <rPr>
        <rFont val="PT Sans"/>
        <color rgb="FF1155CC"/>
        <sz val="10.0"/>
        <u/>
      </rPr>
      <t>high schools switched to online learning starting 14 December</t>
    </r>
    <r>
      <rPr>
        <rFont val="PT Sans"/>
        <color rgb="FF696158"/>
        <sz val="10.0"/>
      </rPr>
      <t xml:space="preserve"> until the start of winter break. Students will not return to school until 18 Jan.]</t>
    </r>
  </si>
  <si>
    <t>High schools closed from 14-23 december and will not return from winter break until 18 Jan.</t>
  </si>
  <si>
    <t>https://vlada.gov.hr/vijesti/ministar-fuchs-za-novi-list-ucenici-7-rujna-pohadjaju-nastavu-u-ucionicama-uz-pridrzavanje-epidemioloskih-mjera/30190</t>
  </si>
  <si>
    <r>
      <rPr>
        <rFont val="PT Sans"/>
        <color rgb="FF696158"/>
        <sz val="10.0"/>
      </rPr>
      <t xml:space="preserve">In May 2021, the </t>
    </r>
    <r>
      <rPr>
        <rFont val="PT Sans"/>
        <color rgb="FF1155CC"/>
        <sz val="10.0"/>
        <u/>
      </rPr>
      <t>MoE announced plans for the continuity of the school year</t>
    </r>
    <r>
      <rPr>
        <rFont val="PT Sans"/>
        <color rgb="FF696158"/>
        <sz val="10.0"/>
      </rPr>
      <t>. Television lessons will continue until July 2. The second stage will begin in Spetmeber 2021 with in-person classes but will ultimately be based on the epidemiologival situation.
[Previously: Schools reopened on 2 September in most areas, though many families in Havana remain in quarantine due to a detection of new cases. Gradual reopening of Havana began in October, wit</t>
    </r>
    <r>
      <rPr>
        <rFont val="PT Sans"/>
        <color rgb="FF696158"/>
        <sz val="10.0"/>
      </rPr>
      <t xml:space="preserve">h </t>
    </r>
    <r>
      <rPr>
        <rFont val="PT Sans"/>
        <color rgb="FF1155CC"/>
        <sz val="10.0"/>
        <u/>
      </rPr>
      <t>students returning to school on 2 November</t>
    </r>
    <r>
      <rPr>
        <rFont val="PT Sans"/>
        <color rgb="FF696158"/>
        <sz val="10.0"/>
      </rPr>
      <t xml:space="preserve">.] Schools, bars and restaruants </t>
    </r>
    <r>
      <rPr>
        <rFont val="PT Sans"/>
        <color rgb="FF1155CC"/>
        <sz val="10.0"/>
        <u/>
      </rPr>
      <t>closed in January</t>
    </r>
    <r>
      <rPr>
        <rFont val="PT Sans"/>
        <color rgb="FF696158"/>
        <sz val="10.0"/>
      </rPr>
      <t xml:space="preserve"> 2021 due to a spike in cases. </t>
    </r>
    <r>
      <rPr>
        <rFont val="PT Sans"/>
        <color rgb="FF1155CC"/>
        <sz val="10.0"/>
        <u/>
      </rPr>
      <t>Television classes for students began</t>
    </r>
    <r>
      <rPr>
        <rFont val="PT Sans"/>
        <color rgb="FF696158"/>
        <sz val="10.0"/>
      </rPr>
      <t xml:space="preserve"> March 15, 2021 and will run through July. Schools taking advantage of this time without students for </t>
    </r>
    <r>
      <rPr>
        <rFont val="PT Sans"/>
        <color rgb="FF1155CC"/>
        <sz val="10.0"/>
        <u/>
      </rPr>
      <t>repairs and remodeling</t>
    </r>
    <r>
      <rPr>
        <rFont val="PT Sans"/>
        <color rgb="FF696158"/>
        <sz val="10.0"/>
      </rPr>
      <t>.</t>
    </r>
  </si>
  <si>
    <t>Schools closed in January due to a spike in cases.</t>
  </si>
  <si>
    <t>Students expected to keep social distance in courtyards and classrooms; use gel sanitizer frequently and wear masks</t>
  </si>
  <si>
    <r>
      <rPr>
        <rFont val="PT Sans"/>
        <color rgb="FF696158"/>
        <u/>
      </rPr>
      <t>https://as.com/diarioas/2020/06/11/actualidad/1591862852_241440.html</t>
    </r>
    <r>
      <rPr>
        <rFont val="PT Sans"/>
        <color rgb="FF000000"/>
        <u/>
      </rPr>
      <t xml:space="preserve"> // </t>
    </r>
    <r>
      <rPr>
        <rFont val="PT Sans"/>
        <color rgb="FF1155CC"/>
        <u/>
      </rPr>
      <t>https://www.abc.es/internacional/abci-cuba-abre-puertas-gran-mayoria-escuelas-202009021209_video.html?ref=https%3A%2F%2Fwww.google.com%2F</t>
    </r>
  </si>
  <si>
    <r>
      <rPr>
        <rFont val="PT Sans"/>
        <color rgb="FF1155CC"/>
        <sz val="10.0"/>
        <u/>
      </rPr>
      <t>Lockdown</t>
    </r>
    <r>
      <rPr>
        <rFont val="PT Sans"/>
        <color rgb="FF696158"/>
        <sz val="10.0"/>
      </rPr>
      <t xml:space="preserve"> announced in March, but </t>
    </r>
    <r>
      <rPr>
        <rFont val="PT Sans"/>
        <color rgb="FF1155CC"/>
        <sz val="10.0"/>
        <u/>
      </rPr>
      <t>schools remained open</t>
    </r>
    <r>
      <rPr>
        <rFont val="PT Sans"/>
        <color rgb="FF696158"/>
        <sz val="10.0"/>
      </rPr>
      <t xml:space="preserve">, though </t>
    </r>
    <r>
      <rPr>
        <rFont val="PT Sans"/>
        <color rgb="FF1155CC"/>
        <sz val="10.0"/>
        <u/>
      </rPr>
      <t>unions called for school closures</t>
    </r>
    <r>
      <rPr>
        <rFont val="PT Sans"/>
        <color rgb="FF696158"/>
        <sz val="10.0"/>
      </rPr>
      <t xml:space="preserve">. Starting March 29, 2021 all schools closed due to rising cases until end of Easter Holiday break. After break, it was announced that </t>
    </r>
    <r>
      <rPr>
        <rFont val="PT Sans"/>
        <color rgb="FF1155CC"/>
        <sz val="10.0"/>
        <u/>
      </rPr>
      <t>schools would remain closed</t>
    </r>
    <r>
      <rPr>
        <rFont val="PT Sans"/>
        <color rgb="FF696158"/>
        <sz val="10.0"/>
      </rPr>
      <t xml:space="preserve">, except to exam students. </t>
    </r>
    <r>
      <rPr>
        <rFont val="PT Sans"/>
        <color rgb="FF1155CC"/>
        <sz val="10.0"/>
        <u/>
      </rPr>
      <t>Schools opened again</t>
    </r>
    <r>
      <rPr>
        <rFont val="PT Sans"/>
        <color rgb="FF696158"/>
        <sz val="10.0"/>
      </rPr>
      <t xml:space="preserve"> to all primary and secondary students starting 28 April 2021.</t>
    </r>
    <r>
      <rPr>
        <rFont val="PT Sans"/>
        <color rgb="FF696158"/>
        <sz val="10.0"/>
      </rPr>
      <t xml:space="preserve">
</t>
    </r>
    <r>
      <rPr>
        <rFont val="PT Sans"/>
        <color rgb="FF696158"/>
        <sz val="10.0"/>
      </rPr>
      <t xml:space="preserve">
[Previously: Schools allowed to reopen June 1 if they met minimum health and safety requirements. The school year ends July 10. </t>
    </r>
    <r>
      <rPr>
        <rFont val="PT Sans"/>
        <color rgb="FF1155CC"/>
        <sz val="10.0"/>
        <u/>
      </rPr>
      <t>New academic year began on 1 September</t>
    </r>
    <r>
      <rPr>
        <rFont val="PT Sans"/>
        <color rgb="FF696158"/>
        <sz val="10.0"/>
      </rPr>
      <t xml:space="preserve">. Starting Jan 5, </t>
    </r>
    <r>
      <rPr>
        <rFont val="PT Sans"/>
        <color rgb="FF1155CC"/>
        <sz val="10.0"/>
        <u/>
      </rPr>
      <t>secondary schools no longer have to divide classes</t>
    </r>
    <r>
      <rPr>
        <rFont val="PT Sans"/>
        <color rgb="FF696158"/>
        <sz val="10.0"/>
      </rPr>
      <t xml:space="preserve"> into smaller groups.]</t>
    </r>
  </si>
  <si>
    <t>Schools closed in March 2021 due to rising cases.</t>
  </si>
  <si>
    <t>Government has given additional funds to cover added costs related to hygiene and maintenance in schools; Education at these schools can be resumed as soon as the necessary cleaning and personal hygiene measures have been taken and approval has been given by the Hygiene Brigade</t>
  </si>
  <si>
    <r>
      <rPr>
        <rFont val="PT Sans"/>
        <color rgb="FF1155CC"/>
        <sz val="10.0"/>
        <u/>
      </rPr>
      <t>The Health Council advised</t>
    </r>
    <r>
      <rPr>
        <rFont val="PT Sans"/>
        <sz val="10.0"/>
      </rPr>
      <t>, similar to its earlier advice for Bonaire, St. Eustatius and Saba, to give priority to people over the age of 60, medical risk groups and health care personnel. The Council mentioned a number of specific factors that would play a role in the distribution and administering of the vaccines.</t>
    </r>
  </si>
  <si>
    <t>https://www.curacaochronicle.com/post/main/government-announces-that-schools-will-open-physically-again-from-1-june-2020/</t>
  </si>
  <si>
    <t>https://www.curacaochronicle.com/post/local/rhuggenaath-schools-remain-open/</t>
  </si>
  <si>
    <r>
      <rPr>
        <rFont val="PT Sans"/>
        <color rgb="FF696158"/>
        <sz val="10.0"/>
      </rPr>
      <t xml:space="preserve">National lockdown in </t>
    </r>
    <r>
      <rPr>
        <rFont val="PT Sans"/>
        <color rgb="FF1155CC"/>
        <sz val="10.0"/>
        <u/>
      </rPr>
      <t>January forced all schools to close</t>
    </r>
    <r>
      <rPr>
        <rFont val="PT Sans"/>
        <color rgb="FF696158"/>
        <sz val="10.0"/>
      </rPr>
      <t xml:space="preserve">. Schools </t>
    </r>
    <r>
      <rPr>
        <rFont val="PT Sans"/>
        <color rgb="FF1155CC"/>
        <sz val="10.0"/>
        <u/>
      </rPr>
      <t>began reopening in a phased manner</t>
    </r>
    <r>
      <rPr>
        <rFont val="PT Sans"/>
        <color rgb="FF696158"/>
        <sz val="10.0"/>
      </rPr>
      <t xml:space="preserve"> during the second week of February 2021. Between </t>
    </r>
    <r>
      <rPr>
        <rFont val="PT Sans"/>
        <color rgb="FF1155CC"/>
        <sz val="10.0"/>
        <u/>
      </rPr>
      <t>March 1-8, all private and state high schools</t>
    </r>
    <r>
      <rPr>
        <rFont val="PT Sans"/>
        <color rgb="FF696158"/>
        <sz val="10.0"/>
      </rPr>
      <t xml:space="preserve"> are to reopen, Iannou said. Lower secondary students </t>
    </r>
    <r>
      <rPr>
        <rFont val="PT Sans"/>
        <color rgb="FF1155CC"/>
        <sz val="10.0"/>
        <u/>
      </rPr>
      <t>returned to school on April 2</t>
    </r>
    <r>
      <rPr>
        <rFont val="PT Sans"/>
        <color rgb="FF696158"/>
        <sz val="10.0"/>
      </rPr>
      <t xml:space="preserve">, 2021.
[Previously: Phased reopening began with primary and the first three grades of secondary on May 21. Government sent 30 page report to parents and teachers detailing reopening safety protocols prior to reopening. "The aim until the schools closed for summer was to provide pupils with core knowledge. At the end of the year, teachers will record the point the pupils reached so that when schools open in September lessons will focus on bringing them up to speed to be able to continue in the next class." </t>
    </r>
    <r>
      <rPr>
        <rFont val="PT Sans"/>
        <color rgb="FF1155CC"/>
        <sz val="10.0"/>
        <u/>
      </rPr>
      <t>New academic year began 14 September</t>
    </r>
    <r>
      <rPr>
        <rFont val="PT Sans"/>
        <color rgb="FF696158"/>
        <sz val="10.0"/>
      </rPr>
      <t xml:space="preserve"> after being postponed from 7 Septmeber due to a heatwave. </t>
    </r>
    <r>
      <rPr>
        <rFont val="PT Sans"/>
        <color rgb="FF1155CC"/>
        <sz val="10.0"/>
        <u/>
      </rPr>
      <t>Gov closed public and private high schools</t>
    </r>
    <r>
      <rPr>
        <rFont val="PT Sans"/>
        <color rgb="FF696158"/>
        <sz val="10.0"/>
      </rPr>
      <t xml:space="preserve"> mid-November in the Southwest of the country during a new lockdown.]</t>
    </r>
  </si>
  <si>
    <r>
      <rPr>
        <rFont val="PT Sans"/>
        <color rgb="FF1155CC"/>
        <sz val="10.0"/>
        <u/>
      </rPr>
      <t>Localized closures</t>
    </r>
    <r>
      <rPr>
        <rFont val="PT Sans"/>
        <color rgb="FF696158"/>
        <sz val="10.0"/>
      </rPr>
      <t xml:space="preserve"> in the southwest portion of the country as it moved into lockdown. Schools reverted to remote learning. National lockdown closed all schools in January, with reopening beginning in February.</t>
    </r>
  </si>
  <si>
    <t>Primary; Some secondary</t>
  </si>
  <si>
    <t xml:space="preserve">Kindergarten and first two years of lyceums will not return until the following school year. </t>
  </si>
  <si>
    <t>Parents and guardians must submit an evaluation of their child’s health condition that will be taken into account by the committee when deciding if they can attend school and what protective measures should applied. Masks are mandatory for all children over the age of 12.</t>
  </si>
  <si>
    <r>
      <rPr>
        <rFont val="PT Sans"/>
        <color rgb="FF1155CC"/>
        <sz val="10.0"/>
        <u/>
      </rPr>
      <t>Deputy Director of Medical Services Olga Kalakouta</t>
    </r>
    <r>
      <rPr>
        <rFont val="PT Sans"/>
        <sz val="10.0"/>
      </rPr>
      <t xml:space="preserve"> said that priority in distributing the vaccines will be given to about 5,000 people living or working in homes for the elderly and nursing establishments. Second in line will be people over 80 years of age and those with chronic diseases, followed by healthcare professionals. </t>
    </r>
    <r>
      <rPr>
        <rFont val="PT Sans"/>
        <color rgb="FF1155CC"/>
        <sz val="10.0"/>
        <u/>
      </rPr>
      <t>FAQ with priorty list</t>
    </r>
    <r>
      <rPr>
        <rFont val="PT Sans"/>
        <sz val="10.0"/>
      </rPr>
      <t>.</t>
    </r>
  </si>
  <si>
    <t>https://cyprus-mail.com/2020/05/20/coronavirus-pupils-health-of-utmost-concern-as-schools-reopen/</t>
  </si>
  <si>
    <r>
      <rPr>
        <rFont val="PT Sans"/>
        <color rgb="FF696158"/>
        <sz val="10.0"/>
      </rPr>
      <t>The Czech government has approved its first loosening of coronavirus curbs this year, including the</t>
    </r>
    <r>
      <rPr>
        <rFont val="PT Sans"/>
        <color rgb="FF000000"/>
        <sz val="10.0"/>
      </rPr>
      <t xml:space="preserve"> </t>
    </r>
    <r>
      <rPr>
        <rFont val="PT Sans"/>
        <color rgb="FF1155CC"/>
        <sz val="10.0"/>
        <u/>
      </rPr>
      <t>re-opening of lower grades of elementary schools</t>
    </r>
    <r>
      <rPr>
        <rFont val="PT Sans"/>
        <color rgb="FF696158"/>
        <sz val="10.0"/>
      </rPr>
      <t xml:space="preserve"> from April 12.</t>
    </r>
    <r>
      <rPr>
        <rFont val="PT Sans"/>
        <color rgb="FF000000"/>
        <sz val="10.0"/>
      </rPr>
      <t xml:space="preserve">
</t>
    </r>
    <r>
      <rPr>
        <rFont val="PT Sans"/>
        <color rgb="FF696158"/>
        <sz val="10.0"/>
      </rPr>
      <t xml:space="preserve">[Previously: Phased reopening by grade level began May 25 and gradually expanded. Schools will not reopen fully until September. Detailed reopening plans available by school level (most documents are in Czech). </t>
    </r>
    <r>
      <rPr>
        <rFont val="PT Sans"/>
        <color rgb="FF1155CC"/>
        <sz val="10.0"/>
        <u/>
      </rPr>
      <t>New academic year began on 1 September</t>
    </r>
    <r>
      <rPr>
        <rFont val="PT Sans"/>
        <color rgb="FF696158"/>
        <sz val="10.0"/>
      </rPr>
      <t xml:space="preserve"> with masks being mandatory. </t>
    </r>
    <r>
      <rPr>
        <rFont val="PT Sans"/>
        <color rgb="FF1155CC"/>
        <sz val="10.0"/>
        <u/>
      </rPr>
      <t>Schools closed</t>
    </r>
    <r>
      <rPr>
        <rFont val="PT Sans"/>
        <color rgb="FF696158"/>
        <sz val="10.0"/>
      </rPr>
      <t xml:space="preserve"> in October due to sudden rise in cases. Czech Republic will</t>
    </r>
    <r>
      <rPr>
        <rFont val="PT Sans"/>
        <color rgb="FF000000"/>
        <sz val="10.0"/>
      </rPr>
      <t xml:space="preserve"> </t>
    </r>
    <r>
      <rPr>
        <rFont val="PT Sans"/>
        <color rgb="FF1155CC"/>
        <sz val="10.0"/>
        <u/>
      </rPr>
      <t>reopen the first and second grades of elementary schools</t>
    </r>
    <r>
      <rPr>
        <rFont val="PT Sans"/>
        <color rgb="FF000000"/>
        <sz val="10.0"/>
      </rPr>
      <t xml:space="preserve"> </t>
    </r>
    <r>
      <rPr>
        <rFont val="PT Sans"/>
        <color rgb="FF696158"/>
        <sz val="10.0"/>
      </rPr>
      <t>on Nov. 18. On 25 November 2020</t>
    </r>
    <r>
      <rPr>
        <rFont val="PT Sans"/>
        <color rgb="FF000000"/>
        <sz val="10.0"/>
      </rPr>
      <t xml:space="preserve">, </t>
    </r>
    <r>
      <rPr>
        <rFont val="PT Sans"/>
        <color rgb="FF1155CC"/>
        <sz val="10.0"/>
        <u/>
      </rPr>
      <t>schools will reopen for senior students in the last year of secondary school</t>
    </r>
    <r>
      <rPr>
        <rFont val="PT Sans"/>
        <color rgb="FF000000"/>
        <sz val="10.0"/>
      </rPr>
      <t xml:space="preserve">, </t>
    </r>
    <r>
      <rPr>
        <rFont val="PT Sans"/>
        <color rgb="FF696158"/>
        <sz val="10.0"/>
      </rPr>
      <t>post-secondary vocational school, and conservatory programs as well as for hands-on training. As of 30 November 2020, Grade 1 to 5 and Grade 9 students will return to schools, and Grade 6 to 8 students as well as students in the corresponding years of extended-curriculum grammar schools will begin attending classes on a rotating basis. On 7 December, the remaining years of secondary schools will also be allowed to return to school, but under the condition that classes will alternate weeks of regular attendance and remote instruction. As of December 27</t>
    </r>
    <r>
      <rPr>
        <rFont val="PT Sans"/>
        <color rgb="FF000000"/>
        <sz val="10.0"/>
      </rPr>
      <t xml:space="preserve">, </t>
    </r>
    <r>
      <rPr>
        <rFont val="PT Sans"/>
        <color rgb="FF1155CC"/>
        <sz val="10.0"/>
        <u/>
      </rPr>
      <t>only grades 1 and 2 permitted to have classes</t>
    </r>
    <r>
      <rPr>
        <rFont val="PT Sans"/>
        <color rgb="FF000000"/>
        <sz val="10.0"/>
      </rPr>
      <t xml:space="preserve">. </t>
    </r>
    <r>
      <rPr>
        <rFont val="PT Sans"/>
        <color rgb="FF696158"/>
        <sz val="10.0"/>
      </rPr>
      <t xml:space="preserve">As of 1 March, </t>
    </r>
    <r>
      <rPr>
        <rFont val="PT Sans"/>
        <color rgb="FF1155CC"/>
        <sz val="10.0"/>
        <u/>
      </rPr>
      <t>full-time school attendance will be suspended</t>
    </r>
    <r>
      <rPr>
        <rFont val="PT Sans"/>
        <color rgb="FF696158"/>
        <sz val="10.0"/>
      </rPr>
      <t xml:space="preserve"> for pupils in the 1st and 2nd years of primary schools, including preparatory levels, special schools and one- and two-year practical schools. Kindergartens are also closed.]</t>
    </r>
  </si>
  <si>
    <t>The Czech Republic opted to close schools to lower an accumulated rate of 521 virus cases per 100,000 inhabitants over 14 days, the highest national level in Europe.</t>
  </si>
  <si>
    <t xml:space="preserve">Gradual expansion of grade levels included in reopening plans. </t>
  </si>
  <si>
    <t xml:space="preserve">Strict limit of 15 students per class. Teachers should stay with only one class. </t>
  </si>
  <si>
    <t>Health affidavits must be submitted by parents prior to children being allowed inside schools. 
"The student is obliged to follow the established hygiene rules; their repeated non-compliance, after a demonstrable warning of the pupil's legal representative, is a reason not to admit the pupil to school, resp. to exclude a pupil from the group or preparation. The possibility of preventing attendance at educational activities concerns those rules which are laid down by emergency measures (for example, wearing a veil, absence of a viral disease, presentation of a solemn declaration, etc.)."</t>
  </si>
  <si>
    <r>
      <rPr>
        <rFont val="PT Sans"/>
        <sz val="10.0"/>
      </rPr>
      <t xml:space="preserve">The health personnel, elderly and chronically ill are to be vaccinated in the first stage. The health staff treating seriously ill with COVID-19 will be the first group to be vaccinated, Blatny said. Subsequently, the staff of public health centres conducting epidemiological research and the people involved in the sampling for COVID-19 will follow. Following this, the remaining health staff, dentists, pharmacists and the employees of the social and home healthcare will be vaccinated. In addition, preference will be given to the employees of the critical infrastructure, as defined by law, such as energy production, the government, military, crisis staff, </t>
    </r>
    <r>
      <rPr>
        <rFont val="PT Sans"/>
        <color rgb="FF1155CC"/>
        <sz val="10.0"/>
        <u/>
      </rPr>
      <t>and teachers</t>
    </r>
    <r>
      <rPr>
        <rFont val="PT Sans"/>
        <sz val="10.0"/>
      </rPr>
      <t>.</t>
    </r>
  </si>
  <si>
    <t>https://www.msmt.cz/faq-nejcastejsi-dotazy-k-aktualnim-opatrenim-ke-koronaviru</t>
  </si>
  <si>
    <t>https://www.vlada.cz/en/media-centrum/aktualne/measures-adopted-by-the-czech-government-against-coronavirus-180545/</t>
  </si>
  <si>
    <t>https://www.reuters.com/article/us-health-coronavirus-czech/czechs-say-coronavirus-spread-contained-to-carefully-reopen-idUSKBN22C1FK</t>
  </si>
  <si>
    <t>https://brnodaily.com/2020/04/15/news/politics/czech-education-system-to-reopen-in-stages-after-covid-19-outbreak/</t>
  </si>
  <si>
    <r>
      <rPr>
        <rFont val="PT Sans"/>
        <color rgb="FF696158"/>
        <sz val="10.0"/>
      </rPr>
      <t xml:space="preserve">Hard lockdown extended for two weeks until 17 janaury, </t>
    </r>
    <r>
      <rPr>
        <rFont val="PT Sans"/>
        <color rgb="FF1155CC"/>
        <sz val="10.0"/>
        <u/>
      </rPr>
      <t>keeping schools closed</t>
    </r>
    <r>
      <rPr>
        <rFont val="PT Sans"/>
        <color rgb="FF696158"/>
        <sz val="10.0"/>
      </rPr>
      <t xml:space="preserve">. Gov </t>
    </r>
    <r>
      <rPr>
        <rFont val="PT Sans"/>
        <color rgb="FF1155CC"/>
        <sz val="10.0"/>
        <u/>
      </rPr>
      <t>began reopening schools for the first four graes beginning 8 February 2021</t>
    </r>
    <r>
      <rPr>
        <rFont val="PT Sans"/>
        <color rgb="FF696158"/>
        <sz val="10.0"/>
      </rPr>
      <t xml:space="preserve">. All other students continue to learn online during the lockdown, which is scheduled to run until at least 28 Feb. Starting April 6, 2021, students in </t>
    </r>
    <r>
      <rPr>
        <rFont val="PT Sans"/>
        <color rgb="FF1155CC"/>
        <sz val="10.0"/>
        <u/>
      </rPr>
      <t>grades 5-8 began attending school on a half time basis</t>
    </r>
    <r>
      <rPr>
        <rFont val="PT Sans"/>
        <color rgb="FF696158"/>
        <sz val="10.0"/>
      </rPr>
      <t>. Schools in some areas remain closed. 
[Previously: Phased reopening began April 15</t>
    </r>
    <r>
      <rPr>
        <rFont val="PT Sans"/>
        <color rgb="FF696158"/>
        <sz val="10.0"/>
      </rPr>
      <t xml:space="preserve">. </t>
    </r>
    <r>
      <rPr>
        <rFont val="PT Sans"/>
        <color rgb="FF1155CC"/>
        <sz val="10.0"/>
        <u/>
      </rPr>
      <t>New academic year</t>
    </r>
    <r>
      <rPr>
        <rFont val="PT Sans"/>
        <color rgb="FF696158"/>
        <sz val="10.0"/>
      </rPr>
      <t xml:space="preserve"> began 10 August</t>
    </r>
    <r>
      <rPr>
        <rFont val="PT Sans"/>
        <color rgb="FF696158"/>
        <sz val="10.0"/>
      </rPr>
      <t xml:space="preserve">. </t>
    </r>
    <r>
      <rPr>
        <rFont val="PT Sans"/>
        <color rgb="FF1155CC"/>
        <sz val="10.0"/>
        <u/>
      </rPr>
      <t>New restrictions put in place</t>
    </r>
    <r>
      <rPr>
        <rFont val="PT Sans"/>
        <color rgb="FF696158"/>
        <sz val="10.0"/>
      </rPr>
      <t xml:space="preserve"> for continuing education, vocational schools and boarding schools. The measures will apply from 9 December 2020 to 3 January 2021. Prime Minister Mette Frederiksen (S</t>
    </r>
    <r>
      <rPr>
        <rFont val="PT Sans"/>
        <color rgb="FF696158"/>
        <sz val="10.0"/>
      </rPr>
      <t xml:space="preserve">) </t>
    </r>
    <r>
      <rPr>
        <rFont val="PT Sans"/>
        <color rgb="FF1155CC"/>
        <sz val="10.0"/>
        <u/>
      </rPr>
      <t>will not rule out that there may be further restrictions</t>
    </r>
    <r>
      <rPr>
        <rFont val="PT Sans"/>
        <color rgb="FF696158"/>
        <sz val="10.0"/>
      </rPr>
      <t xml:space="preserve"> in Denmark if the infection continues to be transmitted.]
</t>
    </r>
  </si>
  <si>
    <t>Lockdowns kept schools closed after winter vacations.</t>
  </si>
  <si>
    <t>0 - 5</t>
  </si>
  <si>
    <t xml:space="preserve">- Phase 1: Grades 0-5. Emergency teaching through distance education continues for all other students. </t>
  </si>
  <si>
    <r>
      <rPr>
        <rFont val="PT Sans"/>
        <color rgb="FF696158"/>
        <sz val="10.0"/>
      </rPr>
      <t>“</t>
    </r>
    <r>
      <rPr>
        <rFont val="PT Sans"/>
        <color rgb="FF1155CC"/>
        <sz val="10.0"/>
        <u/>
      </rPr>
      <t>cooperation between teachers, the unions and local authorities</t>
    </r>
    <r>
      <rPr>
        <rFont val="PT Sans"/>
        <color rgb="FF696158"/>
        <sz val="10.0"/>
      </rPr>
      <t>” led to smooth reopenings, Dorte Lange, vice president of the Danish Union of Teachers, told NPR in August. “We were able as teachers’ trade unions to have a close cooperation with our government and with our employers,” Lange said. “And they listened to our worries, and they took them into consideration.”</t>
    </r>
  </si>
  <si>
    <t>In some schools, parents aren't allowed inside school buildings, teachers aren't allowed to gather, and desks are spread out as much as possible. Students asked to wash their hands regularly. Some parents protesting reopening. 
- Desks are placed six feet apart; staggered student arrivals.
- "All pupils with high-risk family members can stay at home at the parents' choice."
~ Reopened 5 days after peak daily new deaths</t>
  </si>
  <si>
    <t>Changing classrooms should be avoided by students: the individual teacher should come to the students. The exception is the use of classrooms such as chemistry and biology or where the class is divided due to different electives.</t>
  </si>
  <si>
    <t>Strict WASH instuctions including washing toys (and banning those that cannot be washed), wiping desks twice a day, cleaning keyboards and emptying bins before they are full</t>
  </si>
  <si>
    <r>
      <rPr>
        <rFont val="PT Sans"/>
        <sz val="10.0"/>
      </rPr>
      <t xml:space="preserve">The Danish Health Authority has determined </t>
    </r>
    <r>
      <rPr>
        <rFont val="PT Sans"/>
        <color rgb="FF1155CC"/>
        <sz val="10.0"/>
        <u/>
      </rPr>
      <t xml:space="preserve">the target groups </t>
    </r>
    <r>
      <rPr>
        <rFont val="PT Sans"/>
        <sz val="10.0"/>
      </rPr>
      <t>for the vaccination programme that should be given priority. No specific mention of teachers.</t>
    </r>
  </si>
  <si>
    <t>https://www.uvm.dk/aktuelt/nyheder/uvm/2020/apr/200413-her-er-rammerne-for-genaabning-af-dagtilbud-skoler-og-uddannelsesinstitutioner
https://politi.dk/en/coronavirus-in-denmark/controlled-reopening-of-the-danish-society
https://www.sst.dk/da/Udgivelser/2020/Genaabning-af-skoler
https://www.sst.dk/-/media/Udgivelser/2020/Corona/Genaabning/Skoler/Vejledning-til-skoler-og-fritidsordninger.ashx?la=da&amp;hash=1AE73D75F65CB5D36E593E14A3AB39A5960ED53A</t>
  </si>
  <si>
    <t>Basic education students returned to school on 6 September. 
[Previously: Schools will be closed until the new school year begins in Septemeber. Some distance learning to continue over the summer.]</t>
  </si>
  <si>
    <t>Ministry has distributed masks, sanitizing gel, and cleaning products to schools; handwashing points have been increased.</t>
  </si>
  <si>
    <t>https://www.facebook.com/MENFOP.cripen/?fref=ts%2F</t>
  </si>
  <si>
    <t>https://www.facebook.com/MENFOP.cripen/posts/1627306650775986</t>
  </si>
  <si>
    <r>
      <rPr>
        <rFont val="PT Sans"/>
        <color rgb="FF1155CC"/>
        <sz val="10.0"/>
        <u/>
      </rPr>
      <t>Schools reopened on Monday 7 September</t>
    </r>
    <r>
      <rPr>
        <rFont val="PT Sans"/>
        <color rgb="FF696158"/>
        <sz val="10.0"/>
      </rPr>
      <t xml:space="preserve"> with a rotating schedule. [Check MoE page (see sources) for updates.]</t>
    </r>
  </si>
  <si>
    <t>start and end times staggered to allow for social distancing between grades</t>
  </si>
  <si>
    <t>https://www.caribbeannationalweekly.com/caribbean-breaking-news-featured/schools-in-dominica-to-reopen-on-september-7/</t>
  </si>
  <si>
    <t>https://www.facebook.com/MoEDominica/posts/3406273196129950</t>
  </si>
  <si>
    <r>
      <rPr>
        <rFont val="PT Sans"/>
        <color rgb="FF696158"/>
        <sz val="10.0"/>
      </rPr>
      <t xml:space="preserve">Education Minister Roberto Fulcar reported that the </t>
    </r>
    <r>
      <rPr>
        <rFont val="PT Sans"/>
        <color rgb="FF1155CC"/>
        <sz val="10.0"/>
        <u/>
      </rPr>
      <t>gradual return to the classrooms will begin on April 6</t>
    </r>
    <r>
      <rPr>
        <rFont val="PT Sans"/>
        <color rgb="FF696158"/>
        <sz val="10.0"/>
      </rPr>
      <t>, after the Easter holiday. He indicated that it will begin with students in early childhood, initial and the first cycle of primary school. In addition, 6th grade secondary and technical students.
[Previously:</t>
    </r>
    <r>
      <rPr>
        <rFont val="PT Sans"/>
        <color rgb="FF696158"/>
        <sz val="10.0"/>
      </rPr>
      <t xml:space="preserve"> </t>
    </r>
    <r>
      <rPr>
        <rFont val="PT Sans"/>
        <color rgb="FF1155CC"/>
        <sz val="10.0"/>
        <u/>
      </rPr>
      <t>Schools scheduled to reopen 24 August</t>
    </r>
    <r>
      <rPr>
        <rFont val="PT Sans"/>
        <color rgb="FF696158"/>
        <sz val="10.0"/>
      </rPr>
      <t>. Check MoE pages for updates.</t>
    </r>
    <r>
      <rPr>
        <rFont val="PT Sans"/>
        <color rgb="FF696158"/>
        <sz val="10.0"/>
      </rPr>
      <t xml:space="preserve"> </t>
    </r>
    <r>
      <rPr>
        <rFont val="PT Sans"/>
        <color rgb="FF1155CC"/>
        <sz val="10.0"/>
        <u/>
      </rPr>
      <t>Schools did not reopen on 24 August as planned</t>
    </r>
    <r>
      <rPr>
        <rFont val="PT Sans"/>
        <color rgb="FF696158"/>
        <sz val="10.0"/>
      </rPr>
      <t>, though some</t>
    </r>
    <r>
      <rPr>
        <rFont val="PT Sans"/>
        <color rgb="FF696158"/>
        <sz val="10.0"/>
      </rPr>
      <t xml:space="preserve"> </t>
    </r>
    <r>
      <rPr>
        <rFont val="PT Sans"/>
        <color rgb="FF1155CC"/>
        <sz val="10.0"/>
        <u/>
      </rPr>
      <t>private schools did go ahead and open</t>
    </r>
    <r>
      <rPr>
        <rFont val="PT Sans"/>
        <color rgb="FF696158"/>
        <sz val="10.0"/>
      </rPr>
      <t>. The new government shared its plan</t>
    </r>
    <r>
      <rPr>
        <rFont val="PT Sans"/>
        <color rgb="FF696158"/>
        <sz val="10.0"/>
      </rPr>
      <t xml:space="preserve"> </t>
    </r>
    <r>
      <rPr>
        <rFont val="PT Sans"/>
        <color rgb="FF1155CC"/>
        <sz val="10.0"/>
        <u/>
      </rPr>
      <t>to begin on 2 November</t>
    </r>
    <r>
      <rPr>
        <rFont val="PT Sans"/>
        <color rgb="FF696158"/>
        <sz val="10.0"/>
      </rPr>
      <t xml:space="preserve"> virtually.]</t>
    </r>
  </si>
  <si>
    <t>Students in districts with the lowest infection and high school students that need to prepare for standardized exams will start in the first week. Students from pre-school and elementary levels and adult education will start in week two. Special education students are scheduled to start in third week.</t>
  </si>
  <si>
    <t>Schools are being asked to organize classes into two groups. One group will attend from 8am-12:30pm and the other from 1pm-4pm</t>
  </si>
  <si>
    <t>Protocols include arranging tables and seats 1.5 meters on alll four sides; visits to schools are restricted; during flar-raising ceremoies and recess, students will keep social distance. Maximum 20 students per class and one teacher. Teachers, administrative and support staff to wear masks from the time they leave their homes, during school and on return home. Hand gel available for disinfecting. Temperatures will be taken for all entering schools. Upon arrival, students and teachers will go in lines to wash hands. Doors and windows kept wide open. Hand washing between classes or every two class periods. Twice daily disinfecting of the schools.</t>
  </si>
  <si>
    <t>http://www.ministeriodeeducacion.gob.do/</t>
  </si>
  <si>
    <r>
      <rPr>
        <rFont val="PT Sans"/>
        <color rgb="FF1155CC"/>
        <u/>
      </rPr>
      <t>https://twitter.com/educacionrdo.</t>
    </r>
    <r>
      <rPr>
        <rFont val="PT Sans"/>
        <color rgb="FF000000"/>
      </rPr>
      <t xml:space="preserve">              </t>
    </r>
    <r>
      <rPr>
        <rFont val="PT Sans"/>
        <color rgb="FF1155CC"/>
        <u/>
      </rPr>
      <t>https://www.elcaribe.com.do/2020/06/11/la-covid-19-augura-un-ano-escolar-atipico-y-semi-presencial/</t>
    </r>
  </si>
  <si>
    <r>
      <rPr>
        <rFont val="PT Sans"/>
        <color rgb="FF696158"/>
        <sz val="10.0"/>
      </rPr>
      <t xml:space="preserve">Schools closed over Easter break and </t>
    </r>
    <r>
      <rPr>
        <rFont val="PT Sans"/>
        <color rgb="FF1155CC"/>
        <sz val="10.0"/>
        <u/>
      </rPr>
      <t>kept closed afterward</t>
    </r>
    <r>
      <rPr>
        <rFont val="PT Sans"/>
        <color rgb="FF696158"/>
        <sz val="10.0"/>
      </rPr>
      <t xml:space="preserve">. The latest National state of emergency declaration in place from April 21 until May 20th required the 415 schools that had reopened to </t>
    </r>
    <r>
      <rPr>
        <rFont val="PT Sans"/>
        <color rgb="FF1155CC"/>
        <sz val="10.0"/>
        <u/>
      </rPr>
      <t>return to online education</t>
    </r>
    <r>
      <rPr>
        <rFont val="PT Sans"/>
        <color rgb="FF696158"/>
        <sz val="10.0"/>
      </rPr>
      <t xml:space="preserve">. All 16,500 schools in the country remain closed to in person education. After May 20 when restrictions lifted, </t>
    </r>
    <r>
      <rPr>
        <rFont val="PT Sans"/>
        <color rgb="FF1155CC"/>
        <sz val="10.0"/>
        <u/>
      </rPr>
      <t>30% of urban schools</t>
    </r>
    <r>
      <rPr>
        <rFont val="PT Sans"/>
        <color rgb="FF696158"/>
        <sz val="10.0"/>
      </rPr>
      <t xml:space="preserve"> asked to begin process of returning to classes. On June 2, 2021 the </t>
    </r>
    <r>
      <rPr>
        <rFont val="PT Sans"/>
        <color rgb="FF1155CC"/>
        <sz val="10.0"/>
        <u/>
      </rPr>
      <t>gov presented the plan</t>
    </r>
    <r>
      <rPr>
        <rFont val="PT Sans"/>
        <color rgb="FF696158"/>
        <sz val="10.0"/>
      </rPr>
      <t xml:space="preserve"> for the return to face-to-face classes.
[Previoiusly: School year ended without reopening in Sierra-Amazon. Gradual reopening beginning June 20 for rural communities in Costa-Galapagos. School reopenings vary by region, some regions will end school year without returning to school. In areas in which schools do reopen, in-person attendance is optional and distance learning continues. Classes in the Sierra and Amazon of Ecuador</t>
    </r>
    <r>
      <rPr>
        <rFont val="PT Sans"/>
        <color rgb="FF696158"/>
        <sz val="10.0"/>
      </rPr>
      <t xml:space="preserve"> </t>
    </r>
    <r>
      <rPr>
        <rFont val="PT Sans"/>
        <color rgb="FF1155CC"/>
        <sz val="10.0"/>
        <u/>
      </rPr>
      <t>officially began on September 1</t>
    </r>
    <r>
      <rPr>
        <rFont val="PT Sans"/>
        <color rgb="FF696158"/>
        <sz val="10.0"/>
      </rPr>
      <t xml:space="preserve"> virtually. The National Emergency Operations Committee (COE) resolved “to authorize, under the figure of a pilot plan, the requests presented by the Ministry of Education for the </t>
    </r>
    <r>
      <rPr>
        <rFont val="PT Sans"/>
        <color rgb="FF1155CC"/>
        <sz val="10.0"/>
        <u/>
      </rPr>
      <t>progressive return to face-to-face classes</t>
    </r>
    <r>
      <rPr>
        <rFont val="PT Sans"/>
        <color rgb="FF696158"/>
        <sz val="10.0"/>
      </rPr>
      <t xml:space="preserve"> of students in 204 public schools ”. As of Tuesday, March 30, 2021, </t>
    </r>
    <r>
      <rPr>
        <rFont val="PT Sans"/>
        <color rgb="FF1155CC"/>
        <sz val="10.0"/>
        <u/>
      </rPr>
      <t>626 educational establishments have reopened</t>
    </r>
    <r>
      <rPr>
        <rFont val="PT Sans"/>
        <color rgb="FF696158"/>
        <sz val="10.0"/>
      </rPr>
      <t xml:space="preserve"> with the approval of the National COE. Of the total number of schools, 566 are public schools, 24 are public schools and 36 are private schools.  ]</t>
    </r>
  </si>
  <si>
    <t xml:space="preserve">Sub-national reopening planning with some regions not opening until the next school year. </t>
  </si>
  <si>
    <t>The Ministry of Education has made three modalities available to schools for the new school year: online, virtual and at home or 'homeschooling'. The first differs from the second in that the classes are synchronous, while the virtual one includes sporadic telematic meetings.</t>
  </si>
  <si>
    <r>
      <rPr>
        <rFont val="PT Sans"/>
        <color rgb="FF696158"/>
      </rPr>
      <t xml:space="preserve">Teachers joined other public servie workers in May to </t>
    </r>
    <r>
      <rPr>
        <rFont val="PT Sans"/>
        <color rgb="FF1155CC"/>
        <u/>
      </rPr>
      <t>protest cuts to public spending</t>
    </r>
    <r>
      <rPr>
        <rFont val="PT Sans"/>
        <color rgb="FF696158"/>
      </rPr>
      <t xml:space="preserve">, including to education. Nationwide strikes that included the National Teachers Union took place in October </t>
    </r>
    <r>
      <rPr>
        <rFont val="PT Sans"/>
        <color rgb="FF1155CC"/>
        <u/>
      </rPr>
      <t>demanding the repeal of the entire austerity package</t>
    </r>
    <r>
      <rPr>
        <rFont val="PT Sans"/>
        <color rgb="FF696158"/>
      </rPr>
      <t xml:space="preserve"> and the resignation of Moreno</t>
    </r>
  </si>
  <si>
    <r>
      <rPr>
        <rFont val="PT Sans"/>
        <sz val="10.0"/>
      </rPr>
      <t xml:space="preserve">The </t>
    </r>
    <r>
      <rPr>
        <rFont val="PT Sans"/>
        <color rgb="FF1155CC"/>
        <sz val="10.0"/>
        <u/>
      </rPr>
      <t>vaccination plan</t>
    </r>
    <r>
      <rPr>
        <rFont val="PT Sans"/>
        <sz val="10.0"/>
      </rPr>
      <t xml:space="preserve"> will be carried out in three phases; In phase zero (pilot plan), 50 thousand doses will be applied to front-line personnel and older adults in geriatric centers and their workers. In phase one, which will begin in late March-early April, health personnel, law enforcement agencies, firefighters, waste collection officials, strategic sectors and vulnerable groups will be massively vaccinated.</t>
    </r>
  </si>
  <si>
    <r>
      <rPr>
        <rFont val="PT Sans"/>
      </rPr>
      <t>Budget cuts caused protests from students (</t>
    </r>
    <r>
      <rPr>
        <rFont val="PT Sans"/>
        <color rgb="FF1155CC"/>
        <u/>
      </rPr>
      <t>source</t>
    </r>
    <r>
      <rPr>
        <rFont val="PT Sans"/>
      </rPr>
      <t>)</t>
    </r>
  </si>
  <si>
    <t>https://educacion.gob.ec/comunicado-oficial-se-ha-puesto-en-marcha-el-retorno-progresivo-opcional-de-las-instituciones-educativas-rurales-del-regimen-costa-galapagos-a-las-aulas-las-familias-tendran-la-opcion-de-acogerse-a/</t>
  </si>
  <si>
    <t>https://educacion.gob.ec/30-de-junio-finalizara-el-ano-lectivo-sierra-amazonia-2019-2020/</t>
  </si>
  <si>
    <t>https://www.explica.co/return-to-virtual-classes-and-greater-abandonment-of-private-centers-in-ecuador/</t>
  </si>
  <si>
    <r>
      <rPr>
        <rFont val="PT Sans"/>
        <color rgb="FF696158"/>
        <sz val="10.0"/>
      </rPr>
      <t xml:space="preserve">Students </t>
    </r>
    <r>
      <rPr>
        <rFont val="PT Sans"/>
        <color rgb="FF1155CC"/>
        <sz val="10.0"/>
        <u/>
      </rPr>
      <t>called on Education Minister to postpone reopening of schools</t>
    </r>
    <r>
      <rPr>
        <rFont val="PT Sans"/>
        <color rgb="FF696158"/>
        <sz val="10.0"/>
      </rPr>
      <t xml:space="preserve"> for exams at the end of February. Exams held from the 27 Feb to 9 March. </t>
    </r>
    <r>
      <rPr>
        <rFont val="PT Sans"/>
        <color rgb="FF1155CC"/>
        <sz val="10.0"/>
        <u/>
      </rPr>
      <t>Second semester began on 10 March</t>
    </r>
    <r>
      <rPr>
        <rFont val="PT Sans"/>
        <color rgb="FF696158"/>
        <sz val="10.0"/>
      </rPr>
      <t>. In-person attendance is optional.
[Previously: School year will end without students returning to inperson classes. Secondary exams to be held June 21</t>
    </r>
    <r>
      <rPr>
        <rFont val="PT Sans"/>
        <color rgb="FF696158"/>
        <sz val="10.0"/>
      </rPr>
      <t xml:space="preserve">. </t>
    </r>
    <r>
      <rPr>
        <rFont val="PT Sans"/>
        <color rgb="FF1155CC"/>
        <sz val="10.0"/>
        <u/>
      </rPr>
      <t>Schools with international curriculum permitted to go back by mid-september</t>
    </r>
    <r>
      <rPr>
        <rFont val="PT Sans"/>
        <color rgb="FF696158"/>
        <sz val="10.0"/>
      </rPr>
      <t xml:space="preserve"> (15 September in person). If international schools want to start prior to that, it can be online only. All other schools will not begin before 17 October. </t>
    </r>
    <r>
      <rPr>
        <rFont val="PT Sans"/>
        <color rgb="FF1155CC"/>
        <sz val="10.0"/>
        <u/>
      </rPr>
      <t>New school year began 17 October</t>
    </r>
    <r>
      <rPr>
        <rFont val="PT Sans"/>
        <color rgb="FF696158"/>
        <sz val="10.0"/>
      </rPr>
      <t xml:space="preserve">. Egypt’s education minister has warned that an expected second wave of the coronavirus disease (COVID-19) </t>
    </r>
    <r>
      <rPr>
        <rFont val="PT Sans"/>
        <color rgb="FF1155CC"/>
        <sz val="10.0"/>
        <u/>
      </rPr>
      <t>could see a suspension of education</t>
    </r>
    <r>
      <rPr>
        <rFont val="PT Sans"/>
        <color rgb="FF696158"/>
        <sz val="10.0"/>
      </rPr>
      <t xml:space="preserve"> in the country. As of December and rising cases, MoE said he has </t>
    </r>
    <r>
      <rPr>
        <rFont val="PT Sans"/>
        <color rgb="FF1155CC"/>
        <sz val="10.0"/>
        <u/>
      </rPr>
      <t>no intention of closing schools.</t>
    </r>
    <r>
      <rPr>
        <rFont val="PT Sans"/>
        <color rgb="FF696158"/>
        <sz val="10.0"/>
      </rPr>
      <t xml:space="preserve"> ]</t>
    </r>
  </si>
  <si>
    <t>Schools with international curriculum permitted to go back first in mid-September; all other schools will not go back before 17 October</t>
  </si>
  <si>
    <t xml:space="preserve">Blended learning approach: plans differ based on the school, but most having students attend one to three days a week with the rest online. </t>
  </si>
  <si>
    <t>Yes, at some schools</t>
  </si>
  <si>
    <t>There will be no morning queues, the school canteen will be closed, and students will not be allowed to enter school without face masks and sanitisers. Students will not be allowed to bring junk food, and the numbers of students will be reduced by half.</t>
  </si>
  <si>
    <r>
      <rPr>
        <rFont val="PT Sans"/>
      </rPr>
      <t xml:space="preserve">Education minister outlined </t>
    </r>
    <r>
      <rPr>
        <rFont val="PT Sans"/>
        <color rgb="FF1155CC"/>
        <u/>
      </rPr>
      <t>terms for possible school closures</t>
    </r>
    <r>
      <rPr>
        <rFont val="PT Sans"/>
      </rPr>
      <t>.</t>
    </r>
  </si>
  <si>
    <r>
      <rPr>
        <rFont val="PT Sans"/>
        <sz val="10.0"/>
      </rPr>
      <t xml:space="preserve">Doses within the first and second shipments will be distributed to front-line health-care workers, especially those at the nation's isolation hospitals, the ministry noted. The </t>
    </r>
    <r>
      <rPr>
        <rFont val="PT Sans"/>
        <color rgb="FF1155CC"/>
        <sz val="10.0"/>
        <u/>
      </rPr>
      <t>Ministry of Health</t>
    </r>
    <r>
      <rPr>
        <rFont val="PT Sans"/>
        <sz val="10.0"/>
      </rPr>
      <t xml:space="preserve"> said subsequent shipments of the vaccine will be given to senior citizens, especially those suffering from chronic diseases. Other members of the public will get the vaccine later, but they have to book their spot on a website to be launched by health authorities soon.
</t>
    </r>
  </si>
  <si>
    <r>
      <rPr>
        <rFont val="PT Sans"/>
      </rPr>
      <t>Country is prioritizing spending on educaiton, health, and social protection (</t>
    </r>
    <r>
      <rPr>
        <rFont val="PT Sans"/>
        <color rgb="FF1155CC"/>
        <u/>
      </rPr>
      <t>source</t>
    </r>
    <r>
      <rPr>
        <rFont val="PT Sans"/>
      </rPr>
      <t>)</t>
    </r>
  </si>
  <si>
    <t>http://english.ahram.org.eg/NewsContent/50/1201/378597/AlAhram-Weekly/Egypt/International-schools-to-reopen-in-Egypt-Why-the-r.aspx</t>
  </si>
  <si>
    <r>
      <rPr>
        <rFont val="PT Sans"/>
        <color rgb="FF1155CC"/>
        <sz val="10.0"/>
        <u/>
      </rPr>
      <t>Schools opened using a blended approach starting April 6, 2021</t>
    </r>
    <r>
      <rPr>
        <rFont val="PT Sans"/>
        <color rgb="FF696158"/>
        <sz val="10.0"/>
      </rPr>
      <t xml:space="preserve">. The gov </t>
    </r>
    <r>
      <rPr>
        <rFont val="PT Sans"/>
        <color rgb="FF1155CC"/>
        <sz val="10.0"/>
        <u/>
      </rPr>
      <t xml:space="preserve">will continue toprovide food </t>
    </r>
    <r>
      <rPr>
        <rFont val="PT Sans"/>
        <color rgb="FF696158"/>
        <sz val="10.0"/>
      </rPr>
      <t>for students by delivering it dorectly to parents.
[Previously: With quarantine extensions, schools remain closed and classes transitioned to virtual sessions on May 25. Schools not considered part of initial economic reopenin</t>
    </r>
    <r>
      <rPr>
        <rFont val="PT Sans"/>
        <color rgb="FF696158"/>
        <sz val="10.0"/>
      </rPr>
      <t xml:space="preserve">g - </t>
    </r>
    <r>
      <rPr>
        <rFont val="PT Sans"/>
        <color rgb="FF1155CC"/>
        <sz val="10.0"/>
        <u/>
      </rPr>
      <t>no mention of them in plans</t>
    </r>
    <r>
      <rPr>
        <rFont val="PT Sans"/>
        <color rgb="FF696158"/>
        <sz val="10.0"/>
      </rPr>
      <t>. Country reopening, bu</t>
    </r>
    <r>
      <rPr>
        <rFont val="PT Sans"/>
        <color rgb="FF696158"/>
        <sz val="10.0"/>
      </rPr>
      <t xml:space="preserve">t </t>
    </r>
    <r>
      <rPr>
        <rFont val="PT Sans"/>
        <color rgb="FF1155CC"/>
        <sz val="10.0"/>
        <u/>
      </rPr>
      <t>public schools, private schools and universities to remain closed</t>
    </r>
    <r>
      <rPr>
        <rFont val="PT Sans"/>
        <color rgb="FF696158"/>
        <sz val="10.0"/>
      </rPr>
      <t>. The Education Ministry announced August 19 that schools and universitie</t>
    </r>
    <r>
      <rPr>
        <rFont val="PT Sans"/>
        <color rgb="FF696158"/>
        <sz val="10.0"/>
      </rPr>
      <t xml:space="preserve">s </t>
    </r>
    <r>
      <rPr>
        <rFont val="PT Sans"/>
        <color rgb="FF1155CC"/>
        <sz val="10.0"/>
        <u/>
      </rPr>
      <t>will remain closed until at least December 31</t>
    </r>
    <r>
      <rPr>
        <rFont val="PT Sans"/>
        <color rgb="FF696158"/>
        <sz val="10.0"/>
      </rPr>
      <t xml:space="preserve"> and that, in the meantime, virtual education will take place via internet, radio, and television. The resumption of face-to-face lessons was scheduled for the month of February; However, the Ministry of Health (Minsal) recommended the suspension due to the rise in infections in the last month. In this way, the </t>
    </r>
    <r>
      <rPr>
        <rFont val="PT Sans"/>
        <color rgb="FF1155CC"/>
        <sz val="10.0"/>
        <u/>
      </rPr>
      <t>2021 school year will only start virtually, until “further notice</t>
    </r>
    <r>
      <rPr>
        <rFont val="PT Sans"/>
        <color rgb="FF696158"/>
        <sz val="10.0"/>
      </rPr>
      <t>”.] Check MoE page for updates (see sources)</t>
    </r>
  </si>
  <si>
    <t>Schools opened using a blended approach (part in person and part online).</t>
  </si>
  <si>
    <r>
      <rPr>
        <rFont val="PT Sans"/>
        <sz val="10.0"/>
      </rPr>
      <t xml:space="preserve">As of April 4, 2021 - </t>
    </r>
    <r>
      <rPr>
        <rFont val="PT Sans"/>
        <color rgb="FF1155CC"/>
        <sz val="10.0"/>
        <u/>
      </rPr>
      <t>73% of public school teachers had been vaccinated</t>
    </r>
    <r>
      <rPr>
        <rFont val="PT Sans"/>
        <sz val="10.0"/>
      </rPr>
      <t xml:space="preserve"> in preperation for the reopening of schools.</t>
    </r>
  </si>
  <si>
    <t>https://www.mined.gob.sv/noticias/item/1015550-mined-y-minsal-aclaran-que-aun-no-se-pueden-reiniciar-las-clases.html</t>
  </si>
  <si>
    <t>https://www.24-horas.mx/2020/08/19/el-salvador-mantendra-clases-virtuales-hasta-fin-de-ano-por-coronavirus/</t>
  </si>
  <si>
    <r>
      <rPr>
        <rFont val="PT Sans"/>
        <color rgb="FF1155CC"/>
        <sz val="10.0"/>
        <u/>
      </rPr>
      <t>Schools in Malabo and Bata closed in Feburary</t>
    </r>
    <r>
      <rPr>
        <rFont val="PT Sans"/>
        <color rgb="FF696158"/>
        <sz val="10.0"/>
      </rPr>
      <t xml:space="preserve"> due to a rise in cases. </t>
    </r>
    <r>
      <rPr>
        <rFont val="PT Sans"/>
        <color rgb="FF1155CC"/>
        <sz val="10.0"/>
        <u/>
      </rPr>
      <t>Explosions in Bata extended the closure</t>
    </r>
    <r>
      <rPr>
        <rFont val="PT Sans"/>
        <color rgb="FF696158"/>
        <sz val="10.0"/>
      </rPr>
      <t xml:space="preserve"> for another two weeks.
[Previously</t>
    </r>
    <r>
      <rPr>
        <rFont val="PT Sans"/>
        <color rgb="FF696158"/>
        <sz val="10.0"/>
      </rPr>
      <t xml:space="preserve">: </t>
    </r>
    <r>
      <rPr>
        <rFont val="PT Sans"/>
        <color rgb="FF1155CC"/>
        <sz val="10.0"/>
        <u/>
      </rPr>
      <t>Schools opened in June to allow students to take exams</t>
    </r>
    <r>
      <rPr>
        <rFont val="PT Sans"/>
        <color rgb="FF696158"/>
        <sz val="10.0"/>
      </rPr>
      <t xml:space="preserve">. New academic year </t>
    </r>
    <r>
      <rPr>
        <rFont val="PT Sans"/>
        <color rgb="FF1155CC"/>
        <sz val="10.0"/>
        <u/>
      </rPr>
      <t>began on 1 September</t>
    </r>
    <r>
      <rPr>
        <rFont val="PT Sans"/>
        <color rgb="FF696158"/>
        <sz val="10.0"/>
      </rPr>
      <t>. All schools are operating at 50% capacity and lessons are taught in shifts. ]</t>
    </r>
  </si>
  <si>
    <t>Schools closed in feburary due to rising cases in Malabo and Bata, where 70% of school population is located.</t>
  </si>
  <si>
    <t xml:space="preserve">Schools began reopening on 15 June for students taking exams. Students expected to take exam and return home immediately. </t>
  </si>
  <si>
    <t>Students attending classes in multiple shifts in the morning, afternoon and evening in order to comply with the teaching program of the subjects taught at all levels of education</t>
  </si>
  <si>
    <t>PPE and other materials donated by China</t>
  </si>
  <si>
    <t>https://www.guineaecuatorialpress.com/noticia.php?id=15976</t>
  </si>
  <si>
    <t>https://twitter.com/UNICEFGuineaEcu/status/1273558190844547072</t>
  </si>
  <si>
    <r>
      <rPr>
        <rFont val="PT Sans"/>
        <color rgb="FF696158"/>
        <u/>
      </rPr>
      <t xml:space="preserve">https://www.guineaecuatorialpress.com/noticia.php?id=15628
</t>
    </r>
    <r>
      <rPr>
        <rFont val="PT Sans"/>
        <color rgb="FF1155CC"/>
        <u/>
      </rPr>
      <t>http://pubdocs.worldbank.org/en/729801593526005043/Education-Sector-Brief-June-26.pdf</t>
    </r>
  </si>
  <si>
    <r>
      <rPr>
        <rFont val="PT Sans"/>
        <color rgb="FF000000"/>
        <sz val="10.0"/>
        <u/>
      </rPr>
      <t xml:space="preserve">Ministry of Education announced in March 2021 its intention to </t>
    </r>
    <r>
      <rPr>
        <rFont val="PT Sans"/>
        <color rgb="FF1155CC"/>
        <sz val="10.0"/>
        <u/>
      </rPr>
      <t>reopen schools April 1, 2021</t>
    </r>
    <r>
      <rPr>
        <rFont val="PT Sans"/>
        <color rgb="FF000000"/>
        <sz val="10.0"/>
        <u/>
      </rPr>
      <t xml:space="preserve"> in order to ensure academic continuity.
[Previously</t>
    </r>
    <r>
      <rPr>
        <rFont val="PT Sans"/>
        <color rgb="FF000000"/>
        <sz val="10.0"/>
        <u/>
      </rPr>
      <t xml:space="preserve">: </t>
    </r>
    <r>
      <rPr>
        <rFont val="PT Sans"/>
        <color rgb="FF1155CC"/>
        <sz val="10.0"/>
        <u/>
      </rPr>
      <t>Partial reopening of schools began in July for 11th grade and college students. All other students expected to begin at the end of August</t>
    </r>
    <r>
      <rPr>
        <rFont val="PT Sans"/>
        <color rgb="FF1155CC"/>
        <sz val="10.0"/>
        <u/>
      </rPr>
      <t xml:space="preserve">. </t>
    </r>
    <r>
      <rPr>
        <rFont val="PT Sans"/>
        <color rgb="FF000000"/>
        <sz val="10.0"/>
        <u/>
      </rPr>
      <t>]</t>
    </r>
  </si>
  <si>
    <t>11th grade will go back first to complete unfirnished portions of this school year; on 13 July college students will go back; all remaiing students are scheudled to return at th end of August (after harsh climate and rainy seasons) to begin the new acaemic year.</t>
  </si>
  <si>
    <t>https://shabait.com/</t>
  </si>
  <si>
    <r>
      <rPr>
        <rFont val="PT Sans"/>
        <color rgb="FF696158"/>
        <sz val="10.0"/>
      </rPr>
      <t xml:space="preserve">Gov </t>
    </r>
    <r>
      <rPr>
        <rFont val="PT Sans"/>
        <color rgb="FF1155CC"/>
        <sz val="10.0"/>
        <u/>
      </rPr>
      <t>decided to allow some students to return to classes</t>
    </r>
    <r>
      <rPr>
        <rFont val="PT Sans"/>
        <color rgb="FF696158"/>
        <sz val="10.0"/>
      </rPr>
      <t xml:space="preserve"> May 3, 2021. They </t>
    </r>
    <r>
      <rPr>
        <rFont val="PT Sans"/>
        <color rgb="FF1155CC"/>
        <sz val="10.0"/>
        <u/>
      </rPr>
      <t>delayed the decision</t>
    </r>
    <r>
      <rPr>
        <rFont val="PT Sans"/>
        <color rgb="FF696158"/>
        <sz val="10.0"/>
      </rPr>
      <t xml:space="preserve"> on when all students could return. Recently announced all students may </t>
    </r>
    <r>
      <rPr>
        <rFont val="PT Sans"/>
        <color rgb="FF1155CC"/>
        <sz val="10.0"/>
        <u/>
      </rPr>
      <t>return to classes starting 17 May 2021</t>
    </r>
    <r>
      <rPr>
        <rFont val="PT Sans"/>
        <color rgb="FF696158"/>
        <sz val="10.0"/>
      </rPr>
      <t>.
[Previously: Schools to begin reopening May 15. "Schools and educational institutions can resume in-person learning for up to 10 students per contact group.  Tallinn public schools will limit contact groups to a maximum of five students</t>
    </r>
    <r>
      <rPr>
        <rFont val="PT Sans"/>
        <color rgb="FF696158"/>
        <sz val="10.0"/>
      </rPr>
      <t>."</t>
    </r>
    <r>
      <rPr>
        <rFont val="PT Sans"/>
        <color rgb="FF1155CC"/>
        <sz val="10.0"/>
        <u/>
      </rPr>
      <t>New academic year began 1 September with classrooms at full capacity</t>
    </r>
    <r>
      <rPr>
        <rFont val="PT Sans"/>
        <color rgb="FF696158"/>
        <sz val="10.0"/>
      </rPr>
      <t>, this wa</t>
    </r>
    <r>
      <rPr>
        <rFont val="PT Sans"/>
        <color rgb="FF696158"/>
        <sz val="10.0"/>
      </rPr>
      <t xml:space="preserve">s </t>
    </r>
    <r>
      <rPr>
        <rFont val="PT Sans"/>
        <color rgb="FF1155CC"/>
        <sz val="10.0"/>
        <u/>
      </rPr>
      <t>supported by the scientific council</t>
    </r>
    <r>
      <rPr>
        <rFont val="PT Sans"/>
        <color rgb="FF696158"/>
        <sz val="10.0"/>
      </rPr>
      <t xml:space="preserve">. In capital </t>
    </r>
    <r>
      <rPr>
        <rFont val="PT Sans"/>
        <color rgb="FF1155CC"/>
        <sz val="10.0"/>
        <u/>
      </rPr>
      <t>a school was closed</t>
    </r>
    <r>
      <rPr>
        <rFont val="PT Sans"/>
        <color rgb="FF696158"/>
        <sz val="10.0"/>
      </rPr>
      <t xml:space="preserve"> due to covid with students engaging in online learning. In city of Tartu,</t>
    </r>
    <r>
      <rPr>
        <rFont val="PT Sans"/>
        <color rgb="FF1155CC"/>
        <sz val="10.0"/>
        <u/>
      </rPr>
      <t xml:space="preserve"> schools have suspended choirs, orchestras and dance groups with students from different classes for two weeks</t>
    </r>
    <r>
      <rPr>
        <rFont val="PT Sans"/>
        <color rgb="FF696158"/>
        <sz val="10.0"/>
      </rPr>
      <t xml:space="preserve"> due to a rise in cases. Gov announced in late Jan that </t>
    </r>
    <r>
      <rPr>
        <rFont val="PT Sans"/>
        <color rgb="FF1155CC"/>
        <sz val="10.0"/>
        <u/>
      </rPr>
      <t>all general, vocational and higher education institutions could operate in person.</t>
    </r>
    <r>
      <rPr>
        <rFont val="PT Sans"/>
        <color rgb="FF696158"/>
        <sz val="10.0"/>
      </rPr>
      <t xml:space="preserve"> Schools </t>
    </r>
    <r>
      <rPr>
        <rFont val="PT Sans"/>
        <color rgb="FF1155CC"/>
        <sz val="10.0"/>
        <u/>
      </rPr>
      <t>reverted to remote learning</t>
    </r>
    <r>
      <rPr>
        <rFont val="PT Sans"/>
        <color rgb="FF696158"/>
        <sz val="10.0"/>
      </rPr>
      <t xml:space="preserve"> for grades 5th and up on 1 March due to rising cases. Starting March 11, </t>
    </r>
    <r>
      <rPr>
        <rFont val="PT Sans"/>
        <color rgb="FF1155CC"/>
        <sz val="10.0"/>
        <u/>
      </rPr>
      <t>grades 1-4 also reverted to remote learning</t>
    </r>
    <r>
      <rPr>
        <rFont val="PT Sans"/>
        <color rgb="FF696158"/>
        <sz val="10.0"/>
      </rPr>
      <t xml:space="preserve">. All </t>
    </r>
    <r>
      <rPr>
        <rFont val="PT Sans"/>
        <color rgb="FF1155CC"/>
        <sz val="10.0"/>
        <u/>
      </rPr>
      <t>restrictions extended</t>
    </r>
    <r>
      <rPr>
        <rFont val="PT Sans"/>
        <color rgb="FF696158"/>
        <sz val="10.0"/>
      </rPr>
      <t xml:space="preserve"> until April 25, 2021. ]</t>
    </r>
  </si>
  <si>
    <r>
      <rPr>
        <rFont val="PT Sans"/>
        <sz val="10.0"/>
      </rPr>
      <t xml:space="preserve">Those who have been given </t>
    </r>
    <r>
      <rPr>
        <rFont val="PT Sans"/>
        <color rgb="FF1155CC"/>
        <sz val="10.0"/>
        <u/>
      </rPr>
      <t>priority status</t>
    </r>
    <r>
      <rPr>
        <rFont val="PT Sans"/>
        <sz val="10.0"/>
      </rPr>
      <t xml:space="preserve"> to receive the vaccine are healthcare professionals and employees of healthcare institutions, care home staff and residents, and people over the age of 70 and with underlying conditions who may suffer from COVID-19 more severely due to their health. As soon as a sufficient amount of COVID-19 vaccine arrives in Estonia, vaccination will be made available to other target groups and the entire population as well.</t>
    </r>
  </si>
  <si>
    <r>
      <rPr>
        <rFont val="PT Sans"/>
        <color rgb="FF1155CC"/>
        <u/>
      </rPr>
      <t>Estonia excels at digital learning</t>
    </r>
    <r>
      <rPr>
        <rFont val="PT Sans"/>
      </rPr>
      <t xml:space="preserve"> due to years of using technology in classroom and to deliver lessons.</t>
    </r>
  </si>
  <si>
    <t>https://www.osac.gov/Country/Estonia/Content/Detail/Report/18a23460-a9ab-435f-9001-18a2bbae50c5</t>
  </si>
  <si>
    <r>
      <rPr>
        <rFont val="PT Sans"/>
        <color rgb="FF696158"/>
        <sz val="10.0"/>
      </rPr>
      <t xml:space="preserve">Schools in Eswatini opened for the </t>
    </r>
    <r>
      <rPr>
        <rFont val="PT Sans"/>
        <color rgb="FF1155CC"/>
        <sz val="10.0"/>
        <u/>
      </rPr>
      <t>2021 academic year on the 23rd March</t>
    </r>
    <r>
      <rPr>
        <rFont val="PT Sans"/>
        <color rgb="FF696158"/>
        <sz val="10.0"/>
      </rPr>
      <t xml:space="preserve"> 2021. Some schools using the shift system to reduce number of students in the classroom, meaning most students are attending school once a week.
[Previously: Tertiary students have allowed to travel back to Botswana and matric students have allowed to travel back to South Africa. Phased reopening of school</t>
    </r>
    <r>
      <rPr>
        <rFont val="PT Sans"/>
        <color rgb="FF696158"/>
        <sz val="10.0"/>
      </rPr>
      <t xml:space="preserve">s </t>
    </r>
    <r>
      <rPr>
        <rFont val="PT Sans"/>
        <color rgb="FF1155CC"/>
        <sz val="10.0"/>
        <u/>
      </rPr>
      <t>began 6 July</t>
    </r>
    <r>
      <rPr>
        <rFont val="PT Sans"/>
        <color rgb="FF696158"/>
        <sz val="10.0"/>
      </rPr>
      <t xml:space="preserve">. Government is still monitoring to determine when next phase of reopening can commence.] Check MoE/government pages for updates. Pupils and teachers continue going to school, and </t>
    </r>
    <r>
      <rPr>
        <rFont val="PT Sans"/>
        <color rgb="FF1155CC"/>
        <sz val="10.0"/>
        <u/>
      </rPr>
      <t>some have contracted the virus</t>
    </r>
    <r>
      <rPr>
        <rFont val="PT Sans"/>
        <color rgb="FF696158"/>
        <sz val="10.0"/>
      </rPr>
      <t xml:space="preserve">. Many of the schools that report positive cases continue to operate; in cases where they do close, it is often for only a short a time. Ministry of Education may possibly </t>
    </r>
    <r>
      <rPr>
        <rFont val="PT Sans"/>
        <color rgb="FF1155CC"/>
        <sz val="10.0"/>
        <u/>
      </rPr>
      <t>delay the reopening of all schools</t>
    </r>
    <r>
      <rPr>
        <rFont val="PT Sans"/>
        <color rgb="FF696158"/>
        <sz val="10.0"/>
      </rPr>
      <t xml:space="preserve"> in January 2021. Opening of schools delayed in January with </t>
    </r>
    <r>
      <rPr>
        <rFont val="PT Sans"/>
        <color rgb="FF1155CC"/>
        <sz val="10.0"/>
        <u/>
      </rPr>
      <t>no set date for reopening</t>
    </r>
    <r>
      <rPr>
        <rFont val="PT Sans"/>
        <color rgb="FF696158"/>
        <sz val="10.0"/>
      </rPr>
      <t xml:space="preserve"> originally. In Feburary, </t>
    </r>
    <r>
      <rPr>
        <rFont val="PT Sans"/>
        <color rgb="FF1155CC"/>
        <sz val="10.0"/>
        <u/>
      </rPr>
      <t>MoE proposed opening date of 23 Feburary</t>
    </r>
    <r>
      <rPr>
        <rFont val="PT Sans"/>
        <color rgb="FF696158"/>
        <sz val="10.0"/>
      </rPr>
      <t xml:space="preserve"> for students and 16 February for teachers. The </t>
    </r>
    <r>
      <rPr>
        <rFont val="PT Sans"/>
        <color rgb="FF1155CC"/>
        <sz val="10.0"/>
        <u/>
      </rPr>
      <t>teachers union</t>
    </r>
    <r>
      <rPr>
        <rFont val="PT Sans"/>
        <color rgb="FF696158"/>
        <sz val="10.0"/>
      </rPr>
      <t xml:space="preserve"> is still discussing if this is feasible. ]</t>
    </r>
  </si>
  <si>
    <t xml:space="preserve">Form 5s and tertiary students returned to school in first phase. Gov continues to monitor open schools. </t>
  </si>
  <si>
    <r>
      <rPr>
        <rFont val="PT Sans"/>
      </rPr>
      <t xml:space="preserve">The country’s biggest organisation of teachers, the Swaziland National Association of Teachers (SNAT), </t>
    </r>
    <r>
      <rPr>
        <rFont val="PT Sans"/>
        <color rgb="FF1155CC"/>
        <u/>
      </rPr>
      <t>opposed both the reopening of schools</t>
    </r>
    <r>
      <rPr>
        <rFont val="PT Sans"/>
      </rPr>
      <t xml:space="preserve"> and teachers’ new role as occupational health personnel</t>
    </r>
  </si>
  <si>
    <t>As of August, the departments of health and education have not developed protocols to guide schools in instances where positive cases are reported.</t>
  </si>
  <si>
    <t>http://www.gov.sz/images/CORONA/PM-statement-3-July-2020-final.pdf</t>
  </si>
  <si>
    <t>Schools reopening at 4:25 - https://www.facebook.com/watch/live/?v=209620550484996&amp;ref=watch_permalink</t>
  </si>
  <si>
    <r>
      <rPr>
        <rFont val="PT Sans"/>
        <color rgb="FF696158"/>
        <sz val="10.0"/>
      </rPr>
      <t xml:space="preserve">As of December 21, </t>
    </r>
    <r>
      <rPr>
        <rFont val="PT Sans"/>
        <color rgb="FF1155CC"/>
        <sz val="10.0"/>
        <u/>
      </rPr>
      <t>the country has opened 37,000 schools</t>
    </r>
    <r>
      <rPr>
        <rFont val="PT Sans"/>
        <color rgb="FF696158"/>
        <sz val="10.0"/>
      </rPr>
      <t xml:space="preserve"> and enrolled over 20 million students back into school. 
[Previously: Schools will remain closed until the beginning of the next school year in September</t>
    </r>
    <r>
      <rPr>
        <rFont val="PT Sans"/>
        <color rgb="FF696158"/>
        <sz val="10.0"/>
      </rPr>
      <t xml:space="preserve">. </t>
    </r>
    <r>
      <rPr>
        <rFont val="PT Sans"/>
        <color rgb="FF1155CC"/>
        <sz val="10.0"/>
        <u/>
      </rPr>
      <t>Registration for the upcoming academic year began 2 September</t>
    </r>
    <r>
      <rPr>
        <rFont val="PT Sans"/>
        <color rgb="FF696158"/>
        <sz val="10.0"/>
      </rPr>
      <t>. The MoE believes schools can reopen midSeptember, thoug</t>
    </r>
    <r>
      <rPr>
        <rFont val="PT Sans"/>
        <color rgb="FF696158"/>
        <sz val="10.0"/>
      </rPr>
      <t xml:space="preserve">h </t>
    </r>
    <r>
      <rPr>
        <rFont val="PT Sans"/>
        <color rgb="FF1155CC"/>
        <sz val="10.0"/>
        <u/>
      </rPr>
      <t>no date has been set</t>
    </r>
    <r>
      <rPr>
        <rFont val="PT Sans"/>
        <color rgb="FF696158"/>
        <sz val="10.0"/>
      </rPr>
      <t xml:space="preserve"> while the Mnister awaits the health recommendation. On 20 October, the horn of Africa nation announced </t>
    </r>
    <r>
      <rPr>
        <rFont val="PT Sans"/>
        <color rgb="FF1155CC"/>
        <sz val="10.0"/>
        <u/>
      </rPr>
      <t>partial reopening of schools</t>
    </r>
    <r>
      <rPr>
        <rFont val="PT Sans"/>
        <color rgb="FF696158"/>
        <sz val="10.0"/>
      </rPr>
      <t xml:space="preserve"> – 30% of schools – across the country except in the capital city of Addis Ababa where 70% of the virus caseload exists.]</t>
    </r>
  </si>
  <si>
    <t>Ministry plans to open schools gradually depending on the impact of the pandemic in different localities</t>
  </si>
  <si>
    <r>
      <rPr>
        <rFont val="PT Sans"/>
      </rPr>
      <t xml:space="preserve">During the teaching-learning process, schools will be supplied with face masks, hand sanitizers and other related materials to help prevent the spread of the virus. According to the minister, students will be required to wear facemasks, keep their distance from others and wash their hands regularly. Additionally, </t>
    </r>
    <r>
      <rPr>
        <rFont val="PT Sans"/>
        <color rgb="FF1155CC"/>
        <u/>
      </rPr>
      <t>class sizes will be cut to a maximum of 25</t>
    </r>
    <r>
      <rPr>
        <rFont val="PT Sans"/>
      </rPr>
      <t>.</t>
    </r>
  </si>
  <si>
    <t>Minister stated that introducing a double-shift system, constructing more classes, and using other institutions as temporary schools are some of the measures that will be taken to tackle the shortage of classrooms in the academic year.</t>
  </si>
  <si>
    <t>https://www.press.et/english/?p=27223#</t>
  </si>
  <si>
    <r>
      <rPr>
        <rFont val="PT Sans"/>
        <color rgb="FF696158"/>
      </rPr>
      <t xml:space="preserve">World Bank / MoE contacts // </t>
    </r>
    <r>
      <rPr>
        <rFont val="PT Sans"/>
        <color rgb="FF1155CC"/>
        <u/>
      </rPr>
      <t>http://apanews.net/en/news/ethiopia-to-reopen-schools-amid-covid-19-spread#:~:text=The%20next%20academic%20year%20for,as%20the%20coronavirus%20pandemic%20exacerbated</t>
    </r>
    <r>
      <rPr>
        <rFont val="PT Sans"/>
        <color rgb="FF696158"/>
      </rPr>
      <t xml:space="preserve"> // </t>
    </r>
  </si>
  <si>
    <r>
      <rPr>
        <rFont val="PT Sans"/>
        <color rgb="FF696158"/>
        <sz val="10.0"/>
      </rPr>
      <t xml:space="preserve">Phased reopening of new academic year </t>
    </r>
    <r>
      <rPr>
        <rFont val="PT Sans"/>
        <color rgb="FF1155CC"/>
        <sz val="10.0"/>
        <u/>
      </rPr>
      <t>began on 17 August</t>
    </r>
    <r>
      <rPr>
        <rFont val="PT Sans"/>
        <color rgb="FF696158"/>
        <sz val="10.0"/>
      </rPr>
      <t>. 
[Previously: Phased reopening by grade level</t>
    </r>
    <r>
      <rPr>
        <rFont val="PT Sans"/>
        <color rgb="FF1155CC"/>
        <sz val="10.0"/>
        <u/>
      </rPr>
      <t xml:space="preserve"> began 20 April</t>
    </r>
    <r>
      <rPr>
        <rFont val="PT Sans"/>
        <color rgb="FF696158"/>
        <sz val="10.0"/>
      </rPr>
      <t xml:space="preserve"> with </t>
    </r>
    <r>
      <rPr>
        <rFont val="PT Sans"/>
        <color rgb="FF1155CC"/>
        <sz val="10.0"/>
        <u/>
      </rPr>
      <t>grades 1-3 and day care centers</t>
    </r>
    <r>
      <rPr>
        <rFont val="PT Sans"/>
        <color rgb="FF696158"/>
        <sz val="10.0"/>
      </rPr>
      <t xml:space="preserve">. Phased reopening continued </t>
    </r>
    <r>
      <rPr>
        <rFont val="PT Sans"/>
        <color rgb="FF1155CC"/>
        <sz val="10.0"/>
        <u/>
      </rPr>
      <t>May 4 with grade 4 students returning</t>
    </r>
    <r>
      <rPr>
        <rFont val="PT Sans"/>
        <color rgb="FF696158"/>
        <sz val="10.0"/>
      </rPr>
      <t xml:space="preserve">. Schools were </t>
    </r>
    <r>
      <rPr>
        <rFont val="PT Sans"/>
        <color rgb="FF1155CC"/>
        <sz val="10.0"/>
        <u/>
      </rPr>
      <t>fully reopen by 18 May</t>
    </r>
    <r>
      <rPr>
        <rFont val="PT Sans"/>
        <color rgb="FF696158"/>
        <sz val="10.0"/>
      </rPr>
      <t xml:space="preserve"> until the end of the school year.]</t>
    </r>
  </si>
  <si>
    <t>4; 5; 9</t>
  </si>
  <si>
    <t>Gradual reopening: Grade 4 (May 4); Grade 5 (May 11); Grade 9 (May 18); gradual reopening for secondary schools May 18- June 5; other students who do not have access to distance learning at home can also access some classes at schools.</t>
  </si>
  <si>
    <t>https://www.government.fo/en/news/news/reopening-faroese-society-phase-2/</t>
  </si>
  <si>
    <t>https://www.highnorthnews.com/en/updated-corona-arctic-faroe-islands-ease-restrictions
https://kvf.fo/greinar/2020/04/16/prime-minister-defends-decision-ease-lockdown</t>
  </si>
  <si>
    <r>
      <rPr>
        <rFont val="PT Sans"/>
        <color rgb="FF696158"/>
        <sz val="10.0"/>
      </rPr>
      <t xml:space="preserve">All </t>
    </r>
    <r>
      <rPr>
        <rFont val="PT Sans"/>
        <color rgb="FF1155CC"/>
        <sz val="10.0"/>
        <u/>
      </rPr>
      <t xml:space="preserve">schools closed at the end of January </t>
    </r>
    <r>
      <rPr>
        <rFont val="PT Sans"/>
        <color rgb="FF696158"/>
        <sz val="10.0"/>
      </rPr>
      <t xml:space="preserve">due to the threat of a cyclone. Schools </t>
    </r>
    <r>
      <rPr>
        <rFont val="PT Sans"/>
        <color rgb="FF1155CC"/>
        <sz val="10.0"/>
        <u/>
      </rPr>
      <t>reopened on 8 February</t>
    </r>
    <r>
      <rPr>
        <rFont val="PT Sans"/>
        <color rgb="FF696158"/>
        <sz val="10.0"/>
      </rPr>
      <t xml:space="preserve">. After damage to schools in Northern division due to storms, </t>
    </r>
    <r>
      <rPr>
        <rFont val="PT Sans"/>
        <color rgb="FF1155CC"/>
        <sz val="10.0"/>
        <u/>
      </rPr>
      <t>schools reopened there on 15 February</t>
    </r>
    <r>
      <rPr>
        <rFont val="PT Sans"/>
        <color rgb="FF696158"/>
        <sz val="10.0"/>
      </rPr>
      <t xml:space="preserve">. 
</t>
    </r>
    <r>
      <rPr>
        <rFont val="PT Sans"/>
        <color rgb="FF1155CC"/>
        <sz val="10.0"/>
        <u/>
      </rPr>
      <t xml:space="preserve">
</t>
    </r>
    <r>
      <rPr>
        <rFont val="PT Sans"/>
        <color rgb="FF696158"/>
        <sz val="10.0"/>
      </rPr>
      <t>[Previously: Phased reopening began June 30.</t>
    </r>
    <r>
      <rPr>
        <rFont val="PT Sans"/>
        <color rgb="FF696158"/>
        <sz val="10.0"/>
      </rPr>
      <t xml:space="preserve"> </t>
    </r>
    <r>
      <rPr>
        <rFont val="PT Sans"/>
        <color rgb="FF1155CC"/>
        <sz val="10.0"/>
        <u/>
      </rPr>
      <t>Schools fully reopened on 6 July</t>
    </r>
    <r>
      <rPr>
        <rFont val="PT Sans"/>
        <color rgb="FF696158"/>
        <sz val="10.0"/>
      </rPr>
      <t xml:space="preserve">. 2021 school year </t>
    </r>
    <r>
      <rPr>
        <rFont val="PT Sans"/>
        <color rgb="FF1155CC"/>
        <sz val="10.0"/>
        <u/>
      </rPr>
      <t>began on 19 January 2021</t>
    </r>
    <r>
      <rPr>
        <rFont val="PT Sans"/>
        <color rgb="FF696158"/>
        <sz val="10.0"/>
      </rPr>
      <t>. Check back for MoE updates (see sources)</t>
    </r>
  </si>
  <si>
    <t>Years 12 and 13 started classes on Tuesday 30 June. The rest of the  classes including early childhood, special inclusive education and vocational schools started Monday 6 July.</t>
  </si>
  <si>
    <t>Schools to be thoroughly cleaned, classrooms well ventilated, regular hand washing, designated drop off/pick up areas, routine temperature and symptom checks, high touch surfaces to be cleaned every day</t>
  </si>
  <si>
    <t>Schools responsible for having emergency school closure plans in place</t>
  </si>
  <si>
    <t>Realignment of the curriculum for this academic year</t>
  </si>
  <si>
    <r>
      <rPr>
        <rFont val="PT Sans"/>
      </rPr>
      <t xml:space="preserve">School Reopening Guideline available at: </t>
    </r>
    <r>
      <rPr>
        <rFont val="PT Sans"/>
        <color rgb="FF1155CC"/>
        <u/>
      </rPr>
      <t>http://www.education.gov.fj/circulars/</t>
    </r>
    <r>
      <rPr>
        <rFont val="PT Sans"/>
      </rPr>
      <t xml:space="preserve"> and </t>
    </r>
    <r>
      <rPr>
        <rFont val="PT Sans"/>
        <color rgb="FF1155CC"/>
        <u/>
      </rPr>
      <t>https://www.facebook.com/MOEFIJI/posts/2053875281414186</t>
    </r>
  </si>
  <si>
    <t>http://www.education.gov.fj/</t>
  </si>
  <si>
    <t>https://www.facebook.com/MOEFIJI/</t>
  </si>
  <si>
    <t>https://www.fijitimes.com/fijis-reopening-of-schools-will-be-after-consultation-with-stakeholders/</t>
  </si>
  <si>
    <t>https://www.fbcnews.com.fj/news/covid-19/decision-to-reopen-schools-not-rushed/</t>
  </si>
  <si>
    <r>
      <rPr>
        <rFont val="PT Sans"/>
        <color rgb="FF1155CC"/>
        <sz val="10.0"/>
        <u/>
      </rPr>
      <t>In Helsinki,</t>
    </r>
    <r>
      <rPr>
        <rFont val="PT Sans"/>
        <color rgb="FF696158"/>
        <sz val="10.0"/>
      </rPr>
      <t xml:space="preserve"> upper secondary students transitioned to limited contact teaching on March 1, 2021 with groups alternating between in-person and distance-learning.
[Previously: Schools gradually reopened for two weeks starting May 14. Pupils at upper secondary and vocational schools will continue to study remotely for the rest of this academic year</t>
    </r>
    <r>
      <rPr>
        <rFont val="PT Sans"/>
        <color rgb="FF696158"/>
        <sz val="10.0"/>
      </rPr>
      <t xml:space="preserve">. </t>
    </r>
    <r>
      <rPr>
        <rFont val="PT Sans"/>
        <color rgb="FF1155CC"/>
        <sz val="10.0"/>
        <u/>
      </rPr>
      <t>New academic year began</t>
    </r>
    <r>
      <rPr>
        <rFont val="PT Sans"/>
        <color rgb="FF696158"/>
        <sz val="10.0"/>
      </rPr>
      <t xml:space="preserve"> on 13 August</t>
    </r>
    <r>
      <rPr>
        <rFont val="PT Sans"/>
        <color rgb="FF696158"/>
        <sz val="10.0"/>
      </rPr>
      <t xml:space="preserve">. </t>
    </r>
    <r>
      <rPr>
        <rFont val="PT Sans"/>
        <color rgb="FF1155CC"/>
        <sz val="10.0"/>
        <u/>
      </rPr>
      <t>In Helsinki, more restrictive measures were put into place</t>
    </r>
    <r>
      <rPr>
        <rFont val="PT Sans"/>
        <color rgb="FF696158"/>
        <sz val="10.0"/>
      </rPr>
      <t xml:space="preserve"> including: secondary school students alternating between distance learning and in-person, mandatory masks for secondary students, and masks recommended for primary school students indoors 'when possible'</t>
    </r>
    <r>
      <rPr>
        <rFont val="PT Sans"/>
        <color rgb="FF696158"/>
        <sz val="10.0"/>
      </rPr>
      <t xml:space="preserve">. </t>
    </r>
    <r>
      <rPr>
        <rFont val="PT Sans"/>
        <color rgb="FF1155CC"/>
        <sz val="10.0"/>
        <u/>
      </rPr>
      <t>On 24 Nov it was announced that high schools would close</t>
    </r>
    <r>
      <rPr>
        <rFont val="PT Sans"/>
        <color rgb="FF696158"/>
        <sz val="10.0"/>
      </rPr>
      <t xml:space="preserve">, though no change to primary schools. </t>
    </r>
    <r>
      <rPr>
        <rFont val="PT Sans"/>
        <color rgb="FF1155CC"/>
        <sz val="10.0"/>
        <u/>
      </rPr>
      <t>Spring term began 7 January</t>
    </r>
    <r>
      <rPr>
        <rFont val="PT Sans"/>
        <color rgb="FF696158"/>
        <sz val="10.0"/>
      </rPr>
      <t xml:space="preserve"> for Finnish and Swedish language comprehensive and upper secondary schools.]</t>
    </r>
  </si>
  <si>
    <r>
      <rPr>
        <rFont val="PT Sans"/>
        <color rgb="FF696158"/>
        <sz val="10.0"/>
      </rPr>
      <t xml:space="preserve">Opetusalan Ammattijärjestö (OAJ) is fully supportive of the Government’s decisions in closing schools and </t>
    </r>
    <r>
      <rPr>
        <rFont val="PT Sans"/>
        <color rgb="FF1155CC"/>
        <sz val="10.0"/>
        <u/>
      </rPr>
      <t>partook in discussions with the government</t>
    </r>
    <r>
      <rPr>
        <rFont val="PT Sans"/>
        <color rgb="FF696158"/>
        <sz val="10.0"/>
      </rPr>
      <t xml:space="preserve"> in the run-up to the decision to close schools. Close dialogue with the government is ongoing regarding distance learning training and allowing teachers to work from home.</t>
    </r>
  </si>
  <si>
    <t>Students studied in one class all day during two week reopening in May. They also attended separate lunches.</t>
  </si>
  <si>
    <r>
      <rPr>
        <rFont val="PT Sans"/>
        <sz val="10.0"/>
      </rPr>
      <t xml:space="preserve">The </t>
    </r>
    <r>
      <rPr>
        <rFont val="PT Sans"/>
        <color rgb="FF1155CC"/>
        <sz val="10.0"/>
        <u/>
      </rPr>
      <t>vaccine priority groups</t>
    </r>
    <r>
      <rPr>
        <rFont val="PT Sans"/>
        <sz val="10.0"/>
      </rPr>
      <t xml:space="preserve"> are as follows: healthcare and social welfare workers who examine or directly treat and care for patients with confirmed or suspected COVID-19 disease or who provide other kinds of urgent care, and workers and residents in care homes for older adults; all those 70 years of age and older;  persons at high risk for severe COVID-19 disease due to underlying health conditions; other persons than those in priority groups 1–3. Vaccines will be offered to the whole population once marketing authorisations allow the immunisation of wider groups.</t>
    </r>
  </si>
  <si>
    <t>https://www.oph.fi/en/news/2020/new-school-year-began-contact-teaching</t>
  </si>
  <si>
    <t>http://www.xinhuanet.com/english/2020-06/18/c_139147063.htm</t>
  </si>
  <si>
    <t>https://www.reuters.com/article/us-health-coronavirus-finland-schools/finland-to-reopen-schools-and-daycares-gradually-starting-may-14-idUSKBN22B2RG</t>
  </si>
  <si>
    <r>
      <rPr>
        <rFont val="PT Sans"/>
        <color rgb="FF1155CC"/>
        <sz val="10.0"/>
        <u/>
      </rPr>
      <t>All schools closed in France beginning April 3</t>
    </r>
    <r>
      <rPr>
        <rFont val="PT Sans"/>
        <color rgb="FF696158"/>
        <sz val="10.0"/>
      </rPr>
      <t xml:space="preserve"> for four weeks to help slow the spread of the virus. </t>
    </r>
    <r>
      <rPr>
        <rFont val="PT Sans"/>
        <color rgb="FF1155CC"/>
        <sz val="10.0"/>
        <u/>
      </rPr>
      <t>Nursery and primary schools reopened</t>
    </r>
    <r>
      <rPr>
        <rFont val="PT Sans"/>
        <color rgb="FF696158"/>
        <sz val="10.0"/>
      </rPr>
      <t xml:space="preserve"> on April 26, 2021 after the Easter break. </t>
    </r>
    <r>
      <rPr>
        <rFont val="PT Sans"/>
        <color rgb="FF1155CC"/>
        <sz val="10.0"/>
        <u/>
      </rPr>
      <t>Secondary schools reopened on 3 May 2021</t>
    </r>
    <r>
      <rPr>
        <rFont val="PT Sans"/>
        <color rgb="FF696158"/>
        <sz val="10.0"/>
      </rPr>
      <t>.
[Previously: School</t>
    </r>
    <r>
      <rPr>
        <rFont val="PT Sans"/>
        <color rgb="FF696158"/>
        <sz val="10.0"/>
      </rPr>
      <t xml:space="preserve">s </t>
    </r>
    <r>
      <rPr>
        <rFont val="PT Sans"/>
        <color rgb="FF1155CC"/>
        <sz val="10.0"/>
        <u/>
      </rPr>
      <t>began reopening on 11 May</t>
    </r>
    <r>
      <rPr>
        <rFont val="PT Sans"/>
        <color rgb="FF696158"/>
        <sz val="10.0"/>
      </rPr>
      <t>. Som</t>
    </r>
    <r>
      <rPr>
        <rFont val="PT Sans"/>
        <color rgb="FF696158"/>
        <sz val="10.0"/>
      </rPr>
      <t xml:space="preserve">e </t>
    </r>
    <r>
      <rPr>
        <rFont val="PT Sans"/>
        <color rgb="FF1155CC"/>
        <sz val="10.0"/>
        <u/>
      </rPr>
      <t>closed down</t>
    </r>
    <r>
      <rPr>
        <rFont val="PT Sans"/>
        <color rgb="FF696158"/>
        <sz val="10.0"/>
      </rPr>
      <t xml:space="preserve"> soon after due to a rise in cases. New academic year </t>
    </r>
    <r>
      <rPr>
        <rFont val="PT Sans"/>
        <color rgb="FF1155CC"/>
        <sz val="10.0"/>
        <u/>
      </rPr>
      <t>began on 1 September</t>
    </r>
    <r>
      <rPr>
        <rFont val="PT Sans"/>
        <color rgb="FF696158"/>
        <sz val="10.0"/>
      </rPr>
      <t xml:space="preserve"> for all students. </t>
    </r>
    <r>
      <rPr>
        <rFont val="PT Sans"/>
        <color rgb="FF1155CC"/>
        <sz val="10.0"/>
        <u/>
      </rPr>
      <t>22 schools were closed days later</t>
    </r>
    <r>
      <rPr>
        <rFont val="PT Sans"/>
        <color rgb="FF696158"/>
        <sz val="10.0"/>
      </rPr>
      <t xml:space="preserve"> due to a rise in cases. Students </t>
    </r>
    <r>
      <rPr>
        <rFont val="PT Sans"/>
        <color rgb="FF1155CC"/>
        <sz val="10.0"/>
        <u/>
      </rPr>
      <t>returned to school on 4 January</t>
    </r>
    <r>
      <rPr>
        <rFont val="PT Sans"/>
        <color rgb="FF696158"/>
        <sz val="10.0"/>
      </rPr>
      <t xml:space="preserve"> after the Christmas break. Education Minister </t>
    </r>
    <r>
      <rPr>
        <rFont val="PT Sans"/>
        <color rgb="FF1155CC"/>
        <sz val="10.0"/>
        <u/>
      </rPr>
      <t>considering shutting down canteens</t>
    </r>
    <r>
      <rPr>
        <rFont val="PT Sans"/>
        <color rgb="FF696158"/>
        <sz val="10.0"/>
      </rPr>
      <t xml:space="preserve"> in schools.]</t>
    </r>
  </si>
  <si>
    <r>
      <rPr>
        <rFont val="PT Sans"/>
        <color rgb="FF1155CC"/>
        <sz val="10.0"/>
        <u/>
      </rPr>
      <t>50 schools in France</t>
    </r>
    <r>
      <rPr>
        <rFont val="PT Sans"/>
        <color rgb="FF696158"/>
        <sz val="10.0"/>
      </rPr>
      <t xml:space="preserve"> closed </t>
    </r>
    <r>
      <rPr>
        <rFont val="PT Sans"/>
        <color rgb="FF1155CC"/>
        <sz val="10.0"/>
        <u/>
      </rPr>
      <t>soon after opening</t>
    </r>
    <r>
      <rPr>
        <rFont val="PT Sans"/>
        <color rgb="FF696158"/>
        <sz val="10.0"/>
      </rPr>
      <t xml:space="preserve"> due to COVID cases. In new academic year, </t>
    </r>
    <r>
      <rPr>
        <rFont val="PT Sans"/>
        <color rgb="FF1155CC"/>
        <sz val="10.0"/>
        <u/>
      </rPr>
      <t>schools were closed soon after reopening</t>
    </r>
    <r>
      <rPr>
        <rFont val="PT Sans"/>
        <color rgb="FF696158"/>
        <sz val="10.0"/>
      </rPr>
      <t>. Schools closed again in April, 2021.</t>
    </r>
  </si>
  <si>
    <t>"Primary schools and nurseries began reopening after 11 May and schools for 11 to 15 year-olds (collèges) in green zones on 18 May. All schools except high schools will fully reopen on 22 June - schools for 15 to 18-year-olds (lycées) began reopening in green zones as part of phase two"</t>
  </si>
  <si>
    <r>
      <rPr>
        <rFont val="PT Sans"/>
        <color rgb="FF696158"/>
        <sz val="10.0"/>
      </rPr>
      <t xml:space="preserve">In May, teachers unions </t>
    </r>
    <r>
      <rPr>
        <rFont val="PT Sans"/>
        <color rgb="FF1155CC"/>
        <sz val="10.0"/>
        <u/>
      </rPr>
      <t>demanded health guarantees</t>
    </r>
    <r>
      <rPr>
        <rFont val="PT Sans"/>
        <color rgb="FF696158"/>
        <sz val="10.0"/>
      </rPr>
      <t xml:space="preserve"> for both staff and students before schools roepened. In Martinique, representatives of four teachers’ unions are </t>
    </r>
    <r>
      <rPr>
        <rFont val="PT Sans"/>
        <color rgb="FF1155CC"/>
        <sz val="10.0"/>
        <u/>
      </rPr>
      <t>demanding measures to protect the health and safety</t>
    </r>
    <r>
      <rPr>
        <rFont val="PT Sans"/>
        <color rgb="FF696158"/>
        <sz val="10.0"/>
      </rPr>
      <t xml:space="preserve"> of students, teachers, and their families</t>
    </r>
  </si>
  <si>
    <t xml:space="preserve">Plans to reopen schools for primary school students in May. Children will return to school in staggered year groups. </t>
  </si>
  <si>
    <t>A limit of 15 pupils is put on classrooms and masks are compulsory for older children.</t>
  </si>
  <si>
    <r>
      <rPr>
        <rFont val="PT Sans"/>
        <color rgb="FF1155CC"/>
        <u/>
      </rPr>
      <t>Gov outlined</t>
    </r>
    <r>
      <rPr>
        <rFont val="PT Sans"/>
      </rPr>
      <t xml:space="preserve"> different approaches for various scenarios</t>
    </r>
  </si>
  <si>
    <r>
      <rPr>
        <rFont val="PT Sans"/>
        <color rgb="FF1155CC"/>
        <sz val="10.0"/>
        <u/>
      </rPr>
      <t>Teachers part of Phase 3 of a 5 Phase rollout</t>
    </r>
    <r>
      <rPr>
        <rFont val="PT Sans"/>
        <sz val="10.0"/>
      </rPr>
      <t>: Phase 3 - from late spring, this will be opened up to the rest of the population (around 52 million people). This would begin with people aged 50 plus and keyworkers including teachers and retail staff before moving to people in precarious living situations such as the homeless, people who lived in a communal setting and then the rest of the population.</t>
    </r>
  </si>
  <si>
    <t>https://www.education.gouv.fr/modalites-pratiques-de-la-rentree-2020-305259</t>
  </si>
  <si>
    <t>https://www.nytimes.com/2020/05/10/world/europe/reopen-schools-germany.html
https://www.bbc.co.uk/news/explainers-52575313</t>
  </si>
  <si>
    <r>
      <rPr>
        <rFont val="PT Sans"/>
        <color rgb="FF696158"/>
        <sz val="10.0"/>
      </rPr>
      <t xml:space="preserve"> Territory wide restrictions in January </t>
    </r>
    <r>
      <rPr>
        <rFont val="PT Sans"/>
        <color rgb="FF1155CC"/>
        <sz val="10.0"/>
        <u/>
      </rPr>
      <t>did not close schools</t>
    </r>
    <r>
      <rPr>
        <rFont val="PT Sans"/>
        <color rgb="FF696158"/>
        <sz val="10.0"/>
      </rPr>
      <t xml:space="preserve"> as exepmtions from gathering places remained in place for schools.
[Previously: MoE released for reopening schools at the end of April. This was met with backlash from teachers and parents</t>
    </r>
    <r>
      <rPr>
        <rFont val="PT Sans"/>
        <color rgb="FF696158"/>
        <sz val="10.0"/>
      </rPr>
      <t xml:space="preserve">. </t>
    </r>
    <r>
      <rPr>
        <rFont val="PT Sans"/>
        <color rgb="FF1155CC"/>
        <sz val="10.0"/>
        <u/>
      </rPr>
      <t>Gov pushing ahead with reopening, but teachers unions are threatening to strike.</t>
    </r>
    <r>
      <rPr>
        <rFont val="PT Sans"/>
        <color rgb="FF696158"/>
        <sz val="10.0"/>
      </rPr>
      <t xml:space="preserve"> Two public schools in Tahiti were cleared to open 7 September. </t>
    </r>
    <r>
      <rPr>
        <rFont val="PT Sans"/>
        <color rgb="FF1155CC"/>
        <sz val="10.0"/>
        <u/>
      </rPr>
      <t>A high school was forced to close</t>
    </r>
    <r>
      <rPr>
        <rFont val="PT Sans"/>
        <color rgb="FF696158"/>
        <sz val="10.0"/>
      </rPr>
      <t xml:space="preserve"> on 21 October after a spike in cases.]</t>
    </r>
  </si>
  <si>
    <r>
      <rPr>
        <rFont val="PT Sans"/>
        <color rgb="FF696158"/>
        <sz val="10.0"/>
      </rPr>
      <t xml:space="preserve">A high school in Tahiti was </t>
    </r>
    <r>
      <rPr>
        <rFont val="PT Sans"/>
        <color rgb="FF1155CC"/>
        <sz val="10.0"/>
        <u/>
      </rPr>
      <t>forced to close</t>
    </r>
    <r>
      <rPr>
        <rFont val="PT Sans"/>
        <color rgb="FF696158"/>
        <sz val="10.0"/>
      </rPr>
      <t xml:space="preserve"> after a spike in cases.</t>
    </r>
  </si>
  <si>
    <t>Teachers unions in French Polynesia are threatening to go on strike as the government pushes ahead with reopening public schools.</t>
  </si>
  <si>
    <r>
      <rPr>
        <rFont val="PT Sans"/>
        <color rgb="FF696158"/>
        <u/>
      </rPr>
      <t>https://www.rnz.co.nz/international/pacific-news/415286/reopening-of-french-polynesia-schools-resisted</t>
    </r>
    <r>
      <rPr>
        <rFont val="PT Sans"/>
        <color rgb="FF000000"/>
      </rPr>
      <t xml:space="preserve"> // </t>
    </r>
    <r>
      <rPr>
        <rFont val="PT Sans"/>
        <color rgb="FF1155CC"/>
        <u/>
      </rPr>
      <t>https://www.archyde.com/tahiti-school-to-reopen-despite-outbreak-of-covid-19-case/</t>
    </r>
  </si>
  <si>
    <t>https://www.rnz.co.nz/international/pacific-news/425489/teachers-threaten-strike-as-tahiti-schools-reopen-amid-covid-19</t>
  </si>
  <si>
    <r>
      <rPr>
        <rFont val="PT Sans"/>
        <color rgb="FF696158"/>
        <sz val="10.0"/>
      </rPr>
      <t xml:space="preserve">Kindergarten and primary school students </t>
    </r>
    <r>
      <rPr>
        <rFont val="PT Sans"/>
        <color rgb="FF1155CC"/>
        <sz val="10.0"/>
        <u/>
      </rPr>
      <t>returned to school on 9 November</t>
    </r>
    <r>
      <rPr>
        <rFont val="PT Sans"/>
        <color rgb="FF696158"/>
        <sz val="10.0"/>
      </rPr>
      <t xml:space="preserve"> as part of a phased reopening. Schools fully open by 16 Nov.
[Previously</t>
    </r>
    <r>
      <rPr>
        <rFont val="PT Sans"/>
        <color rgb="FF696158"/>
        <sz val="10.0"/>
      </rPr>
      <t xml:space="preserve">: </t>
    </r>
    <r>
      <rPr>
        <rFont val="PT Sans"/>
        <color rgb="FF1155CC"/>
        <sz val="10.0"/>
        <u/>
      </rPr>
      <t>Students taking the BAC in August were permitted to return on 20 July. Post-secondary classes permitted to begin 13 July</t>
    </r>
    <r>
      <rPr>
        <rFont val="PT Sans"/>
        <color rgb="FF696158"/>
        <sz val="10.0"/>
      </rPr>
      <t xml:space="preserve">. </t>
    </r>
    <r>
      <rPr>
        <rFont val="PT Sans"/>
        <color rgb="FF1155CC"/>
        <sz val="10.0"/>
        <u/>
      </rPr>
      <t>BAC exams began 20 August</t>
    </r>
    <r>
      <rPr>
        <rFont val="PT Sans"/>
        <color rgb="FF696158"/>
        <sz val="10.0"/>
      </rPr>
      <t>. All other students on vacation.]
Check MoE page for updates (see sources)</t>
    </r>
  </si>
  <si>
    <t>Students taking the BAC in August were permitted to return on 20 July.</t>
  </si>
  <si>
    <t>Kindergarten and primary school stuents returned on 9 Novemebr. Those from middle and high schools will resume classes on November 16, according to the 2020-2021 calendar.</t>
  </si>
  <si>
    <r>
      <rPr>
        <rFont val="PT Sans"/>
        <color rgb="FF696158"/>
        <sz val="10.0"/>
      </rPr>
      <t xml:space="preserve">Teachers, through their representative organisation, the Syndicat de l'Éducation Nationale say that they have strong reservations as to whether all students can access distance learning initiative launched by the Ministry of Education. They therefore </t>
    </r>
    <r>
      <rPr>
        <rFont val="PT Sans"/>
        <color rgb="FF1155CC"/>
        <sz val="10.0"/>
        <u/>
      </rPr>
      <t>insist on a reorganisation of the school year</t>
    </r>
    <r>
      <rPr>
        <rFont val="PT Sans"/>
        <color rgb="FF696158"/>
        <sz val="10.0"/>
      </rPr>
      <t xml:space="preserve"> when the situation returns to normal.</t>
    </r>
  </si>
  <si>
    <t>The government ensures that a health system has been put in place in schools to ensure the safety of learners and staff: small numbers, strict compliance with barrier measures and physical distancing, wearing a mask compulsory only in secondary school, etc. These provisions are applicable in all public schools, both pre-primary, primary and secondary throughout the country.</t>
  </si>
  <si>
    <t>https://africtelegraph.com/coronavirus-reouverture-des-ecoles-au-gabon/</t>
  </si>
  <si>
    <t>Gambia</t>
  </si>
  <si>
    <r>
      <rPr>
        <rFont val="PT Sans"/>
        <color rgb="FF000000"/>
        <sz val="10.0"/>
      </rPr>
      <t xml:space="preserve">Schools </t>
    </r>
    <r>
      <rPr>
        <rFont val="PT Sans"/>
        <color rgb="FF1155CC"/>
        <sz val="10.0"/>
        <u/>
      </rPr>
      <t>roepened in October</t>
    </r>
    <r>
      <rPr>
        <rFont val="PT Sans"/>
        <color rgb="FF000000"/>
        <sz val="10.0"/>
      </rPr>
      <t xml:space="preserve">, though </t>
    </r>
    <r>
      <rPr>
        <rFont val="PT Sans"/>
        <color rgb="FF1155CC"/>
        <sz val="10.0"/>
        <u/>
      </rPr>
      <t>parents raised safety concerns</t>
    </r>
    <r>
      <rPr>
        <rFont val="PT Sans"/>
        <color rgb="FF000000"/>
        <sz val="10.0"/>
      </rPr>
      <t xml:space="preserve"> about the guidelines in place to protect students and teachers from the virus.
[Previously:  </t>
    </r>
    <r>
      <rPr>
        <rFont val="PT Sans"/>
        <color rgb="FF1155CC"/>
        <sz val="10.0"/>
        <u/>
      </rPr>
      <t>9th graders returned to schools to take basic education certificate exam from 20 July -28 July</t>
    </r>
    <r>
      <rPr>
        <rFont val="PT Sans"/>
        <color rgb="FF696158"/>
        <sz val="10.0"/>
      </rPr>
      <t xml:space="preserve">. Gambia teachers union working with Government to outline safe school reopening plans as well as other plans to support the education sector in the wake of Covid-19. </t>
    </r>
    <r>
      <rPr>
        <rFont val="PT Sans"/>
        <color rgb="FF1155CC"/>
        <sz val="10.0"/>
        <u/>
      </rPr>
      <t>On 27 Aug, President extended the State of Emergency for 21 days, keeping schools closed</t>
    </r>
    <r>
      <rPr>
        <rFont val="PT Sans"/>
        <color rgb="FF696158"/>
        <sz val="10.0"/>
      </rPr>
      <t xml:space="preserve">.  On 14 September, MoBSE held a forum and shared that the current nature of the Covid-19 case in the country makes it </t>
    </r>
    <r>
      <rPr>
        <rFont val="PT Sans"/>
        <color rgb="FF1155CC"/>
        <sz val="10.0"/>
        <u/>
      </rPr>
      <t>unsafe for MoBSE and its stakeholders to presently announce the general reopening of 2020-2021 academic year.</t>
    </r>
    <r>
      <rPr>
        <rFont val="PT Sans"/>
        <color rgb="FF696158"/>
        <sz val="10.0"/>
      </rPr>
      <t xml:space="preserve">  The Gambia Teacher's Union </t>
    </r>
    <r>
      <rPr>
        <rFont val="PT Sans"/>
        <color rgb="FF1155CC"/>
        <sz val="10.0"/>
        <u/>
      </rPr>
      <t>warns of an academic crisis</t>
    </r>
    <r>
      <rPr>
        <rFont val="PT Sans"/>
        <color rgb="FF696158"/>
        <sz val="10.0"/>
      </rPr>
      <t xml:space="preserve"> if the government does not commit funds to education and the reopening of schools. Heads of schools and parents </t>
    </r>
    <r>
      <rPr>
        <rFont val="PT Sans"/>
        <color rgb="FF1155CC"/>
        <sz val="10.0"/>
        <u/>
      </rPr>
      <t>called for a reopening</t>
    </r>
    <r>
      <rPr>
        <rFont val="PT Sans"/>
        <color rgb="FF696158"/>
        <sz val="10.0"/>
      </rPr>
      <t xml:space="preserve"> in October.]
Check MoE page for updates (see sources) </t>
    </r>
  </si>
  <si>
    <t>9th graders returned to schools to take basic education certificate exam from 20 July -28 July</t>
  </si>
  <si>
    <t>Schools reopened for grades 7 to 12 on 14 October and for ECD to grade 6 on 28 October.</t>
  </si>
  <si>
    <r>
      <rPr>
        <rFont val="PT Sans"/>
        <color rgb="FF696158"/>
        <sz val="10.0"/>
      </rPr>
      <t xml:space="preserve">The Gambia Teachers Union has been proactive in its advocacy and activities in response to the COVID-19 epidemic as it turns its focus to guaranteeing a safe return to schools and quality education for all. </t>
    </r>
    <r>
      <rPr>
        <rFont val="PT Sans"/>
        <color rgb="FF1155CC"/>
        <sz val="10.0"/>
        <u/>
      </rPr>
      <t>The Gambia Teachers Union (GTU) has called for close collaboration</t>
    </r>
    <r>
      <rPr>
        <rFont val="PT Sans"/>
        <color rgb="FF696158"/>
        <sz val="10.0"/>
      </rPr>
      <t xml:space="preserve"> between the government and the union to develop strategies to address the impact of COVID-19 on the education sector. This collaboration must deal with the consequences of closing teacher training and other higher education institutions, bearing in mind existing teacher shortage.</t>
    </r>
  </si>
  <si>
    <t>Wearing of masks compulsory for everyone. The ministry intends to complement the reopening by promoting reduced classroom sizes, distance learning initiatives, extended school days, double sittings and catch-up plans to recover learning losses accrued during the closure</t>
  </si>
  <si>
    <t>The Gambia Safe School Framework</t>
  </si>
  <si>
    <t>http://www.edugambia.gm/</t>
  </si>
  <si>
    <t>https://www.ei-ie.org/en/detail/16831/the-gambia-social-dialogue-at-heart-of-covid-19-response</t>
  </si>
  <si>
    <t>https://www.rfi.fr/en/africa/20201025-gambia-parents-raise-safety-concerns-amid-schools-reopening-during-the-covid-19-pandemic</t>
  </si>
  <si>
    <r>
      <rPr>
        <rFont val="PT Sans"/>
        <color rgb="FF1155CC"/>
        <sz val="10.0"/>
        <u/>
      </rPr>
      <t>In-person studies resumed in all cities and towns of Georgia</t>
    </r>
    <r>
      <rPr>
        <rFont val="PT Sans"/>
        <color rgb="FF696158"/>
        <sz val="10.0"/>
      </rPr>
      <t xml:space="preserve"> except for Tbilisi, Kutaisi and Rustavi starting 1 Feb 2021. In-person studies have</t>
    </r>
    <r>
      <rPr>
        <rFont val="PT Sans"/>
        <color rgb="FF1155CC"/>
        <sz val="10.0"/>
        <u/>
      </rPr>
      <t xml:space="preserve"> resumed in the remaining big cities of Georgia</t>
    </r>
    <r>
      <rPr>
        <rFont val="PT Sans"/>
        <color rgb="FF696158"/>
        <sz val="10.0"/>
      </rPr>
      <t xml:space="preserve"> - in Tbilisi, Kutaisi and Rustavi starting 15 Feb. </t>
    </r>
    <r>
      <rPr>
        <rFont val="PT Sans"/>
        <color rgb="FF1155CC"/>
        <sz val="10.0"/>
        <u/>
      </rPr>
      <t>Parents can choose</t>
    </r>
    <r>
      <rPr>
        <rFont val="PT Sans"/>
        <color rgb="FF696158"/>
        <sz val="10.0"/>
      </rPr>
      <t xml:space="preserve"> whether students continue with remote learning.
[Previously: Schools will remain closed until the next school year. Distance learning opportunities will continue</t>
    </r>
    <r>
      <rPr>
        <rFont val="PT Sans"/>
        <color rgb="FF696158"/>
        <sz val="10.0"/>
      </rPr>
      <t xml:space="preserve">. </t>
    </r>
    <r>
      <rPr>
        <rFont val="PT Sans"/>
        <color rgb="FF1155CC"/>
        <sz val="10.0"/>
        <u/>
      </rPr>
      <t>Schools and universities permitted to reopen 15 September</t>
    </r>
    <r>
      <rPr>
        <rFont val="PT Sans"/>
        <color rgb="FF696158"/>
        <sz val="10.0"/>
      </rPr>
      <t>.  Some region</t>
    </r>
    <r>
      <rPr>
        <rFont val="PT Sans"/>
        <color rgb="FF696158"/>
        <sz val="10.0"/>
      </rPr>
      <t xml:space="preserve">s </t>
    </r>
    <r>
      <rPr>
        <rFont val="PT Sans"/>
        <color rgb="FF1155CC"/>
        <sz val="10.0"/>
        <u/>
      </rPr>
      <t>not allowed to reopen until 1 October</t>
    </r>
    <r>
      <rPr>
        <rFont val="PT Sans"/>
        <color rgb="FF696158"/>
        <sz val="10.0"/>
      </rPr>
      <t>. //</t>
    </r>
    <r>
      <rPr>
        <rFont val="PT Sans"/>
        <color rgb="FF696158"/>
        <sz val="10.0"/>
      </rPr>
      <t xml:space="preserve">  </t>
    </r>
    <r>
      <rPr>
        <rFont val="PT Sans"/>
        <color rgb="FF1155CC"/>
        <sz val="10.0"/>
        <u/>
      </rPr>
      <t>In-person studies for school students in grades one to six have resumed</t>
    </r>
    <r>
      <rPr>
        <rFont val="PT Sans"/>
        <color rgb="FF696158"/>
        <sz val="10.0"/>
      </rPr>
      <t xml:space="preserve"> in Tbilisi, Kutaisi, Rustavi, Zugdidi and Poti on 1 October, excluding Adjara. Some schools i</t>
    </r>
    <r>
      <rPr>
        <rFont val="PT Sans"/>
        <color rgb="FF696158"/>
        <sz val="10.0"/>
      </rPr>
      <t xml:space="preserve">n </t>
    </r>
    <r>
      <rPr>
        <rFont val="PT Sans"/>
        <color rgb="FF1155CC"/>
        <sz val="10.0"/>
        <u/>
      </rPr>
      <t>Zugdidi</t>
    </r>
    <r>
      <rPr>
        <rFont val="PT Sans"/>
        <color rgb="FF696158"/>
        <sz val="10.0"/>
      </rPr>
      <t xml:space="preserve">, </t>
    </r>
    <r>
      <rPr>
        <rFont val="PT Sans"/>
        <color rgb="FF1155CC"/>
        <sz val="10.0"/>
        <u/>
      </rPr>
      <t>Ozurgeti</t>
    </r>
    <r>
      <rPr>
        <rFont val="PT Sans"/>
        <color rgb="FF696158"/>
        <sz val="10.0"/>
      </rPr>
      <t>, an</t>
    </r>
    <r>
      <rPr>
        <rFont val="PT Sans"/>
        <color rgb="FF696158"/>
        <sz val="10.0"/>
      </rPr>
      <t xml:space="preserve">d </t>
    </r>
    <r>
      <rPr>
        <rFont val="PT Sans"/>
        <color rgb="FF1155CC"/>
        <sz val="10.0"/>
        <u/>
      </rPr>
      <t>Batumi</t>
    </r>
    <r>
      <rPr>
        <rFont val="PT Sans"/>
        <color rgb="FF696158"/>
        <sz val="10.0"/>
      </rPr>
      <t xml:space="preserve"> reverted to online classes due to postive cases in schools. Secondary schools, vocational schools, and universities in larger cities </t>
    </r>
    <r>
      <rPr>
        <rFont val="PT Sans"/>
        <color rgb="FF1155CC"/>
        <sz val="10.0"/>
        <u/>
      </rPr>
      <t>switched to online learning starting Nov 28 to Dec 23</t>
    </r>
    <r>
      <rPr>
        <rFont val="PT Sans"/>
        <color rgb="FF696158"/>
        <sz val="10.0"/>
      </rPr>
      <t>, and again from Jan 3 to Jan 15. Public and private kindergartens closed.]</t>
    </r>
  </si>
  <si>
    <t>Secondary schools, vocational schools and uiversities switched to remote learning during a 2-month partial lockdown.</t>
  </si>
  <si>
    <t>Some regions with higher COVID cases not permitted to reopen yet.</t>
  </si>
  <si>
    <r>
      <rPr>
        <rFont val="PT Sans"/>
        <sz val="10.0"/>
      </rPr>
      <t xml:space="preserve">No mention of teachers in </t>
    </r>
    <r>
      <rPr>
        <rFont val="PT Sans"/>
        <color rgb="FF1155CC"/>
        <sz val="10.0"/>
        <u/>
      </rPr>
      <t>first two phases</t>
    </r>
    <r>
      <rPr>
        <rFont val="PT Sans"/>
        <sz val="10.0"/>
      </rPr>
      <t xml:space="preserve"> of vaccine distribution plan.</t>
    </r>
  </si>
  <si>
    <t>UNESCO</t>
  </si>
  <si>
    <t>https://www.facebook.com/agenda.geo/posts/3190620684367715</t>
  </si>
  <si>
    <t>https://www.facebook.com/emis.ge/?fref=mentions&amp;__tn__=K-R</t>
  </si>
  <si>
    <t>https://agenda.ge/en/news/2020/2461</t>
  </si>
  <si>
    <r>
      <rPr>
        <rFont val="PT Sans"/>
        <color rgb="FF696158"/>
        <sz val="10.0"/>
      </rPr>
      <t xml:space="preserve">National lockdown and </t>
    </r>
    <r>
      <rPr>
        <rFont val="PT Sans"/>
        <color rgb="FF1155CC"/>
        <sz val="10.0"/>
        <u/>
      </rPr>
      <t>school closures extended</t>
    </r>
    <r>
      <rPr>
        <rFont val="PT Sans"/>
        <color rgb="FF696158"/>
        <sz val="10.0"/>
      </rPr>
      <t xml:space="preserve"> until January 31. </t>
    </r>
    <r>
      <rPr>
        <rFont val="PT Sans"/>
        <color rgb="FF1155CC"/>
        <sz val="10.0"/>
        <u/>
      </rPr>
      <t>Majority of german schools are set to reopen</t>
    </r>
    <r>
      <rPr>
        <rFont val="PT Sans"/>
        <color rgb="FF696158"/>
        <sz val="10.0"/>
      </rPr>
      <t xml:space="preserve"> 22 Feb 2021. </t>
    </r>
    <r>
      <rPr>
        <rFont val="PT Sans"/>
        <color rgb="FF1155CC"/>
        <sz val="10.0"/>
        <u/>
      </rPr>
      <t>Elementary schools and kindergartens opened as planned</t>
    </r>
    <r>
      <rPr>
        <rFont val="PT Sans"/>
        <color rgb="FF696158"/>
        <sz val="10.0"/>
      </rPr>
      <t xml:space="preserve"> on 22 Feburary. 
[Previously: Schools began reopening in some regions May 4. Digitial learning also continues nationally. Schools </t>
    </r>
    <r>
      <rPr>
        <rFont val="PT Sans"/>
        <color rgb="FF696158"/>
        <sz val="10.0"/>
      </rPr>
      <t xml:space="preserve">in </t>
    </r>
    <r>
      <rPr>
        <rFont val="PT Sans"/>
        <color rgb="FF1155CC"/>
        <sz val="10.0"/>
        <u/>
      </rPr>
      <t>Northern Germany began new academic year on 3 August</t>
    </r>
    <r>
      <rPr>
        <rFont val="PT Sans"/>
        <color rgb="FF696158"/>
        <sz val="10.0"/>
      </rPr>
      <t>. New academic ye</t>
    </r>
    <r>
      <rPr>
        <rFont val="PT Sans"/>
        <color rgb="FF696158"/>
        <sz val="10.0"/>
      </rPr>
      <t xml:space="preserve">ar </t>
    </r>
    <r>
      <rPr>
        <rFont val="PT Sans"/>
        <color rgb="FF1155CC"/>
        <sz val="10.0"/>
        <u/>
      </rPr>
      <t>began elsewhere in the country on 10 August</t>
    </r>
    <r>
      <rPr>
        <rFont val="PT Sans"/>
        <color rgb="FF696158"/>
        <sz val="10.0"/>
      </rPr>
      <t>. So</t>
    </r>
    <r>
      <rPr>
        <rFont val="PT Sans"/>
        <color rgb="FF696158"/>
        <sz val="10.0"/>
      </rPr>
      <t xml:space="preserve">me </t>
    </r>
    <r>
      <rPr>
        <rFont val="PT Sans"/>
        <color rgb="FF1155CC"/>
        <sz val="10.0"/>
        <u/>
      </rPr>
      <t>classes in Berlin were closed</t>
    </r>
    <r>
      <rPr>
        <rFont val="PT Sans"/>
        <color rgb="FF696158"/>
        <sz val="10.0"/>
      </rPr>
      <t xml:space="preserve"> as cases rose two weeks after schools reopened. From 20 October, the district of Berchtesgadener Land at the Bavarian-Austrian border, will impose a circuit-breaker - or temporary lockdown - for two weeks.</t>
    </r>
    <r>
      <rPr>
        <rFont val="PT Sans"/>
        <color rgb="FF696158"/>
        <sz val="10.0"/>
      </rPr>
      <t xml:space="preserve"> </t>
    </r>
    <r>
      <rPr>
        <rFont val="PT Sans"/>
        <color rgb="FF1155CC"/>
        <sz val="10.0"/>
        <u/>
      </rPr>
      <t>Schools, nurseries and restaurants will be closed</t>
    </r>
    <r>
      <rPr>
        <rFont val="PT Sans"/>
        <color rgb="FF696158"/>
        <sz val="10.0"/>
      </rPr>
      <t xml:space="preserve"> and people will have to stay at home unless they have a compelling reason to leave.</t>
    </r>
    <r>
      <rPr>
        <rFont val="PT Sans"/>
        <color rgb="FF696158"/>
        <sz val="10.0"/>
      </rPr>
      <t xml:space="preserve"> </t>
    </r>
    <r>
      <rPr>
        <rFont val="PT Sans"/>
        <color rgb="FF1155CC"/>
        <sz val="10.0"/>
        <u/>
      </rPr>
      <t>Schools will be closed from 16 December until 10 January</t>
    </r>
    <r>
      <rPr>
        <rFont val="PT Sans"/>
        <color rgb="FF696158"/>
        <sz val="10.0"/>
      </rPr>
      <t xml:space="preserve"> as part of a</t>
    </r>
    <r>
      <rPr>
        <rFont val="PT Sans"/>
        <color rgb="FF696158"/>
        <sz val="10.0"/>
      </rPr>
      <t xml:space="preserve"> </t>
    </r>
    <r>
      <rPr>
        <rFont val="PT Sans"/>
        <color rgb="FF1155CC"/>
        <sz val="10.0"/>
        <u/>
      </rPr>
      <t>national lockdown</t>
    </r>
    <r>
      <rPr>
        <rFont val="PT Sans"/>
        <color rgb="FF696158"/>
        <sz val="10.0"/>
      </rPr>
      <t>.]</t>
    </r>
  </si>
  <si>
    <r>
      <rPr>
        <rFont val="PT Sans"/>
        <color rgb="FF696158"/>
        <sz val="10.0"/>
      </rPr>
      <t xml:space="preserve">By the end of first week back, </t>
    </r>
    <r>
      <rPr>
        <rFont val="PT Sans"/>
        <color rgb="FF1155CC"/>
        <sz val="10.0"/>
        <u/>
      </rPr>
      <t xml:space="preserve">two schools in Mecklenburg-Western Pomerania's had to be closed </t>
    </r>
    <r>
      <rPr>
        <rFont val="PT Sans"/>
        <color rgb="FF696158"/>
        <sz val="10.0"/>
      </rPr>
      <t xml:space="preserve">due to infections. </t>
    </r>
    <r>
      <rPr>
        <rFont val="PT Sans"/>
        <color rgb="FF1155CC"/>
        <sz val="10.0"/>
        <u/>
      </rPr>
      <t xml:space="preserve">Localized closure of classes </t>
    </r>
    <r>
      <rPr>
        <rFont val="PT Sans"/>
        <color rgb="FF696158"/>
        <sz val="10.0"/>
      </rPr>
      <t>and quarantining of individual students in Berlin and North Rhine-Westphalia as cases rise after schools reopened. All schools closed from 16 Dec until 10 Jan as part of a Christmas COVID lockdown.</t>
    </r>
  </si>
  <si>
    <r>
      <rPr>
        <rFont val="PT Sans"/>
        <color rgb="FF696158"/>
        <sz val="10.0"/>
      </rPr>
      <t xml:space="preserve">Germany's national teachers' union, the GEW, sees a </t>
    </r>
    <r>
      <rPr>
        <rFont val="PT Sans"/>
        <color rgb="FF1155CC"/>
        <sz val="10.0"/>
        <u/>
      </rPr>
      <t>return to normal school operations as high-risk</t>
    </r>
    <r>
      <rPr>
        <rFont val="PT Sans"/>
        <color rgb="FF696158"/>
        <sz val="10.0"/>
      </rPr>
      <t xml:space="preserve">, partly because government health authorities haven't yet inspected all schools to check their anti-virus measures and hygiene plans. ETUCE member organisations GEW and VBE have written a </t>
    </r>
    <r>
      <rPr>
        <rFont val="PT Sans"/>
        <color rgb="FF1155CC"/>
        <sz val="10.0"/>
        <u/>
      </rPr>
      <t>joint letter</t>
    </r>
    <r>
      <rPr>
        <rFont val="PT Sans"/>
        <color rgb="FF696158"/>
        <sz val="10.0"/>
      </rPr>
      <t xml:space="preserve"> to the education ministers of the federal states alongside the parents’ association BER. The organisations </t>
    </r>
    <r>
      <rPr>
        <rFont val="PT Sans"/>
        <color rgb="FF1155CC"/>
        <sz val="10.0"/>
        <u/>
      </rPr>
      <t>remind the Ministers of their relevant expertise and propose to participate in developing an exit strategy that is realistic and sustainable</t>
    </r>
    <r>
      <rPr>
        <rFont val="PT Sans"/>
        <color rgb="FF696158"/>
        <sz val="10.0"/>
      </rPr>
      <t>.</t>
    </r>
  </si>
  <si>
    <r>
      <rPr>
        <rFont val="PT Sans"/>
        <color rgb="FF1155CC"/>
        <sz val="10.0"/>
        <u/>
      </rPr>
      <t>Teachers included</t>
    </r>
    <r>
      <rPr>
        <rFont val="PT Sans"/>
        <sz val="10.0"/>
      </rPr>
      <t xml:space="preserve"> in the third high priority group</t>
    </r>
  </si>
  <si>
    <r>
      <rPr>
        <rFont val="PT Sans"/>
      </rPr>
      <t xml:space="preserve">The government also </t>
    </r>
    <r>
      <rPr>
        <rFont val="PT Sans"/>
        <color rgb="FF1155CC"/>
        <u/>
      </rPr>
      <t>agreed to provide €500 million in funding</t>
    </r>
    <r>
      <rPr>
        <rFont val="PT Sans"/>
      </rPr>
      <t xml:space="preserve"> to improve digital infrastructure and help schools prepare for online instruction in the event a class or a school needs to shut down.</t>
    </r>
  </si>
  <si>
    <t xml:space="preserve">https://www.vox.com/2020/5/1/21239638/germany-coronavirus-lockdown-reopening-merkel
</t>
  </si>
  <si>
    <r>
      <rPr>
        <rFont val="PT Sans"/>
        <color rgb="FF1155CC"/>
        <u/>
      </rPr>
      <t>Schools opened in Ghana</t>
    </r>
    <r>
      <rPr>
        <rFont val="PT Sans"/>
        <color rgb="FF666666"/>
      </rPr>
      <t xml:space="preserve">. First year senior high school students will not return to school until March 10, 2021. Some schools have introduced </t>
    </r>
    <r>
      <rPr>
        <rFont val="PT Sans"/>
        <color rgb="FF1155CC"/>
        <u/>
      </rPr>
      <t>a shift system</t>
    </r>
    <r>
      <rPr>
        <rFont val="PT Sans"/>
        <color rgb="FF666666"/>
      </rPr>
      <t xml:space="preserve"> to curb the spread of the virus.
[Previously: Final year students in Senior High School (SHS 3) and SHS 2 'gold track' students went back to school on 22 June, and final year Junior High School (JHS 3) students went back to school on 29 June</t>
    </r>
    <r>
      <rPr>
        <rFont val="PT Sans"/>
        <color rgb="FF666666"/>
      </rPr>
      <t xml:space="preserve">. </t>
    </r>
    <r>
      <rPr>
        <rFont val="PT Sans"/>
        <color rgb="FF1155CC"/>
        <u/>
      </rPr>
      <t>Partial reopening on 5 October for second-year students in junior and senior high schools</t>
    </r>
    <r>
      <rPr>
        <rFont val="PT Sans"/>
        <color rgb="FF666666"/>
      </rPr>
      <t xml:space="preserve"> across Ghana. The partial school reopening for the selected students is to enable them to complete the 2019/20 academic year. All nursery, kindergarten, primary, and first-year junior high school pupils will continue to remain at home until January 2021, the president announced. Ghanaian President Nana Addo Dankwa Akufo-Addo announced </t>
    </r>
    <r>
      <rPr>
        <rFont val="PT Sans"/>
        <color rgb="FF1155CC"/>
        <u/>
      </rPr>
      <t>school reopening dates</t>
    </r>
    <r>
      <rPr>
        <rFont val="PT Sans"/>
        <color rgb="FF666666"/>
      </rPr>
      <t>: all kindergartens, primary and junior high schools will reopen on Jan. 15, and senior high schools on Jan. 18 while tertiary institutions will restart on Jan. 9.]</t>
    </r>
  </si>
  <si>
    <r>
      <rPr>
        <rFont val="PT Sans"/>
        <color rgb="FF696158"/>
        <sz val="10.0"/>
      </rPr>
      <t xml:space="preserve">Pre-tertiary teacher unions in Ghana are </t>
    </r>
    <r>
      <rPr>
        <rFont val="PT Sans"/>
        <color rgb="FF1155CC"/>
        <sz val="10.0"/>
        <u/>
      </rPr>
      <t>calling on the government to shut down schools</t>
    </r>
    <r>
      <rPr>
        <rFont val="PT Sans"/>
        <color rgb="FF696158"/>
        <sz val="10.0"/>
      </rPr>
      <t xml:space="preserve"> amid COVID-19 spread in the institutions a few weeks after reopening.</t>
    </r>
  </si>
  <si>
    <r>
      <rPr>
        <rFont val="PT Sans"/>
        <color rgb="FF696158"/>
        <u/>
      </rPr>
      <t xml:space="preserve">http://www.ges.gov.gh/
</t>
    </r>
    <r>
      <rPr>
        <rFont val="PT Sans"/>
        <color rgb="FF696158"/>
      </rPr>
      <t>DFID contact</t>
    </r>
  </si>
  <si>
    <t>https://twitter.com/gheduservice</t>
  </si>
  <si>
    <t>http://www.xinhuanet.com/english/2020-08/31/c_139330408.htm</t>
  </si>
  <si>
    <r>
      <rPr>
        <rFont val="PT Sans"/>
        <color rgb="FF696158"/>
        <sz val="10.0"/>
      </rPr>
      <t xml:space="preserve">Schools were scheduled to open 1 Feb but were kept closed amid rising cases. The </t>
    </r>
    <r>
      <rPr>
        <rFont val="PT Sans"/>
        <color rgb="FF1155CC"/>
        <sz val="10.0"/>
        <u/>
      </rPr>
      <t>new planned opening date is 22 feb 2021</t>
    </r>
    <r>
      <rPr>
        <rFont val="PT Sans"/>
        <color rgb="FF696158"/>
        <sz val="10.0"/>
      </rPr>
      <t xml:space="preserve">. Schools </t>
    </r>
    <r>
      <rPr>
        <rFont val="PT Sans"/>
        <color rgb="FF1155CC"/>
        <sz val="10.0"/>
        <u/>
      </rPr>
      <t>opened as planned</t>
    </r>
    <r>
      <rPr>
        <rFont val="PT Sans"/>
        <color rgb="FF696158"/>
        <sz val="10.0"/>
      </rPr>
      <t xml:space="preserve"> on 22 Feburary. 
[Previousl</t>
    </r>
    <r>
      <rPr>
        <rFont val="PT Sans"/>
        <color rgb="FF696158"/>
        <sz val="10.0"/>
      </rPr>
      <t xml:space="preserve">y: </t>
    </r>
    <r>
      <rPr>
        <rFont val="PT Sans"/>
        <color rgb="FF1155CC"/>
        <sz val="10.0"/>
        <u/>
      </rPr>
      <t>Phased reopening to begin May 26</t>
    </r>
    <r>
      <rPr>
        <rFont val="PT Sans"/>
        <color rgb="FF696158"/>
        <sz val="10.0"/>
      </rPr>
      <t>. Attendance optional and not all will return this school yea</t>
    </r>
    <r>
      <rPr>
        <rFont val="PT Sans"/>
        <color rgb="FF696158"/>
        <sz val="10.0"/>
      </rPr>
      <t xml:space="preserve">r. </t>
    </r>
    <r>
      <rPr>
        <rFont val="PT Sans"/>
        <color rgb="FF1155CC"/>
        <sz val="10.0"/>
        <u/>
      </rPr>
      <t>Year 12s and Level 3 (Yr 1) students resumed classes</t>
    </r>
    <r>
      <rPr>
        <rFont val="PT Sans"/>
        <color rgb="FF696158"/>
        <sz val="10.0"/>
      </rPr>
      <t xml:space="preserve"> 16 Jun</t>
    </r>
    <r>
      <rPr>
        <rFont val="PT Sans"/>
        <color rgb="FF696158"/>
        <sz val="10.0"/>
      </rPr>
      <t xml:space="preserve">e. </t>
    </r>
    <r>
      <rPr>
        <rFont val="PT Sans"/>
        <color rgb="FF1155CC"/>
        <sz val="10.0"/>
        <u/>
      </rPr>
      <t>New academic year began on 1 September for staff and 2 September for students</t>
    </r>
    <r>
      <rPr>
        <rFont val="PT Sans"/>
        <color rgb="FF696158"/>
        <sz val="10.0"/>
      </rPr>
      <t>.  There has be</t>
    </r>
    <r>
      <rPr>
        <rFont val="PT Sans"/>
        <color rgb="FF696158"/>
        <sz val="10.0"/>
      </rPr>
      <t xml:space="preserve">en </t>
    </r>
    <r>
      <rPr>
        <rFont val="PT Sans"/>
        <color rgb="FF1155CC"/>
        <sz val="10.0"/>
        <u/>
      </rPr>
      <t>a recent rise in cases</t>
    </r>
    <r>
      <rPr>
        <rFont val="PT Sans"/>
        <color rgb="FF696158"/>
        <sz val="10.0"/>
      </rPr>
      <t>, some from schools; all individuals affected are self-isolating. Parents still to send children to schoo</t>
    </r>
    <r>
      <rPr>
        <rFont val="PT Sans"/>
        <color rgb="FF696158"/>
        <sz val="10.0"/>
      </rPr>
      <t xml:space="preserve">l. </t>
    </r>
    <r>
      <rPr>
        <rFont val="PT Sans"/>
        <color rgb="FF1155CC"/>
        <sz val="10.0"/>
        <u/>
      </rPr>
      <t>Government planning to increase testing</t>
    </r>
    <r>
      <rPr>
        <rFont val="PT Sans"/>
        <color rgb="FF696158"/>
        <sz val="10.0"/>
      </rPr>
      <t>. Parent groups s</t>
    </r>
    <r>
      <rPr>
        <rFont val="PT Sans"/>
        <color rgb="FF696158"/>
        <sz val="10.0"/>
      </rPr>
      <t xml:space="preserve">ay </t>
    </r>
    <r>
      <rPr>
        <rFont val="PT Sans"/>
        <color rgb="FF1155CC"/>
        <sz val="10.0"/>
        <u/>
      </rPr>
      <t>closing schools should be a last resort</t>
    </r>
    <r>
      <rPr>
        <rFont val="PT Sans"/>
        <color rgb="FF696158"/>
        <sz val="10.0"/>
      </rPr>
      <t>.] Schools were scheduled to open on 11 Janaury, but</t>
    </r>
    <r>
      <rPr>
        <rFont val="PT Sans"/>
        <color rgb="FF696158"/>
        <sz val="10.0"/>
      </rPr>
      <t xml:space="preserve"> </t>
    </r>
    <r>
      <rPr>
        <rFont val="PT Sans"/>
        <color rgb="FF1155CC"/>
        <sz val="10.0"/>
        <u/>
      </rPr>
      <t>will remain closed until at least 25 January</t>
    </r>
    <r>
      <rPr>
        <rFont val="PT Sans"/>
        <color rgb="FF696158"/>
        <sz val="10.0"/>
      </rPr>
      <t>. This date could be delayed depeneding on the recent surge in cases.</t>
    </r>
  </si>
  <si>
    <t>In January 2021, schools remained closed after the winter holidays due to a spike in cases.</t>
  </si>
  <si>
    <t>2; 6</t>
  </si>
  <si>
    <t xml:space="preserve">Reopening began with grades 2 and 6; from June 16 all students can attend in the morning. </t>
  </si>
  <si>
    <r>
      <rPr>
        <rFont val="PT Sans"/>
        <color rgb="FF696158"/>
        <sz val="10.0"/>
      </rPr>
      <t xml:space="preserve">Teachers’ union NASUWT has </t>
    </r>
    <r>
      <rPr>
        <rFont val="PT Sans"/>
        <color rgb="FF1155CC"/>
        <sz val="10.0"/>
        <u/>
      </rPr>
      <t>raised safety concerns</t>
    </r>
    <r>
      <rPr>
        <rFont val="PT Sans"/>
        <color rgb="FF696158"/>
        <sz val="10.0"/>
      </rPr>
      <t xml:space="preserve"> over plans to reopen schools in September following the Covid-19 lockdown</t>
    </r>
  </si>
  <si>
    <t>Part time at first</t>
  </si>
  <si>
    <t>The school day will operate on a summer hours schedule up to and including Friday 11th September. Winter hours will commence on Monday 14th September. Pupils are expected to attend school every day, for the full school day, taking due notice of the details for staggered arrival and dismissal that apply, as per their school’s instructions.</t>
  </si>
  <si>
    <t>The school day will be organised to minimise movement around the school or building and staggered break times will be implemented so that all children are not moving around the school at the same time and to ensure children interact with the same group of individuals - their ‘bubble’ - throughout the school day.</t>
  </si>
  <si>
    <r>
      <rPr>
        <rFont val="PT Sans"/>
        <color rgb="FF1155CC"/>
        <u/>
      </rPr>
      <t>Schools</t>
    </r>
    <r>
      <rPr>
        <rFont val="PT Sans"/>
      </rPr>
      <t xml:space="preserve"> have also organised staggered drop-off and collection times to allow for greater social distancing between parents or guardians. The context of each school will determine how the combination of these measures are used to best effect to help minimise the risk of transmission in each educational setting. The Department of Education continues to promote hand washing as the number one preventative measure for reducing the spread of Covid-19.</t>
    </r>
  </si>
  <si>
    <r>
      <rPr>
        <rFont val="PT Sans"/>
        <sz val="10.0"/>
      </rPr>
      <t xml:space="preserve">Government's intial announcemnt of target groups for vaccine distribution </t>
    </r>
    <r>
      <rPr>
        <rFont val="PT Sans"/>
        <color rgb="FF1155CC"/>
        <sz val="10.0"/>
        <u/>
      </rPr>
      <t>does not include teachers</t>
    </r>
    <r>
      <rPr>
        <rFont val="PT Sans"/>
        <sz val="10.0"/>
      </rPr>
      <t>.</t>
    </r>
  </si>
  <si>
    <r>
      <rPr>
        <rFont val="PT Sans"/>
      </rPr>
      <t xml:space="preserve">https://docs.google.com/document/d/1N25EFxwLU_awjt3RtDMIwmwU6izJg8FooUJ3GM_LYzE/edit
</t>
    </r>
    <r>
      <rPr>
        <rFont val="PT Sans"/>
        <color rgb="FF1155CC"/>
        <u/>
      </rPr>
      <t>https://drive.google.com/file/d/1J0aUc9Xt5FDpE0x1jFh05PCVWMt1_9Cq/view</t>
    </r>
  </si>
  <si>
    <t>https://www.education.gov.gi/return-to-school</t>
  </si>
  <si>
    <t>https://www.facebook.com/gibraltargovernment/photos/pcb.3219373821441225/3219899688055305/?type=3&amp;theater</t>
  </si>
  <si>
    <t>https://www.theolivepress.es/spain-news/2020/05/08/gibraltar-schools-start-to-open-from-may-26-as-active-covid-19-infections-go-down-to-three/</t>
  </si>
  <si>
    <t>https://www.chronicle.gi/year-12-students-to-return-to-school-next-week/</t>
  </si>
  <si>
    <r>
      <rPr>
        <rFont val="PT Sans"/>
        <color rgb="FF696158"/>
        <sz val="10.0"/>
      </rPr>
      <t xml:space="preserve">Schools </t>
    </r>
    <r>
      <rPr>
        <rFont val="PT Sans"/>
        <color rgb="FF1155CC"/>
        <sz val="10.0"/>
        <u/>
      </rPr>
      <t>across the country closed in March</t>
    </r>
    <r>
      <rPr>
        <rFont val="PT Sans"/>
        <color rgb="FF696158"/>
        <sz val="10.0"/>
      </rPr>
      <t xml:space="preserve"> for two weeks due to a rise in cases. Authorities announced plans to </t>
    </r>
    <r>
      <rPr>
        <rFont val="PT Sans"/>
        <color rgb="FF1155CC"/>
        <sz val="10.0"/>
        <u/>
      </rPr>
      <t>reopen high schools for students in the final three grades starting April 12</t>
    </r>
    <r>
      <rPr>
        <rFont val="PT Sans"/>
        <color rgb="FF696158"/>
        <sz val="10.0"/>
      </rPr>
      <t xml:space="preserve"> using </t>
    </r>
    <r>
      <rPr>
        <rFont val="PT Sans"/>
        <color rgb="FF1155CC"/>
        <sz val="10.0"/>
        <u/>
      </rPr>
      <t>self-test kits</t>
    </r>
    <r>
      <rPr>
        <rFont val="PT Sans"/>
        <color rgb="FF696158"/>
        <sz val="10.0"/>
      </rPr>
      <t xml:space="preserve"> available at pharmacies. Greece </t>
    </r>
    <r>
      <rPr>
        <rFont val="PT Sans"/>
        <color rgb="FF1155CC"/>
        <sz val="10.0"/>
        <u/>
      </rPr>
      <t>reopened primary schools and junior highs for in-person classes</t>
    </r>
    <r>
      <rPr>
        <rFont val="PT Sans"/>
        <color rgb="FF696158"/>
        <sz val="10.0"/>
      </rPr>
      <t xml:space="preserve"> on May 10 2021 for the first time in months, as the country eases coronavirus restrictions.
[Previously: Phased reopening by grade began 18 May. Primary and pre-schools opened June 1.  Detailed reopening plans available on MoE website (documents are in Greek). School year was extended through late June to allow for catch up activities</t>
    </r>
    <r>
      <rPr>
        <rFont val="PT Sans"/>
        <color rgb="FF696158"/>
        <sz val="10.0"/>
      </rPr>
      <t xml:space="preserve">. </t>
    </r>
    <r>
      <rPr>
        <rFont val="PT Sans"/>
        <color rgb="FF1155CC"/>
        <sz val="10.0"/>
        <u/>
      </rPr>
      <t xml:space="preserve">The new school year began on 14 September. </t>
    </r>
    <r>
      <rPr>
        <rFont val="PT Sans"/>
        <color rgb="FF696158"/>
        <sz val="10.0"/>
      </rPr>
      <t xml:space="preserve"> Gov introduced tighter measures aimed at curbing the spread of covid by </t>
    </r>
    <r>
      <rPr>
        <rFont val="PT Sans"/>
        <color rgb="FF1155CC"/>
        <sz val="10.0"/>
        <u/>
      </rPr>
      <t>closing primary schools and nurseries from 14 Nov for two weeks</t>
    </r>
    <r>
      <rPr>
        <rFont val="PT Sans"/>
        <color rgb="FF696158"/>
        <sz val="10.0"/>
      </rPr>
      <t xml:space="preserve"> until the end of the lockdown period. Distance learning has already been implemented in secondary schools and universities. School closures were </t>
    </r>
    <r>
      <rPr>
        <rFont val="PT Sans"/>
        <color rgb="FF1155CC"/>
        <sz val="10.0"/>
        <u/>
      </rPr>
      <t>extended until January 7.</t>
    </r>
    <r>
      <rPr>
        <rFont val="PT Sans"/>
        <color rgb="FF696158"/>
        <sz val="10.0"/>
      </rPr>
      <t xml:space="preserve"> MoE announced that </t>
    </r>
    <r>
      <rPr>
        <rFont val="PT Sans"/>
        <color rgb="FF1155CC"/>
        <sz val="10.0"/>
        <u/>
      </rPr>
      <t>kindergarten and primary school students will return to the classroom next Monday</t>
    </r>
    <r>
      <rPr>
        <rFont val="PT Sans"/>
        <color rgb="FF696158"/>
        <sz val="10.0"/>
      </rPr>
      <t>, January 11. Grades 7-12 are to restart remote learning on Friday January 8 – until further notice. ]</t>
    </r>
  </si>
  <si>
    <t>Secondary schools switched to remote learning and all schools closed as cases rise. Schools across country closed again in March, 2021.</t>
  </si>
  <si>
    <t xml:space="preserve">Schools initially began opening for secondary students May 25. Schools opened for preschool and primary students June 1. </t>
  </si>
  <si>
    <r>
      <rPr>
        <rFont val="PT Sans"/>
        <color rgb="FF696158"/>
        <sz val="10.0"/>
      </rPr>
      <t xml:space="preserve">A national teachers’ union in Greece had a </t>
    </r>
    <r>
      <rPr>
        <rFont val="PT Sans"/>
        <color rgb="FF1155CC"/>
        <sz val="10.0"/>
        <u/>
      </rPr>
      <t>three-hour work stoppage of online classes</t>
    </r>
    <r>
      <rPr>
        <rFont val="PT Sans"/>
        <color rgb="FF696158"/>
        <sz val="10.0"/>
      </rPr>
      <t>, saying the government’s effort to reopen high schools in the next two weeks has been poorly planned.</t>
    </r>
  </si>
  <si>
    <r>
      <rPr>
        <rFont val="PT Sans"/>
        <color rgb="FF1155CC"/>
        <sz val="10.0"/>
        <u/>
      </rPr>
      <t>The first phase of the government’s vaccination plan</t>
    </r>
    <r>
      <rPr>
        <rFont val="PT Sans"/>
        <sz val="10.0"/>
      </rPr>
      <t xml:space="preserve"> included the inoculation of high priority groups including frontline health care staff as well as elderly and residents at nursing homes. The second phase included individuals over 85. Greece’s national vaccination plan is entering its next phase with the inoculation of the next two priority groups: individuals aged 60-64 and 75-79.</t>
    </r>
  </si>
  <si>
    <t>https://www.minedu.gov.gr/news/45145-28-05-20-epanaleitourgia-ton-sxolikon-monadon-eidikis-agogis-kai-ekpaidefsis-avathmias-vvathmias-ekpaidefsis</t>
  </si>
  <si>
    <t>https://greekcitytimes.com/2020/05/25/primary-schools-and-preschools-in-greece-reopening-on-june-1/</t>
  </si>
  <si>
    <t xml:space="preserve">https://www.nytimes.com/2020/05/10/world/europe/reopen-schools-germany.html
https://www.aa.com.tr/en/europe/greece-enters-phase-3-in-lifting-lockdown-measures/1844862
</t>
  </si>
  <si>
    <r>
      <rPr>
        <rFont val="PT Sans"/>
        <color rgb="FF696158"/>
        <sz val="10.0"/>
      </rPr>
      <t>New academic year began on 13 August.
[Previously</t>
    </r>
    <r>
      <rPr>
        <rFont val="PT Sans"/>
        <color rgb="FF696158"/>
        <sz val="10.0"/>
      </rPr>
      <t xml:space="preserve">: </t>
    </r>
    <r>
      <rPr>
        <rFont val="PT Sans"/>
        <color rgb="FF1155CC"/>
        <sz val="10.0"/>
        <u/>
      </rPr>
      <t>Schools began reopening process in April</t>
    </r>
    <r>
      <rPr>
        <rFont val="PT Sans"/>
        <color rgb="FF696158"/>
        <sz val="10.0"/>
      </rPr>
      <t>. Schools in Western Greenland opened 14 April, and country was fully reopen by 21 April.]</t>
    </r>
  </si>
  <si>
    <t>https://naalakkersuisut.gl/da/H%C3%B8ringer/Arkiv-over-h%C3%B8ringer/2020/noedundervisning</t>
  </si>
  <si>
    <t>https://www.arctictoday.com/after-11-covid-19-infections-greenland-plans-to-slowly-reopen-nuuk/</t>
  </si>
  <si>
    <r>
      <rPr>
        <rFont val="PT Sans"/>
        <color rgb="FF696158"/>
        <sz val="10.0"/>
      </rPr>
      <t xml:space="preserve">Reopening of </t>
    </r>
    <r>
      <rPr>
        <rFont val="PT Sans"/>
        <color rgb="FF1155CC"/>
        <sz val="10.0"/>
        <u/>
      </rPr>
      <t>schools was delayed by one week</t>
    </r>
    <r>
      <rPr>
        <rFont val="PT Sans"/>
        <color rgb="FF696158"/>
        <sz val="10.0"/>
      </rPr>
      <t xml:space="preserve">. Several schools re-opened for the final term of the year on April 12th 2021 while others reopened on April 19. </t>
    </r>
    <r>
      <rPr>
        <rFont val="PT Sans"/>
        <color rgb="FF1155CC"/>
        <sz val="10.0"/>
        <u/>
      </rPr>
      <t>Schools are now fully open</t>
    </r>
    <r>
      <rPr>
        <rFont val="PT Sans"/>
        <color rgb="FF696158"/>
        <sz val="10.0"/>
      </rPr>
      <t xml:space="preserve">.
[Previously: Schools reopened June 8 for students sitting for secondary school exams only. </t>
    </r>
    <r>
      <rPr>
        <rFont val="PT Sans"/>
        <color rgb="FF1155CC"/>
        <sz val="10.0"/>
        <u/>
      </rPr>
      <t>Students will sit for the CSEC Examinations from 13-30 July 2020</t>
    </r>
    <r>
      <rPr>
        <rFont val="PT Sans"/>
        <color rgb="FF696158"/>
        <sz val="10.0"/>
      </rPr>
      <t xml:space="preserve">. Primary school students will not return until the next school year. New academic year </t>
    </r>
    <r>
      <rPr>
        <rFont val="PT Sans"/>
        <color rgb="FF1155CC"/>
        <sz val="10.0"/>
        <u/>
      </rPr>
      <t>began on 7 September</t>
    </r>
    <r>
      <rPr>
        <rFont val="PT Sans"/>
        <color rgb="FF696158"/>
        <sz val="10.0"/>
      </rPr>
      <t xml:space="preserve">. On 9 October, on the advice of the Ministry of Health, schools have been granted approval to </t>
    </r>
    <r>
      <rPr>
        <rFont val="PT Sans"/>
        <color rgb="FF1155CC"/>
        <sz val="10.0"/>
        <u/>
      </rPr>
      <t>remove the physical distancing arrangements</t>
    </r>
    <r>
      <rPr>
        <rFont val="PT Sans"/>
        <color rgb="FF696158"/>
        <sz val="10.0"/>
      </rPr>
      <t xml:space="preserve"> in classrooms. Return of students to school for the start of term in 2021 has been </t>
    </r>
    <r>
      <rPr>
        <rFont val="PT Sans"/>
        <color rgb="FF1155CC"/>
        <sz val="10.0"/>
        <u/>
      </rPr>
      <t>placed on hold</t>
    </r>
    <r>
      <rPr>
        <rFont val="PT Sans"/>
        <color rgb="FF696158"/>
        <sz val="10.0"/>
      </rPr>
      <t xml:space="preserve">. Schools </t>
    </r>
    <r>
      <rPr>
        <rFont val="PT Sans"/>
        <color rgb="FF1155CC"/>
        <sz val="10.0"/>
        <u/>
      </rPr>
      <t>reopened on 11 January</t>
    </r>
    <r>
      <rPr>
        <rFont val="PT Sans"/>
        <color rgb="FF696158"/>
        <sz val="10.0"/>
      </rPr>
      <t xml:space="preserve"> using a blended approach. </t>
    </r>
  </si>
  <si>
    <t>Secondary</t>
  </si>
  <si>
    <r>
      <rPr>
        <rFont val="PT Sans"/>
        <color rgb="FF696158"/>
        <sz val="10.0"/>
      </rPr>
      <t xml:space="preserve">Schools reopened June 8 for students sitting for secondary school exams only. </t>
    </r>
    <r>
      <rPr>
        <rFont val="PT Sans"/>
        <color rgb="FF1155CC"/>
        <sz val="10.0"/>
        <u/>
      </rPr>
      <t>Exams were held from 13-30 July</t>
    </r>
    <r>
      <rPr>
        <rFont val="PT Sans"/>
        <color rgb="FF696158"/>
        <sz val="10.0"/>
      </rPr>
      <t>.</t>
    </r>
  </si>
  <si>
    <t xml:space="preserve">At least 3 additional cleaners contracted by MoE for every school; school water sources will have repairs before re-opening; handsanitizer and other cleaning materials supplied; time added for post-break sanitation when students return from lunch etc; staggered lunch time; </t>
  </si>
  <si>
    <r>
      <rPr>
        <rFont val="PT Sans"/>
        <sz val="10.0"/>
      </rPr>
      <t xml:space="preserve">Our broad-based </t>
    </r>
    <r>
      <rPr>
        <rFont val="PT Sans"/>
        <color rgb="FF1155CC"/>
        <sz val="10.0"/>
        <u/>
      </rPr>
      <t>priority group will be healthcare provider</t>
    </r>
    <r>
      <rPr>
        <rFont val="PT Sans"/>
        <sz val="10.0"/>
      </rPr>
      <t>s, but we are yet to decide which profession within the priority group will the first, second, or third batch that will be vaccinated.</t>
    </r>
  </si>
  <si>
    <t>https://www.nowgrenada.com/2020/05/guidelines-for-the-reopening-of-schools-june-august-2020/</t>
  </si>
  <si>
    <r>
      <rPr>
        <rFont val="PT Sans"/>
        <color rgb="FF696158"/>
        <sz val="10.0"/>
      </rPr>
      <t>The Guam Education Board has approved plans to reopen Guam Department of Education schools for</t>
    </r>
    <r>
      <rPr>
        <rFont val="PT Sans"/>
        <color rgb="FF1155CC"/>
        <sz val="10.0"/>
        <u/>
      </rPr>
      <t xml:space="preserve"> face-to-face instruction on January 19, 2021</t>
    </r>
    <r>
      <rPr>
        <rFont val="PT Sans"/>
        <color rgb="FF696158"/>
        <sz val="10.0"/>
      </rPr>
      <t>, subject to authorization from the Governor and Superintendent. Face-to-face instruction will be permitted on a limited basis using an alternating schedule.
[Previously: School year ended. School reopening plans are in progress for the next school year. Schools remain closed as school year started for all students on 17 August with 100% online instruction. Face-to-face instruction currently suspended. Face-to-face instruction for Guam Department of Education remai</t>
    </r>
    <r>
      <rPr>
        <rFont val="PT Sans"/>
        <color rgb="FF696158"/>
        <sz val="10.0"/>
      </rPr>
      <t>ns</t>
    </r>
    <r>
      <rPr>
        <rFont val="PT Sans"/>
        <color rgb="FF1155CC"/>
        <sz val="10.0"/>
        <u/>
      </rPr>
      <t xml:space="preserve"> off the table until January</t>
    </r>
    <r>
      <rPr>
        <rFont val="PT Sans"/>
        <color rgb="FF696158"/>
        <sz val="10.0"/>
      </rPr>
      <t xml:space="preserve"> at the earliest. Superintendent Jon Fernandez said public schools will not offer face-to-face instruction throughout the second quarter of the school year, based on the current public health emergency status and GDOE's risk assessment. However, t</t>
    </r>
    <r>
      <rPr>
        <rFont val="PT Sans"/>
        <color rgb="FF696158"/>
        <sz val="10.0"/>
      </rPr>
      <t>he</t>
    </r>
    <r>
      <rPr>
        <rFont val="PT Sans"/>
        <color rgb="FF1155CC"/>
        <sz val="10.0"/>
        <u/>
      </rPr>
      <t xml:space="preserve"> Department of Defense Education Activity Pacific West resumed in-person instruction on Oct. 26</t>
    </r>
    <r>
      <rPr>
        <rFont val="PT Sans"/>
        <color rgb="FF696158"/>
        <sz val="10.0"/>
      </rPr>
      <t xml:space="preserve">.] </t>
    </r>
  </si>
  <si>
    <t>All students started the school year online while face-to-face classes suspended during PCOR1.</t>
  </si>
  <si>
    <t>https://www.gdoe.net/District/Portal/school-year-2020-2021-information</t>
  </si>
  <si>
    <t>https://www.courier-journal.com/story/news/2020/06/10/guam-public-school-students-split-2020-school-year-social-distancing/5331717002/</t>
  </si>
  <si>
    <r>
      <rPr>
        <rFont val="PT Sans"/>
        <color rgb="FF696158"/>
        <sz val="10.0"/>
      </rPr>
      <t xml:space="preserve">Schools in the public sector </t>
    </r>
    <r>
      <rPr>
        <rFont val="PT Sans"/>
        <color rgb="FF1155CC"/>
        <sz val="10.0"/>
        <u/>
      </rPr>
      <t>began opening 15 Februrary 2021</t>
    </r>
    <r>
      <rPr>
        <rFont val="PT Sans"/>
        <color rgb="FF696158"/>
        <sz val="10.0"/>
      </rPr>
      <t xml:space="preserve"> using a hybrid model. Private schools could begin reopening starting 4 January.</t>
    </r>
  </si>
  <si>
    <t>Gov adopting a hybrid model with both face-to-fae and distance learning. Schools located in the highest alert level (red) will continue to run virtual classes.</t>
  </si>
  <si>
    <r>
      <rPr>
        <rFont val="PT Sans"/>
        <color rgb="FF696158"/>
        <sz val="10.0"/>
      </rPr>
      <t>MoE established a work</t>
    </r>
    <r>
      <rPr>
        <rFont val="PT Sans"/>
        <color rgb="FF1155CC"/>
        <sz val="10.0"/>
        <u/>
      </rPr>
      <t xml:space="preserve"> group with representatives of the teachers’ union</t>
    </r>
    <r>
      <rPr>
        <rFont val="PT Sans"/>
        <color rgb="FF696158"/>
        <sz val="10.0"/>
      </rPr>
      <t xml:space="preserve"> in order to socialize with them the plan to reopen schools. The engagement of the teachers’ union has demonstrated to be a good strategy for a local and close follow-up of the distant learning modalities and trainings.</t>
    </r>
  </si>
  <si>
    <t>Safety and hygiene protocols distributed and shared with schools by the MoE</t>
  </si>
  <si>
    <t>Given the possibility that a suspected or confirmed case of covid-19 may exist in the same educational center, Ruiz explained that there is a protocol that establishes an area that serves as a “bubble” to isolate children or adolescents from the rest of the class to later be delivered to the parents.</t>
  </si>
  <si>
    <r>
      <rPr>
        <rFont val="PT Sans"/>
        <color rgb="FF1155CC"/>
        <u/>
      </rPr>
      <t>http://www.mineduc.gob.gt/portal/</t>
    </r>
    <r>
      <rPr>
        <rFont val="PT Sans"/>
        <color rgb="FF000000"/>
      </rPr>
      <t xml:space="preserve">
</t>
    </r>
    <r>
      <rPr>
        <rFont val="PT Sans"/>
        <color rgb="FF1155CC"/>
        <u/>
      </rPr>
      <t>2020 Teaching and supervised practice guidelines (Spanish)</t>
    </r>
  </si>
  <si>
    <r>
      <rPr>
        <rFont val="PT Sans"/>
        <color rgb="FF696158"/>
        <sz val="10.0"/>
      </rPr>
      <t xml:space="preserve">Schools reopened for </t>
    </r>
    <r>
      <rPr>
        <rFont val="PT Sans"/>
        <color rgb="FF1155CC"/>
        <sz val="10.0"/>
        <u/>
      </rPr>
      <t>intermediate grades on 1 September</t>
    </r>
    <r>
      <rPr>
        <rFont val="PT Sans"/>
        <color rgb="FF696158"/>
        <sz val="10.0"/>
      </rPr>
      <t xml:space="preserve">. Classes are </t>
    </r>
    <r>
      <rPr>
        <rFont val="PT Sans"/>
        <color rgb="FF1155CC"/>
        <sz val="10.0"/>
        <u/>
      </rPr>
      <t>expected to run until 15 October</t>
    </r>
    <r>
      <rPr>
        <rFont val="PT Sans"/>
        <color rgb="FF696158"/>
        <sz val="10.0"/>
      </rPr>
      <t>, with vacation from 16 October to 15 November. New academic year began on 16 November.
[Previously</t>
    </r>
    <r>
      <rPr>
        <rFont val="PT Sans"/>
        <color rgb="FF696158"/>
        <sz val="10.0"/>
      </rPr>
      <t xml:space="preserve">: </t>
    </r>
    <r>
      <rPr>
        <rFont val="PT Sans"/>
        <color rgb="FF1155CC"/>
        <sz val="10.0"/>
        <u/>
      </rPr>
      <t>Some areas resumed classes on 29 June</t>
    </r>
    <r>
      <rPr>
        <rFont val="PT Sans"/>
        <color rgb="FF696158"/>
        <sz val="10.0"/>
      </rPr>
      <t xml:space="preserve"> but only fo</t>
    </r>
    <r>
      <rPr>
        <rFont val="PT Sans"/>
        <color rgb="FF696158"/>
        <sz val="10.0"/>
      </rPr>
      <t xml:space="preserve">r </t>
    </r>
    <r>
      <rPr>
        <rFont val="PT Sans"/>
        <color rgb="FF1155CC"/>
        <sz val="10.0"/>
        <u/>
      </rPr>
      <t>students in exam classes, 10th, and final year of high school</t>
    </r>
    <r>
      <rPr>
        <rFont val="PT Sans"/>
        <color rgb="FF696158"/>
        <sz val="10.0"/>
      </rPr>
      <t>. ]</t>
    </r>
  </si>
  <si>
    <t>Some areas resumed classes 29 June for exam classes, 10th grade and final year of hiigh school. Intermediate grades resumed classes on 1 September</t>
  </si>
  <si>
    <t>Respect for social distancing within institutions, systematic temperature measurement at the entrance and on leaving, systematic hand washing when entering and leaving the rooms as well as the compulsory wearing of masks, including by teachers and supervisors.</t>
  </si>
  <si>
    <r>
      <rPr>
        <rFont val="PT Sans"/>
        <color rgb="FF1155CC"/>
        <u/>
      </rPr>
      <t>http://french.peopledaily.com.cn/Afrique/n3/2020/0630/c96852-9705190.html</t>
    </r>
    <r>
      <rPr>
        <rFont val="PT Sans"/>
        <color rgb="FF000000"/>
        <u/>
      </rPr>
      <t xml:space="preserve"> // </t>
    </r>
    <r>
      <rPr>
        <rFont val="PT Sans"/>
        <color rgb="FF1155CC"/>
        <u/>
      </rPr>
      <t>https://guineematin.com/2020/08/28/education-la-reprise-des-cours-pour-les-classes-intermediaires-prevue-le-1er-septembre/</t>
    </r>
  </si>
  <si>
    <r>
      <rPr>
        <rFont val="PT Sans"/>
        <color rgb="FF1155CC"/>
        <u/>
      </rPr>
      <t>https://www.unicef.org/guinea/recits/covid-19-apr%C3%A8s-plusieurs-mois-de-repos-enseignants-et-%C3%A9l%C3%A8ves-reprennent-le-chemin-de-l%C3%A9cole</t>
    </r>
    <r>
      <rPr>
        <rFont val="PT Sans"/>
        <color rgb="FF000000"/>
        <u/>
      </rPr>
      <t xml:space="preserve"> // </t>
    </r>
    <r>
      <rPr>
        <rFont val="PT Sans"/>
        <color rgb="FF1155CC"/>
        <u/>
      </rPr>
      <t>https://www.africaguinee.com/articles/2020/06/29/reprise-des-cours-conakry-nos-constats-dans-certaines-ecoles</t>
    </r>
  </si>
  <si>
    <r>
      <rPr>
        <rFont val="PT Sans"/>
        <color rgb="FF696158"/>
        <sz val="10.0"/>
      </rPr>
      <t xml:space="preserve">Though the new academic year began on 5 October, many </t>
    </r>
    <r>
      <rPr>
        <rFont val="PT Sans"/>
        <color rgb="FF1155CC"/>
        <sz val="10.0"/>
        <u/>
      </rPr>
      <t xml:space="preserve">teachers and students did not attend classes </t>
    </r>
    <r>
      <rPr>
        <rFont val="PT Sans"/>
        <color rgb="FF696158"/>
        <sz val="10.0"/>
      </rPr>
      <t xml:space="preserve">as most schools are still finalizing the technical aspects for the start of classes. Some private schools did start school activities as did </t>
    </r>
    <r>
      <rPr>
        <rFont val="PT Sans"/>
        <color rgb="FF1155CC"/>
        <sz val="10.0"/>
        <u/>
      </rPr>
      <t>schools in certain areas of the country.</t>
    </r>
    <r>
      <rPr>
        <rFont val="PT Sans"/>
        <color rgb="FF696158"/>
        <sz val="10.0"/>
      </rPr>
      <t xml:space="preserve">
[Previously: Torrential rains and lack of preventive conditions for Covid-19 in schools lead the Guinea-Bissau Ministry of Education t</t>
    </r>
    <r>
      <rPr>
        <rFont val="PT Sans"/>
        <color rgb="FF696158"/>
        <sz val="10.0"/>
      </rPr>
      <t xml:space="preserve">o </t>
    </r>
    <r>
      <rPr>
        <rFont val="PT Sans"/>
        <color rgb="FF1155CC"/>
        <sz val="10.0"/>
        <u/>
      </rPr>
      <t>postpone return to school until 5 October.</t>
    </r>
    <r>
      <rPr>
        <rFont val="PT Sans"/>
        <color rgb="FF696158"/>
        <sz val="10.0"/>
      </rPr>
      <t xml:space="preserve"> September and October expected to haev more intense rain than in recent years.]</t>
    </r>
  </si>
  <si>
    <t>The president of SINAPROF declined to comment on the introduction, for the first time in Guinea-Bissau, of classes on Saturdays. But a union source told DW Africa that teachers do not agree and promise an official statement on the matter at a press conference to be held this Wednesday (7 October).</t>
  </si>
  <si>
    <t>There are hand washing facilities throught the school and buckets of water have been placed in front of the classrooms</t>
  </si>
  <si>
    <r>
      <rPr>
        <rFont val="PT Sans"/>
      </rPr>
      <t xml:space="preserve">Guinea-Bissau </t>
    </r>
    <r>
      <rPr>
        <rFont val="PT Sans"/>
        <color rgb="FF1155CC"/>
        <u/>
      </rPr>
      <t>needs $ 280 million to invest in the education</t>
    </r>
    <r>
      <rPr>
        <rFont val="PT Sans"/>
      </rPr>
      <t xml:space="preserve"> sector. Arsenio Baldé promised to "fight" at the Government level so that the budget allocation for the education sector this year is increased from 11% to at least 20%.</t>
    </r>
  </si>
  <si>
    <r>
      <rPr>
        <rFont val="PT Sans"/>
        <color rgb="FF696158"/>
        <u/>
      </rPr>
      <t>https://gw.usmission.gov/covid-19-information/</t>
    </r>
    <r>
      <rPr>
        <rFont val="PT Sans"/>
        <color rgb="FF000000"/>
      </rPr>
      <t xml:space="preserve">  // </t>
    </r>
    <r>
      <rPr>
        <rFont val="PT Sans"/>
        <color rgb="FF1155CC"/>
        <u/>
      </rPr>
      <t>https://www.dw.com/pt-002/covid-19-governo-da-guin%C3%A9-bissau-adia-in%C3%ADcio-do-ano-letivo-para-5-de-outubro/a-54921577</t>
    </r>
  </si>
  <si>
    <t>https://news.yahoo.com/leone-schools-reopen-six-months-143412099.html</t>
  </si>
  <si>
    <r>
      <rPr>
        <rFont val="PT Sans"/>
        <color rgb="FF1155CC"/>
        <sz val="10.0"/>
        <u/>
      </rPr>
      <t>Schools across the country reopened</t>
    </r>
    <r>
      <rPr>
        <rFont val="PT Sans"/>
        <color rgb="FF696158"/>
        <sz val="10.0"/>
      </rPr>
      <t xml:space="preserve"> for students in grades 10, 11, Sixth forms and those attending Practical Instruction Centres (PIC) and Technical and Vocational Education and Training (TVET) institutions.
[Previously</t>
    </r>
    <r>
      <rPr>
        <rFont val="PT Sans"/>
        <color rgb="FF696158"/>
        <sz val="10.0"/>
      </rPr>
      <t xml:space="preserve">: </t>
    </r>
    <r>
      <rPr>
        <rFont val="PT Sans"/>
        <color rgb="FF1155CC"/>
        <sz val="10.0"/>
        <u/>
      </rPr>
      <t>Students did take the National Grade Six Assessmnet on July 1 and 2 for students preparing to transition from primary to seconrday school.</t>
    </r>
    <r>
      <rPr>
        <rFont val="PT Sans"/>
        <color rgb="FF696158"/>
        <sz val="10.0"/>
      </rPr>
      <t xml:space="preserve"> Additionally</t>
    </r>
    <r>
      <rPr>
        <rFont val="PT Sans"/>
        <color rgb="FF696158"/>
        <sz val="10.0"/>
      </rPr>
      <t xml:space="preserve">, </t>
    </r>
    <r>
      <rPr>
        <rFont val="PT Sans"/>
        <color rgb="FF1155CC"/>
        <sz val="10.0"/>
        <u/>
      </rPr>
      <t>schools may open in September</t>
    </r>
    <r>
      <rPr>
        <rFont val="PT Sans"/>
        <color rgb="FF696158"/>
        <sz val="10.0"/>
      </rPr>
      <t>, thoug</t>
    </r>
    <r>
      <rPr>
        <rFont val="PT Sans"/>
        <color rgb="FF696158"/>
        <sz val="10.0"/>
      </rPr>
      <t xml:space="preserve">h </t>
    </r>
    <r>
      <rPr>
        <rFont val="PT Sans"/>
        <color rgb="FF1155CC"/>
        <sz val="10.0"/>
        <u/>
      </rPr>
      <t xml:space="preserve">some teacher do not believe the country is ready. </t>
    </r>
    <r>
      <rPr>
        <rFont val="PT Sans"/>
        <color rgb="FF696158"/>
        <sz val="10.0"/>
      </rPr>
      <t xml:space="preserve">Education Minister stated that </t>
    </r>
    <r>
      <rPr>
        <rFont val="PT Sans"/>
        <color rgb="FF1155CC"/>
        <sz val="10.0"/>
        <u/>
      </rPr>
      <t>schools could not reopen on 7 September</t>
    </r>
    <r>
      <rPr>
        <rFont val="PT Sans"/>
        <color rgb="FF696158"/>
        <sz val="10.0"/>
      </rPr>
      <t xml:space="preserve">, as was previously scheduled. </t>
    </r>
    <r>
      <rPr>
        <rFont val="PT Sans"/>
        <color rgb="FF1155CC"/>
        <sz val="10.0"/>
        <u/>
      </rPr>
      <t>Schools across the nation resumed on 14 September</t>
    </r>
    <r>
      <rPr>
        <rFont val="PT Sans"/>
        <color rgb="FF696158"/>
        <sz val="10.0"/>
      </rPr>
      <t xml:space="preserve"> amidst the novel coronavirus disease 2019 (COVID-19) pandemic, with learners engaging in lessons via online platforms, print packages, radio and television.]  Check MoE pages for updates (see sources)</t>
    </r>
  </si>
  <si>
    <t xml:space="preserve">Many of the schools are using a blended approach to engage learners with both virtual and face-to-face contact being utilized. </t>
  </si>
  <si>
    <t>All students expected to wear their masks; the seating arrangements set at least six feet apart and students must wash their hands at the entrance of the school. The Ministry of Education has provided care packages for students, teachers, cleaners and dormitory staff. These packages include hand sanitizers, masks, face shields and a number of vitamins and tonics to keep immunity at a premium.</t>
  </si>
  <si>
    <r>
      <rPr>
        <rFont val="PT Sans"/>
        <color rgb="FF1155CC"/>
        <u/>
      </rPr>
      <t>Some $300 million</t>
    </r>
    <r>
      <rPr>
        <rFont val="PT Sans"/>
      </rPr>
      <t xml:space="preserve"> has been set aside in the 2020 National Budget for its sustainable implementation.</t>
    </r>
  </si>
  <si>
    <t>https://www.education.gov.gy/web/</t>
  </si>
  <si>
    <t>https://www.facebook.com/MinistryOfEducationGuyana/</t>
  </si>
  <si>
    <r>
      <rPr>
        <rFont val="PT Sans"/>
        <color rgb="FF1155CC"/>
        <u/>
      </rPr>
      <t>https://guyanachronicle.com/2020/07/23/schools-could-re-open-in-september/</t>
    </r>
    <r>
      <rPr>
        <rFont val="PT Sans"/>
        <color rgb="FF000000"/>
      </rPr>
      <t xml:space="preserve"> // https://www.caribbeannationalweekly.com/caribbean-breaking-news-featured/schools-in-guyana-will-not-reopen-in-september/#:~:text=GEORGETOWN%2C%20Guyana%20%E2%80%93%20Education%20Minister%20Priya,(COVID%2D19)%20pandemic.</t>
    </r>
  </si>
  <si>
    <r>
      <rPr>
        <rFont val="PT Sans"/>
        <color rgb="FF696158"/>
        <sz val="10.0"/>
      </rPr>
      <t xml:space="preserve">2019-2020 school year ended 1 Oct. New academic year for public schools began on 9 Nov. </t>
    </r>
    <r>
      <rPr>
        <rFont val="PT Sans"/>
        <color rgb="FF1155CC"/>
        <sz val="10.0"/>
        <u/>
      </rPr>
      <t>Spring term began 4 Jan</t>
    </r>
    <r>
      <rPr>
        <rFont val="PT Sans"/>
        <color rgb="FF696158"/>
        <sz val="10.0"/>
      </rPr>
      <t>.
[Previously: Multi-stakeholder group met May 28th to discuss reopening plans. Two plans are currently being discussed with earliest reopening possible August 3, option two proposes not opening schools until September</t>
    </r>
    <r>
      <rPr>
        <rFont val="PT Sans"/>
        <color rgb="FF696158"/>
        <sz val="10.0"/>
      </rPr>
      <t xml:space="preserve">. </t>
    </r>
    <r>
      <rPr>
        <rFont val="PT Sans"/>
        <color rgb="FF1155CC"/>
        <sz val="10.0"/>
        <u/>
      </rPr>
      <t>Schools reopened in Haiti on 10 August</t>
    </r>
    <r>
      <rPr>
        <rFont val="PT Sans"/>
        <color rgb="FF696158"/>
        <sz val="10.0"/>
      </rPr>
      <t>, thoug</t>
    </r>
    <r>
      <rPr>
        <rFont val="PT Sans"/>
        <color rgb="FF696158"/>
        <sz val="10.0"/>
      </rPr>
      <t xml:space="preserve">h </t>
    </r>
    <r>
      <rPr>
        <rFont val="PT Sans"/>
        <color rgb="FF1155CC"/>
        <sz val="10.0"/>
        <u/>
      </rPr>
      <t>teachers are protesting the reopening</t>
    </r>
    <r>
      <rPr>
        <rFont val="PT Sans"/>
        <color rgb="FF696158"/>
        <sz val="10.0"/>
      </rPr>
      <t xml:space="preserve">. </t>
    </r>
    <r>
      <rPr>
        <rFont val="PT Sans"/>
        <color rgb="FF1155CC"/>
        <sz val="10.0"/>
        <u/>
      </rPr>
      <t>Students have also protested</t>
    </r>
    <r>
      <rPr>
        <rFont val="PT Sans"/>
        <color rgb="FF696158"/>
        <sz val="10.0"/>
      </rPr>
      <t xml:space="preserve"> demanding teachers return to the classroom. ] .Check MoE for updates (see sources)</t>
    </r>
  </si>
  <si>
    <r>
      <rPr>
        <rFont val="PT Sans"/>
      </rPr>
      <t xml:space="preserve">Teachers </t>
    </r>
    <r>
      <rPr>
        <rFont val="PT Sans"/>
        <color rgb="FF1155CC"/>
        <u/>
      </rPr>
      <t>protested</t>
    </r>
    <r>
      <rPr>
        <rFont val="PT Sans"/>
      </rPr>
      <t xml:space="preserve"> the initial reopening on 10 August. Many teachers have </t>
    </r>
    <r>
      <rPr>
        <rFont val="PT Sans"/>
        <color rgb="FF1155CC"/>
        <u/>
      </rPr>
      <t>refused to return to classroom</t>
    </r>
    <r>
      <rPr>
        <rFont val="PT Sans"/>
      </rPr>
      <t xml:space="preserve">, sparking protests by students. Unions nationwide staged </t>
    </r>
    <r>
      <rPr>
        <rFont val="PT Sans"/>
        <color rgb="FF1155CC"/>
        <u/>
      </rPr>
      <t>a protest on 24 August</t>
    </r>
    <r>
      <rPr>
        <rFont val="PT Sans"/>
      </rPr>
      <t xml:space="preserve"> to demand better working conditions.</t>
    </r>
  </si>
  <si>
    <t>https://www.facebook.com/menfphaiti/posts/2901283049984721?__tn__=K-R</t>
  </si>
  <si>
    <t>https://www.facebook.com/menfphaiti/posts/3102953796484311</t>
  </si>
  <si>
    <r>
      <rPr>
        <rFont val="PT Sans"/>
        <color rgb="FF696158"/>
        <sz val="10.0"/>
      </rPr>
      <t xml:space="preserve">On 17 Feb 2021, the Secretary of Education, Arnaldo Bueso, </t>
    </r>
    <r>
      <rPr>
        <rFont val="PT Sans"/>
        <color rgb="FF1155CC"/>
        <sz val="10.0"/>
        <u/>
      </rPr>
      <t>reported that due to high COVID-19 infections face-to-face classes in the country's educational centers cannot begin</t>
    </r>
    <r>
      <rPr>
        <rFont val="PT Sans"/>
        <color rgb="FF696158"/>
        <sz val="10.0"/>
      </rPr>
      <t>. Bueso, explained that until the National Risk Management System-SINAGER authorizes it, it will be possible to return to the classrooms in a blended way. He stated that the Ministry of Education has planned the piloting in places where there have been no infections, though no date has yet been announced. Check MoE pages for updates (see sources)</t>
    </r>
  </si>
  <si>
    <r>
      <rPr>
        <rFont val="PT Sans"/>
        <color rgb="FF696158"/>
      </rPr>
      <t xml:space="preserve">Unions trying to </t>
    </r>
    <r>
      <rPr>
        <rFont val="PT Sans"/>
        <color rgb="FF1155CC"/>
        <u/>
      </rPr>
      <t>ensure teacher salaries, continuation of learning for students, and the hiring of more teachers</t>
    </r>
    <r>
      <rPr>
        <rFont val="PT Sans"/>
        <color rgb="FF696158"/>
      </rPr>
      <t xml:space="preserve"> when schools eventually reopen. Unions also </t>
    </r>
    <r>
      <rPr>
        <rFont val="PT Sans"/>
        <color rgb="FF1155CC"/>
        <u/>
      </rPr>
      <t>negotiating renewal of contracts</t>
    </r>
    <r>
      <rPr>
        <rFont val="PT Sans"/>
        <color rgb="FF696158"/>
      </rPr>
      <t xml:space="preserve"> for temprary teachers.</t>
    </r>
  </si>
  <si>
    <r>
      <rPr>
        <rFont val="PT Sans"/>
        <color rgb="FF1155CC"/>
        <sz val="10.0"/>
        <u/>
      </rPr>
      <t>The first phase of vaccination</t>
    </r>
    <r>
      <rPr>
        <rFont val="PT Sans"/>
        <sz val="10.0"/>
      </rPr>
      <t xml:space="preserve"> will target health, relief and security workers, ant the elderly population with one or more morbidities or residing at nursing homes and day centers. The second phase will target adults over 60 years of age, a population with comorbidities and underlying conditions between 18 and 60 years of age, and essential workers.</t>
    </r>
  </si>
  <si>
    <t>https://www.facebook.com/SecretariaDeEducacionH/?fref=mentions&amp;__tn__=K-R</t>
  </si>
  <si>
    <t>https://www.as-coa.org/articles/coronavirus-latin-america#chile#colombia#dr#honduras</t>
  </si>
  <si>
    <r>
      <rPr>
        <rFont val="PT Sans"/>
        <color rgb="FF696158"/>
        <sz val="10.0"/>
      </rPr>
      <t xml:space="preserve">In May 2021, schools allowed to </t>
    </r>
    <r>
      <rPr>
        <rFont val="PT Sans"/>
        <color rgb="FF1155CC"/>
        <sz val="10.0"/>
        <u/>
      </rPr>
      <t>operate at full capacity</t>
    </r>
    <r>
      <rPr>
        <rFont val="PT Sans"/>
        <color rgb="FF696158"/>
        <sz val="10.0"/>
      </rPr>
      <t>.</t>
    </r>
    <r>
      <rPr>
        <rFont val="PT Sans"/>
        <color rgb="FF696158"/>
        <sz val="10.0"/>
      </rPr>
      <t xml:space="preserve">
</t>
    </r>
    <r>
      <rPr>
        <rFont val="PT Sans"/>
        <color rgb="FF696158"/>
        <sz val="10.0"/>
      </rPr>
      <t xml:space="preserve">
[Previously: Phased reopening by grade level began May 27</t>
    </r>
    <r>
      <rPr>
        <rFont val="PT Sans"/>
        <color rgb="FF696158"/>
        <sz val="10.0"/>
      </rPr>
      <t xml:space="preserve">. </t>
    </r>
    <r>
      <rPr>
        <rFont val="PT Sans"/>
        <color rgb="FF1155CC"/>
        <sz val="10.0"/>
        <u/>
      </rPr>
      <t>Schools were closed again on 10 July</t>
    </r>
    <r>
      <rPr>
        <rFont val="PT Sans"/>
        <color rgb="FF696158"/>
        <sz val="10.0"/>
      </rPr>
      <t xml:space="preserve">. As schools return from summer break there is a </t>
    </r>
    <r>
      <rPr>
        <rFont val="PT Sans"/>
        <color rgb="FF1155CC"/>
        <sz val="10.0"/>
        <u/>
      </rPr>
      <t>ban on face-to-face teaching</t>
    </r>
    <r>
      <rPr>
        <rFont val="PT Sans"/>
        <color rgb="FF696158"/>
        <sz val="10.0"/>
      </rPr>
      <t xml:space="preserve">, though lessons can be conducted online. </t>
    </r>
    <r>
      <rPr>
        <rFont val="PT Sans"/>
        <color rgb="FF1155CC"/>
        <sz val="10.0"/>
        <u/>
      </rPr>
      <t>Schools fully opened in September</t>
    </r>
    <r>
      <rPr>
        <rFont val="PT Sans"/>
        <color rgb="FF696158"/>
        <sz val="10.0"/>
      </rPr>
      <t xml:space="preserve"> for in-person instruction. </t>
    </r>
    <r>
      <rPr>
        <rFont val="PT Sans"/>
        <color rgb="FF1155CC"/>
        <sz val="10.0"/>
        <u/>
      </rPr>
      <t>Kindergartens and schools suspended on-site classes in early December</t>
    </r>
    <r>
      <rPr>
        <rFont val="PT Sans"/>
        <color rgb="FF696158"/>
        <sz val="10.0"/>
      </rPr>
      <t xml:space="preserve"> and the Education Bureau earlier said online learning would continue when the new term started on Monday. </t>
    </r>
    <r>
      <rPr>
        <rFont val="PT Sans"/>
        <color rgb="FF1155CC"/>
        <sz val="10.0"/>
        <u/>
      </rPr>
      <t>Face-to-face lessons are cancelled until January 10</t>
    </r>
    <r>
      <rPr>
        <rFont val="PT Sans"/>
        <color rgb="FF696158"/>
        <sz val="10.0"/>
      </rPr>
      <t xml:space="preserve">, but education officials have yet to announce any resumption plans beyond that date. Education Mnister says there is </t>
    </r>
    <r>
      <rPr>
        <rFont val="PT Sans"/>
        <color rgb="FF1155CC"/>
        <sz val="10.0"/>
        <u/>
      </rPr>
      <t>no plan to extend school year</t>
    </r>
    <r>
      <rPr>
        <rFont val="PT Sans"/>
        <color rgb="FF696158"/>
        <sz val="10.0"/>
      </rPr>
      <t xml:space="preserve"> or shorten holidays despite closures. School closures originally set to expire on January 10 </t>
    </r>
    <r>
      <rPr>
        <rFont val="PT Sans"/>
        <color rgb="FF1155CC"/>
        <sz val="10.0"/>
        <u/>
      </rPr>
      <t>extended until the lunar new year</t>
    </r>
    <r>
      <rPr>
        <rFont val="PT Sans"/>
        <color rgb="FF696158"/>
        <sz val="10.0"/>
      </rPr>
      <t xml:space="preserve">. Secondary schools </t>
    </r>
    <r>
      <rPr>
        <rFont val="PT Sans"/>
        <color rgb="FF1155CC"/>
        <sz val="10.0"/>
        <u/>
      </rPr>
      <t>may organise two sessions per day</t>
    </r>
    <r>
      <rPr>
        <rFont val="PT Sans"/>
        <color rgb="FF696158"/>
        <sz val="10.0"/>
      </rPr>
      <t xml:space="preserve"> for students to return to school for lessons or exams, though each session will not be able to host more than one sixth of the school’s capacity. Primary schools may only arrange to have up to one sixth of their students return to the school premises for lessons or exams in the morning. </t>
    </r>
    <r>
      <rPr>
        <rFont val="PT Sans"/>
        <color rgb="FF1155CC"/>
        <sz val="10.0"/>
        <u/>
      </rPr>
      <t>Some schools reopened</t>
    </r>
    <r>
      <rPr>
        <rFont val="PT Sans"/>
        <color rgb="FF696158"/>
        <sz val="10.0"/>
      </rPr>
      <t xml:space="preserve"> after the Lunary New Year holiday break. A </t>
    </r>
    <r>
      <rPr>
        <rFont val="PT Sans"/>
        <color rgb="FF1155CC"/>
        <sz val="10.0"/>
        <u/>
      </rPr>
      <t>recent outbreak from a gym is affecting schools</t>
    </r>
    <r>
      <rPr>
        <rFont val="PT Sans"/>
        <color rgb="FF696158"/>
        <sz val="10.0"/>
      </rPr>
      <t xml:space="preserve"> and some have been forced to close.  New relaxations of Hong Kong social-distancing regulations after Easter mean </t>
    </r>
    <r>
      <rPr>
        <rFont val="PT Sans"/>
        <color rgb="FF1155CC"/>
        <sz val="10.0"/>
        <u/>
      </rPr>
      <t>up to two-thirds of student populations</t>
    </r>
    <r>
      <rPr>
        <rFont val="PT Sans"/>
        <color rgb="FF696158"/>
        <sz val="10.0"/>
      </rPr>
      <t xml:space="preserve"> can now be back in the classroom.]</t>
    </r>
  </si>
  <si>
    <r>
      <rPr>
        <rFont val="PT Sans"/>
        <color rgb="FF1155CC"/>
        <sz val="10.0"/>
        <u/>
      </rPr>
      <t>School year ended on 10 July.</t>
    </r>
    <r>
      <rPr>
        <rFont val="PT Sans"/>
        <color rgb="FF696158"/>
        <sz val="10.0"/>
      </rPr>
      <t xml:space="preserve"> New academic year began fully online. </t>
    </r>
    <r>
      <rPr>
        <rFont val="PT Sans"/>
        <color rgb="FF1155CC"/>
        <sz val="10.0"/>
        <u/>
      </rPr>
      <t>Schools closed again in December</t>
    </r>
    <r>
      <rPr>
        <rFont val="PT Sans"/>
        <color rgb="FF696158"/>
        <sz val="10.0"/>
      </rPr>
      <t xml:space="preserve"> during fourth wave.</t>
    </r>
  </si>
  <si>
    <t xml:space="preserve">Phased reopening beginning with secondary school students began May 27 (secondary 3-5); Primary 4- secondary 2 resume Jun 8; </t>
  </si>
  <si>
    <r>
      <rPr>
        <rFont val="PT Sans"/>
        <color rgb="FF696158"/>
      </rPr>
      <t xml:space="preserve">Hong Kong’s </t>
    </r>
    <r>
      <rPr>
        <rFont val="PT Sans"/>
        <color rgb="FF1155CC"/>
        <u/>
      </rPr>
      <t>biggest teachers’ unions call for speedy decision</t>
    </r>
    <r>
      <rPr>
        <rFont val="PT Sans"/>
        <color rgb="FF696158"/>
      </rPr>
      <t xml:space="preserve"> on whether schools will reopen in January 2021.</t>
    </r>
  </si>
  <si>
    <r>
      <rPr>
        <rFont val="PT Sans"/>
        <sz val="10.0"/>
      </rPr>
      <t xml:space="preserve">following </t>
    </r>
    <r>
      <rPr>
        <rFont val="PT Sans"/>
        <color rgb="FF1155CC"/>
        <sz val="10.0"/>
        <u/>
      </rPr>
      <t>priority groups</t>
    </r>
    <r>
      <rPr>
        <rFont val="PT Sans"/>
        <sz val="10.0"/>
      </rPr>
      <t xml:space="preserve"> for COVID-19 vaccination in Hong Kong, in order of vaccination: First: Residents and staff of residential care homes for the elderly/persons with disabilities and other institutional facilities; Second: Workers in health-care settings, workers in other essential services who are at increased risk of exposure to COVID-19, and persons aged 60 years or above; and Third: Persons with chronic medical problems aged between 16 and 59 years.</t>
    </r>
  </si>
  <si>
    <t>https://www.info.gov.hk/gia/general/202006/03/P2020060300827.htm?fontSize=1</t>
  </si>
  <si>
    <r>
      <rPr>
        <rFont val="PT Sans"/>
        <color rgb="FF696158"/>
        <sz val="10.0"/>
      </rPr>
      <t xml:space="preserve">Hungary will </t>
    </r>
    <r>
      <rPr>
        <rFont val="PT Sans"/>
        <color rgb="FF1155CC"/>
        <sz val="10.0"/>
        <u/>
      </rPr>
      <t>push back the reopening of secondary schools by three weeks to May 10</t>
    </r>
    <r>
      <rPr>
        <rFont val="PT Sans"/>
        <color rgb="FF696158"/>
        <sz val="10.0"/>
      </rPr>
      <t xml:space="preserve">, Prime Minister Viktor Orban told state radio, after teachers and students called for a delay for pandemic-related reasons. Hungary </t>
    </r>
    <r>
      <rPr>
        <rFont val="PT Sans"/>
        <color rgb="FF1155CC"/>
        <sz val="10.0"/>
        <u/>
      </rPr>
      <t xml:space="preserve">partially reopened kindergartens and schools </t>
    </r>
    <r>
      <rPr>
        <rFont val="PT Sans"/>
        <color rgb="FF696158"/>
        <sz val="10.0"/>
      </rPr>
      <t xml:space="preserve">starting April 19, 2012, but only for the first four grades of primary schools, as digital education will remain in place for older children. Secondary students </t>
    </r>
    <r>
      <rPr>
        <rFont val="PT Sans"/>
        <color rgb="FF1155CC"/>
        <sz val="10.0"/>
        <u/>
      </rPr>
      <t>returned to classrooms on May 10 2021</t>
    </r>
    <r>
      <rPr>
        <rFont val="PT Sans"/>
        <color rgb="FF696158"/>
        <sz val="10.0"/>
      </rPr>
      <t xml:space="preserve"> after being out for more than a year.</t>
    </r>
    <r>
      <rPr>
        <rFont val="PT Sans"/>
        <color rgb="FF696158"/>
        <sz val="10.0"/>
      </rPr>
      <t xml:space="preserve">
</t>
    </r>
    <r>
      <rPr>
        <rFont val="PT Sans"/>
        <color rgb="FF696158"/>
        <sz val="10.0"/>
      </rPr>
      <t xml:space="preserve">
[Previously: Schools will keep up digital education methods for the remainder of the term, but will be allowed to organize consultations for individual students or small groups from June </t>
    </r>
    <r>
      <rPr>
        <rFont val="PT Sans"/>
        <color rgb="FF696158"/>
        <sz val="10.0"/>
      </rPr>
      <t xml:space="preserve">2. </t>
    </r>
    <r>
      <rPr>
        <rFont val="PT Sans"/>
        <color rgb="FF1155CC"/>
        <sz val="10.0"/>
        <u/>
      </rPr>
      <t>Schools reopened for the new academic year on 1 September.</t>
    </r>
    <r>
      <rPr>
        <rFont val="PT Sans"/>
        <color rgb="FF696158"/>
        <sz val="10.0"/>
      </rPr>
      <t xml:space="preserve"> Secondary schools </t>
    </r>
    <r>
      <rPr>
        <rFont val="PT Sans"/>
        <color rgb="FF1155CC"/>
        <sz val="10.0"/>
        <u/>
      </rPr>
      <t>closed in November</t>
    </r>
    <r>
      <rPr>
        <rFont val="PT Sans"/>
        <color rgb="FF696158"/>
        <sz val="10.0"/>
      </rPr>
      <t xml:space="preserve"> due to a rise in covid cases. Primary schools and nurseries will continue to operate normally, but teachers and healthcare workers will have to be tested every week. </t>
    </r>
    <r>
      <rPr>
        <rFont val="PT Sans"/>
        <color rgb="FF1155CC"/>
        <sz val="10.0"/>
        <u/>
      </rPr>
      <t>Closure of secondary schools extended until March 1, 2021</t>
    </r>
    <r>
      <rPr>
        <rFont val="PT Sans"/>
        <color rgb="FF696158"/>
        <sz val="10.0"/>
      </rPr>
      <t xml:space="preserve">. Primary </t>
    </r>
    <r>
      <rPr>
        <rFont val="PT Sans"/>
        <color rgb="FF1155CC"/>
        <sz val="10.0"/>
        <u/>
      </rPr>
      <t>schools switched to remote learning</t>
    </r>
    <r>
      <rPr>
        <rFont val="PT Sans"/>
        <color rgb="FF696158"/>
        <sz val="10.0"/>
      </rPr>
      <t xml:space="preserve"> and will remain shut until 7 April in a recent toughening of restrictions. ]</t>
    </r>
  </si>
  <si>
    <t>In November, secondary schools were closed in an effort to slow the spread of covid.</t>
  </si>
  <si>
    <t xml:space="preserve">Schools only open for individual consultations beginning June 2. Full classes will not begin again until the next school year. </t>
  </si>
  <si>
    <r>
      <rPr>
        <rFont val="PT Sans"/>
        <color rgb="FF696158"/>
      </rPr>
      <t>On 12 August 2020, PSZ-SEH issued a communication calling on the Hungarian government to</t>
    </r>
    <r>
      <rPr>
        <rFont val="PT Sans"/>
        <color rgb="FF1155CC"/>
        <u/>
      </rPr>
      <t xml:space="preserve"> publish a protocol for school reopening</t>
    </r>
    <r>
      <rPr>
        <rFont val="PT Sans"/>
        <color rgb="FF696158"/>
      </rPr>
      <t>, in particular regarding hybrid education, mixing face-to-face and virtual classes.</t>
    </r>
  </si>
  <si>
    <r>
      <rPr>
        <rFont val="PT Sans"/>
        <color rgb="FF1155CC"/>
        <sz val="10.0"/>
        <u/>
      </rPr>
      <t>No mention of teachers</t>
    </r>
    <r>
      <rPr>
        <rFont val="PT Sans"/>
        <sz val="10.0"/>
      </rPr>
      <t xml:space="preserve"> or education staff in the government's list of prioritized gropus for the vaccine.</t>
    </r>
  </si>
  <si>
    <r>
      <rPr>
        <rFont val="PT Sans"/>
      </rPr>
      <t>Increase on spending for public education, culture and social services (</t>
    </r>
    <r>
      <rPr>
        <rFont val="PT Sans"/>
        <color rgb="FF1155CC"/>
        <u/>
      </rPr>
      <t>source</t>
    </r>
    <r>
      <rPr>
        <rFont val="PT Sans"/>
      </rPr>
      <t>)</t>
    </r>
  </si>
  <si>
    <t>https://hungarytoday.hu/hungary-schools-open-coronavirus/</t>
  </si>
  <si>
    <t>https://newseu.cgtn.com/news/2020-09-02/Hungary-reopens-schools-but-closes-borders-amid-rising-COVID-19-cases-TsyABG2ZXi/index.html</t>
  </si>
  <si>
    <r>
      <rPr>
        <rFont val="PT Sans"/>
        <color rgb="FF1155CC"/>
        <sz val="10.0"/>
        <u/>
      </rPr>
      <t>Primary and secondary schools in Ireland on Monday reopened as scheduled</t>
    </r>
    <r>
      <rPr>
        <rFont val="PT Sans"/>
        <color rgb="FF696158"/>
        <sz val="10.0"/>
      </rPr>
      <t xml:space="preserve"> under a phased plan previously announced by the government.
[Previously: Schools allowed to reopen May 4. Most restrictions only apply to adults and older students (no strict distancing measures for pre-primary and primary). New academic year began on 20 August wit</t>
    </r>
    <r>
      <rPr>
        <rFont val="PT Sans"/>
        <color rgb="FF696158"/>
        <sz val="10.0"/>
      </rPr>
      <t xml:space="preserve">h </t>
    </r>
    <r>
      <rPr>
        <rFont val="PT Sans"/>
        <color rgb="FF1155CC"/>
        <sz val="10.0"/>
        <u/>
      </rPr>
      <t>new restrictions from government</t>
    </r>
    <r>
      <rPr>
        <rFont val="PT Sans"/>
        <color rgb="FF696158"/>
        <sz val="10.0"/>
      </rPr>
      <t xml:space="preserve">. New </t>
    </r>
    <r>
      <rPr>
        <rFont val="PT Sans"/>
        <color rgb="FF1155CC"/>
        <sz val="10.0"/>
        <u/>
      </rPr>
      <t>restrictions put into place in schools</t>
    </r>
    <r>
      <rPr>
        <rFont val="PT Sans"/>
        <color rgb="FF696158"/>
        <sz val="10.0"/>
      </rPr>
      <t xml:space="preserve"> starting October 31.]</t>
    </r>
  </si>
  <si>
    <r>
      <rPr>
        <rFont val="PT Sans"/>
        <color rgb="FF1155CC"/>
        <sz val="10.0"/>
        <u/>
      </rPr>
      <t>Teachers included</t>
    </r>
    <r>
      <rPr>
        <rFont val="PT Sans"/>
        <sz val="10.0"/>
      </rPr>
      <t xml:space="preserve"> in priority group 8 out of 10</t>
    </r>
  </si>
  <si>
    <t>https://www.government.is/topics/education/q-a-about-school-restrictions-due-to-covid-19/</t>
  </si>
  <si>
    <t>https://www.covid.is/sub-categories/icelands-response</t>
  </si>
  <si>
    <r>
      <rPr>
        <rFont val="PT Sans"/>
        <color rgb="FF696158"/>
        <sz val="10.0"/>
      </rPr>
      <t xml:space="preserve">In Delhi, the summer vacation which was scheduled from May 11 to June 3 has now been </t>
    </r>
    <r>
      <rPr>
        <rFont val="PT Sans"/>
        <color rgb="FF1155CC"/>
        <sz val="10.0"/>
        <u/>
      </rPr>
      <t>rescheduled</t>
    </r>
    <r>
      <rPr>
        <rFont val="PT Sans"/>
        <color rgb="FF696158"/>
        <sz val="10.0"/>
      </rPr>
      <t xml:space="preserve"> from April 20 to June 9. </t>
    </r>
    <r>
      <rPr>
        <rFont val="PT Sans"/>
        <color rgb="FF1155CC"/>
        <sz val="10.0"/>
        <u/>
      </rPr>
      <t>Summer vacation also moved up in West Bengal</t>
    </r>
    <r>
      <rPr>
        <rFont val="PT Sans"/>
        <color rgb="FF696158"/>
        <sz val="10.0"/>
      </rPr>
      <t xml:space="preserve">. Other states have also </t>
    </r>
    <r>
      <rPr>
        <rFont val="PT Sans"/>
        <color rgb="FF1155CC"/>
        <sz val="10.0"/>
        <u/>
      </rPr>
      <t>closed schools in April</t>
    </r>
    <r>
      <rPr>
        <rFont val="PT Sans"/>
        <color rgb="FF696158"/>
        <sz val="10.0"/>
      </rPr>
      <t xml:space="preserve">. Uttar Pradesh government ordered the </t>
    </r>
    <r>
      <rPr>
        <rFont val="PT Sans"/>
        <color rgb="FF1155CC"/>
        <sz val="10.0"/>
        <u/>
      </rPr>
      <t>closure of all schools till April 30</t>
    </r>
    <r>
      <rPr>
        <rFont val="PT Sans"/>
        <color rgb="FF696158"/>
        <sz val="10.0"/>
      </rPr>
      <t xml:space="preserve">. Most states have closed schools, including </t>
    </r>
    <r>
      <rPr>
        <rFont val="PT Sans"/>
        <color rgb="FF1155CC"/>
        <sz val="10.0"/>
        <u/>
      </rPr>
      <t>Karnataka</t>
    </r>
    <r>
      <rPr>
        <rFont val="PT Sans"/>
        <color rgb="FF696158"/>
        <sz val="10.0"/>
      </rPr>
      <t xml:space="preserve"> which is closed until further notice. Some states have </t>
    </r>
    <r>
      <rPr>
        <rFont val="PT Sans"/>
        <color rgb="FF1155CC"/>
        <sz val="10.0"/>
        <u/>
      </rPr>
      <t>closed schools and begun summer</t>
    </r>
    <r>
      <rPr>
        <rFont val="PT Sans"/>
        <color rgb="FF696158"/>
        <sz val="10.0"/>
      </rPr>
      <t xml:space="preserve"> vacation.
[Previously: Government considering opening schools September 1 for classes 10-12 and 15 days later for classes 6-10, thoug</t>
    </r>
    <r>
      <rPr>
        <rFont val="PT Sans"/>
        <color rgb="FF696158"/>
        <sz val="10.0"/>
      </rPr>
      <t xml:space="preserve">h </t>
    </r>
    <r>
      <rPr>
        <rFont val="PT Sans"/>
        <color rgb="FF1155CC"/>
        <sz val="10.0"/>
        <u/>
      </rPr>
      <t>many parents oppose this</t>
    </r>
    <r>
      <rPr>
        <rFont val="PT Sans"/>
        <color rgb="FF696158"/>
        <sz val="10.0"/>
      </rPr>
      <t>. Government currently has plans to reopen schools in some areas in July. These plans were met with backlash from parents and teachers</t>
    </r>
    <r>
      <rPr>
        <rFont val="PT Sans"/>
        <color rgb="FF696158"/>
        <sz val="10.0"/>
      </rPr>
      <t xml:space="preserve">. </t>
    </r>
    <r>
      <rPr>
        <rFont val="PT Sans"/>
        <color rgb="FF1155CC"/>
        <sz val="10.0"/>
        <u/>
      </rPr>
      <t>Some states</t>
    </r>
    <r>
      <rPr>
        <rFont val="PT Sans"/>
        <color rgb="FF696158"/>
        <sz val="10.0"/>
      </rPr>
      <t xml:space="preserve"> wil</t>
    </r>
    <r>
      <rPr>
        <rFont val="PT Sans"/>
        <color rgb="FF696158"/>
        <sz val="10.0"/>
      </rPr>
      <t xml:space="preserve">l </t>
    </r>
    <r>
      <rPr>
        <rFont val="PT Sans"/>
        <color rgb="FF1155CC"/>
        <sz val="10.0"/>
        <u/>
      </rPr>
      <t>partially open schools and colleges as of September 21 for classes 9-12.</t>
    </r>
    <r>
      <rPr>
        <rFont val="PT Sans"/>
        <color rgb="FF696158"/>
        <sz val="10.0"/>
      </rPr>
      <t xml:space="preserve"> Phased </t>
    </r>
    <r>
      <rPr>
        <rFont val="PT Sans"/>
        <color rgb="FF1155CC"/>
        <sz val="10.0"/>
        <u/>
      </rPr>
      <t>reopening of schools approved started 15 October,</t>
    </r>
    <r>
      <rPr>
        <rFont val="PT Sans"/>
        <color rgb="FF696158"/>
        <sz val="10.0"/>
      </rPr>
      <t xml:space="preserve"> though ultimate decision is up to the states. Schools in New Delhi </t>
    </r>
    <r>
      <rPr>
        <rFont val="PT Sans"/>
        <color rgb="FF1155CC"/>
        <sz val="10.0"/>
        <u/>
      </rPr>
      <t>remained closed until 31 October</t>
    </r>
    <r>
      <rPr>
        <rFont val="PT Sans"/>
        <color rgb="FF696158"/>
        <sz val="10.0"/>
      </rPr>
      <t xml:space="preserve">. Other states not reopening until after Diwali. </t>
    </r>
    <r>
      <rPr>
        <rFont val="PT Sans"/>
        <color rgb="FF1155CC"/>
        <sz val="10.0"/>
        <u/>
      </rPr>
      <t>Partial reopening of Maharashtra state began on 23 November.</t>
    </r>
    <r>
      <rPr>
        <rFont val="PT Sans"/>
        <color rgb="FF696158"/>
        <sz val="10.0"/>
      </rPr>
      <t xml:space="preserve"> Three weeks after schools partially reopened in parts of the state, student attendance was up to 10 lakh by 14 Dec. </t>
    </r>
    <r>
      <rPr>
        <rFont val="PT Sans"/>
        <color rgb="FF1155CC"/>
        <sz val="10.0"/>
        <u/>
      </rPr>
      <t>Other states also began reopening in November</t>
    </r>
    <r>
      <rPr>
        <rFont val="PT Sans"/>
        <color rgb="FF696158"/>
        <sz val="10.0"/>
      </rPr>
      <t xml:space="preserve">, though many have seen cases rise after students returned to the classroom. </t>
    </r>
    <r>
      <rPr>
        <rFont val="PT Sans"/>
        <color rgb="FF1155CC"/>
        <sz val="10.0"/>
        <u/>
      </rPr>
      <t>Karnatake plans to reopen</t>
    </r>
    <r>
      <rPr>
        <rFont val="PT Sans"/>
        <color rgb="FF696158"/>
        <sz val="10.0"/>
      </rPr>
      <t xml:space="preserve"> starting in January. </t>
    </r>
    <r>
      <rPr>
        <rFont val="PT Sans"/>
        <color rgb="FF1155CC"/>
        <sz val="10.0"/>
        <u/>
      </rPr>
      <t>Many states have begun the reopening process</t>
    </r>
    <r>
      <rPr>
        <rFont val="PT Sans"/>
        <color rgb="FF696158"/>
        <sz val="10.0"/>
      </rPr>
      <t xml:space="preserve"> in January for Class 9-12. Some universities are also reopening. </t>
    </r>
    <r>
      <rPr>
        <rFont val="PT Sans"/>
        <color rgb="FF1155CC"/>
        <sz val="10.0"/>
        <u/>
      </rPr>
      <t>States have continued opening in February</t>
    </r>
    <r>
      <rPr>
        <rFont val="PT Sans"/>
        <color rgb="FF696158"/>
        <sz val="10.0"/>
      </rPr>
      <t xml:space="preserve">, mostly for classes 9-12. In March, states </t>
    </r>
    <r>
      <rPr>
        <rFont val="PT Sans"/>
        <color rgb="FF1155CC"/>
        <sz val="10.0"/>
        <u/>
      </rPr>
      <t>continued to open</t>
    </r>
    <r>
      <rPr>
        <rFont val="PT Sans"/>
        <color rgb="FF696158"/>
        <sz val="10.0"/>
      </rPr>
      <t xml:space="preserve"> schools for in-person learning.  ]</t>
    </r>
  </si>
  <si>
    <t xml:space="preserve">Some states that saw rises in covid cases after opening schools closed again indefinitely
</t>
  </si>
  <si>
    <t>From 21 September, schools allowed to open on a voluntary basis. Phased reopening approed starting 15 October. Some states reopening with older grades. Others waiting until after Diwali.</t>
  </si>
  <si>
    <r>
      <rPr>
        <rFont val="PT Sans"/>
        <color rgb="FF1155CC"/>
        <sz val="10.0"/>
        <u/>
      </rPr>
      <t>Distribution plan</t>
    </r>
    <r>
      <rPr>
        <rFont val="PT Sans"/>
        <sz val="10.0"/>
      </rPr>
      <t>: Prioritized Population Groups include about 1 crore Healthcare Workers in both Government and Private Healthcare facilities, About 2 crore Frontline Workers (including personnel from state and central police department, armed forces, home guard, civil defence organizations, disaster management volunteers and municipal workers) and also about 27 crore people in the Prioritized Age Group, which includes those aged above 50 years &amp; those with co-morbidities.</t>
    </r>
  </si>
  <si>
    <r>
      <rPr>
        <rFont val="PT Sans"/>
      </rPr>
      <t>Approved plan to boost state spending on education to 6% of GDP (</t>
    </r>
    <r>
      <rPr>
        <rFont val="PT Sans"/>
        <color rgb="FF1155CC"/>
        <u/>
      </rPr>
      <t>source</t>
    </r>
    <r>
      <rPr>
        <rFont val="PT Sans"/>
      </rPr>
      <t>)</t>
    </r>
  </si>
  <si>
    <t>Government school in Bengal opened depsite guidelines</t>
  </si>
  <si>
    <t>https://timesofindia.indiatimes.com/india/lockdown-parents-concerned-over-plans-to-reopen-schools-over-2-lakh-petition-govt/articleshow/76140410.cms</t>
  </si>
  <si>
    <r>
      <rPr>
        <rFont val="PT Sans"/>
        <color rgb="FF1155CC"/>
        <u/>
      </rPr>
      <t>https://www.india.com/news/india/school-colleges-to-reopen-from-next-month-what-we-know-so-far-4107238/</t>
    </r>
    <r>
      <rPr>
        <rFont val="PT Sans"/>
        <color rgb="FF000000"/>
      </rPr>
      <t xml:space="preserve">  //.  </t>
    </r>
    <r>
      <rPr>
        <rFont val="PT Sans"/>
        <color rgb="FF1155CC"/>
        <u/>
      </rPr>
      <t>https://english.jagran.com/education/will-schools-educational-institutions-reopen-in-india-from-september-1-heres-the-latest-update-10014967</t>
    </r>
  </si>
  <si>
    <r>
      <rPr>
        <rFont val="PT Sans"/>
        <color rgb="FF000000"/>
        <u/>
      </rPr>
      <t xml:space="preserve">The Ministry of Education and Culture said it will </t>
    </r>
    <r>
      <rPr>
        <rFont val="PT Sans"/>
        <color rgb="FF1155CC"/>
        <u/>
      </rPr>
      <t>allow schools to reopen in January</t>
    </r>
    <r>
      <rPr>
        <rFont val="PT Sans"/>
        <color rgb="FF000000"/>
        <u/>
      </rPr>
      <t xml:space="preserve"> but left it up to local authorities whether to do so after taking into account several conditions, including the readiness of schools to implement health protocols. However, authorities in areas where the number of Covid-19 cases is still high, such as Jakarta, have decided to continue with distance learning.
</t>
    </r>
    <r>
      <rPr>
        <rFont val="PT Sans"/>
        <color rgb="FF1155CC"/>
        <u/>
      </rPr>
      <t xml:space="preserve">
</t>
    </r>
    <r>
      <rPr>
        <rFont val="PT Sans"/>
        <color rgb="FF000000"/>
        <u/>
      </rPr>
      <t>[Previously</t>
    </r>
    <r>
      <rPr>
        <rFont val="PT Sans"/>
        <color rgb="FF000000"/>
        <u/>
      </rPr>
      <t>:</t>
    </r>
    <r>
      <rPr>
        <rFont val="PT Sans"/>
        <color rgb="FF000000"/>
        <u/>
      </rPr>
      <t xml:space="preserve"> </t>
    </r>
    <r>
      <rPr>
        <rFont val="PT Sans"/>
        <color rgb="FF1155CC"/>
        <u/>
      </rPr>
      <t>The Education and Culture Ministry announced that the country will allow phased reopening of schools located in COVID-19 low-risk areas, or “green zones”, starting in Jul</t>
    </r>
    <r>
      <rPr>
        <rFont val="PT Sans"/>
        <color rgb="FF1155CC"/>
        <u/>
      </rPr>
      <t>y.</t>
    </r>
    <r>
      <rPr>
        <rFont val="PT Sans"/>
        <color rgb="FF000000"/>
        <u/>
      </rPr>
      <t xml:space="preserve"> //</t>
    </r>
    <r>
      <rPr>
        <rFont val="PT Sans"/>
        <color rgb="FF000000"/>
        <u/>
      </rPr>
      <t xml:space="preserve"> </t>
    </r>
    <r>
      <rPr>
        <rFont val="PT Sans"/>
        <color rgb="FF1155CC"/>
        <u/>
      </rPr>
      <t>A phased reopening of schools began on 13 Jul</t>
    </r>
    <r>
      <rPr>
        <rFont val="PT Sans"/>
        <color rgb="FF1155CC"/>
        <u/>
      </rPr>
      <t xml:space="preserve">y. </t>
    </r>
    <r>
      <rPr>
        <rFont val="PT Sans"/>
        <color rgb="FF000000"/>
        <u/>
      </rPr>
      <t>Government approved reoening of school in 'yellow zones' or moderate-risk areas in August, which has</t>
    </r>
    <r>
      <rPr>
        <rFont val="PT Sans"/>
        <color rgb="FF000000"/>
        <u/>
      </rPr>
      <t xml:space="preserve"> </t>
    </r>
    <r>
      <rPr>
        <rFont val="PT Sans"/>
        <color rgb="FF1155CC"/>
        <u/>
      </rPr>
      <t>drawn criticism from teacher</t>
    </r>
    <r>
      <rPr>
        <rFont val="PT Sans"/>
        <color rgb="FF1155CC"/>
        <u/>
      </rPr>
      <t>s</t>
    </r>
    <r>
      <rPr>
        <rFont val="PT Sans"/>
        <color rgb="FF000000"/>
        <u/>
      </rPr>
      <t>. The Indonesian government has</t>
    </r>
    <r>
      <rPr>
        <rFont val="PT Sans"/>
        <color rgb="FF000000"/>
        <u/>
      </rPr>
      <t xml:space="preserve"> </t>
    </r>
    <r>
      <rPr>
        <rFont val="PT Sans"/>
        <color rgb="FF1155CC"/>
        <u/>
      </rPr>
      <t>instructed all schools to be ready to reopen in Januar</t>
    </r>
    <r>
      <rPr>
        <rFont val="PT Sans"/>
        <color rgb="FF1155CC"/>
        <u/>
      </rPr>
      <t>y</t>
    </r>
    <r>
      <rPr>
        <rFont val="PT Sans"/>
        <color rgb="FF000000"/>
        <u/>
      </rPr>
      <t>. Parents will be free to determine if they want their children to return.]</t>
    </r>
  </si>
  <si>
    <t>Juniors and senior high schools in 13 regencies and cities across the province permitted to resume normal educational activities. Elementary students still required to study from home until further notice.</t>
  </si>
  <si>
    <r>
      <rPr>
        <rFont val="PT Sans"/>
        <color rgb="FF696158"/>
      </rPr>
      <t xml:space="preserve">The United Federation of Indonesian Teachers (FSGI) has </t>
    </r>
    <r>
      <rPr>
        <rFont val="PT Sans"/>
        <color rgb="FF1155CC"/>
        <u/>
      </rPr>
      <t>urged the government to do more to protect teachers</t>
    </r>
    <r>
      <rPr>
        <rFont val="PT Sans"/>
        <color rgb="FF696158"/>
      </rPr>
      <t>, school administrators and students during the COVID-19 pandemic, noting that several teachers and school administrators have died of the illness.</t>
    </r>
  </si>
  <si>
    <r>
      <rPr>
        <rFont val="PT Sans"/>
        <sz val="10.0"/>
      </rPr>
      <t xml:space="preserve">In the first phase that begins on Wednesday and continues until the end of March, 1.3 million healthcare workers and a further 17.4 million workers from the public service – police, soldiers, </t>
    </r>
    <r>
      <rPr>
        <rFont val="PT Sans"/>
        <color rgb="FF1155CC"/>
        <sz val="10.0"/>
        <u/>
      </rPr>
      <t>teachers</t>
    </r>
    <r>
      <rPr>
        <rFont val="PT Sans"/>
        <sz val="10.0"/>
      </rPr>
      <t xml:space="preserve"> and bureaucrats – will receive free jabs of CoronaVac, the vaccine developed by Chinese firm Sinovac Biotech. After that, it will be working adults</t>
    </r>
  </si>
  <si>
    <t>https://www.thejakartapost.com/news/2020/06/16/indonesia-to-allow-phased-reopening-of-schools-in-covid-19-green-zones-minister.html</t>
  </si>
  <si>
    <r>
      <rPr>
        <rFont val="PT Sans"/>
        <color rgb="FF696158"/>
        <sz val="10.0"/>
      </rPr>
      <t xml:space="preserve">Education Ministry announced that </t>
    </r>
    <r>
      <rPr>
        <rFont val="PT Sans"/>
        <color rgb="FF1155CC"/>
        <sz val="10.0"/>
        <u/>
      </rPr>
      <t>some schools will reopen on Jan. 20</t>
    </r>
    <r>
      <rPr>
        <rFont val="PT Sans"/>
        <color rgb="FF696158"/>
        <sz val="10.0"/>
      </rPr>
      <t xml:space="preserve"> in regions with low risk of virus transmission. </t>
    </r>
    <r>
      <rPr>
        <rFont val="PT Sans"/>
        <color rgb="FF1155CC"/>
        <sz val="10.0"/>
        <u/>
      </rPr>
      <t>Schools closed for at least 10 days</t>
    </r>
    <r>
      <rPr>
        <rFont val="PT Sans"/>
        <color rgb="FF696158"/>
        <sz val="10.0"/>
      </rPr>
      <t xml:space="preserve"> during a nation-wise shutdown due to new wave of COVID cases. </t>
    </r>
    <r>
      <rPr>
        <rFont val="PT Sans"/>
        <color rgb="FF1155CC"/>
        <sz val="10.0"/>
        <u/>
      </rPr>
      <t>Students protested</t>
    </r>
    <r>
      <rPr>
        <rFont val="PT Sans"/>
        <color rgb="FF696158"/>
        <sz val="10.0"/>
      </rPr>
      <t xml:space="preserve"> the announcement that exams will be held in person. Schools opened for ninth and twelth grade students </t>
    </r>
    <r>
      <rPr>
        <rFont val="PT Sans"/>
        <color rgb="FF1155CC"/>
        <sz val="10.0"/>
        <u/>
      </rPr>
      <t>to take exams</t>
    </r>
    <r>
      <rPr>
        <rFont val="PT Sans"/>
        <color rgb="FF696158"/>
        <sz val="10.0"/>
      </rPr>
      <t>.
[Previously: Schools began to reopen in some areas May 16. Attending classes is not mandatory. Classes were intended to prepare students for end of year exams</t>
    </r>
    <r>
      <rPr>
        <rFont val="PT Sans"/>
        <color rgb="FF696158"/>
        <sz val="10.0"/>
      </rPr>
      <t xml:space="preserve">. </t>
    </r>
    <r>
      <rPr>
        <rFont val="PT Sans"/>
        <color rgb="FF1155CC"/>
        <sz val="10.0"/>
        <u/>
      </rPr>
      <t>New academic year began on 5 September</t>
    </r>
    <r>
      <rPr>
        <rFont val="PT Sans"/>
        <color rgb="FF696158"/>
        <sz val="10.0"/>
      </rPr>
      <t>. Students in low-risk regions attended classes in person, while for those students in high-risk regions, educational content will be available online, via TV broadcasts and through contact with teachers.]</t>
    </r>
  </si>
  <si>
    <t xml:space="preserve">Students required to wear masks and gloves. </t>
  </si>
  <si>
    <r>
      <rPr>
        <rFont val="PT Sans"/>
        <sz val="10.0"/>
      </rPr>
      <t xml:space="preserve">The </t>
    </r>
    <r>
      <rPr>
        <rFont val="PT Sans"/>
        <color rgb="FF1155CC"/>
        <sz val="10.0"/>
        <u/>
      </rPr>
      <t>"top priority groups" for getting the jab</t>
    </r>
    <r>
      <rPr>
        <rFont val="PT Sans"/>
        <sz val="10.0"/>
      </rPr>
      <t xml:space="preserve"> are doctors and nurses working in intensive care units, Iran's state-run news agency IRNA reported.</t>
    </r>
  </si>
  <si>
    <t>https://www.medu.ir/fa/news/</t>
  </si>
  <si>
    <t>https://iranprimer.usip.org/blog/2020/may/19/iran%E2%80%99s-schools-begin-reopen</t>
  </si>
  <si>
    <t>https://britishasianews.com/irans-president-opens-new-academic-year-amid-covid-19-challenges/</t>
  </si>
  <si>
    <r>
      <rPr>
        <rFont val="PT Sans"/>
        <color rgb="FF696158"/>
        <sz val="10.0"/>
      </rPr>
      <t xml:space="preserve">Schools </t>
    </r>
    <r>
      <rPr>
        <rFont val="PT Sans"/>
        <color rgb="FF1155CC"/>
        <sz val="10.0"/>
        <u/>
      </rPr>
      <t>partially opened</t>
    </r>
    <r>
      <rPr>
        <rFont val="PT Sans"/>
        <color rgb="FF696158"/>
        <sz val="10.0"/>
      </rPr>
      <t xml:space="preserve"> on April 18 2021. The MoE also emphasized the digitization of curricula. Some have </t>
    </r>
    <r>
      <rPr>
        <rFont val="PT Sans"/>
        <color rgb="FF1155CC"/>
        <sz val="10.0"/>
        <u/>
      </rPr>
      <t>pushed for the closure of schools</t>
    </r>
    <r>
      <rPr>
        <rFont val="PT Sans"/>
        <color rgb="FF696158"/>
        <sz val="10.0"/>
      </rPr>
      <t xml:space="preserve"> given the spread of the strain found in India. On May 5, the Cabinet imposed a lockdown that </t>
    </r>
    <r>
      <rPr>
        <rFont val="PT Sans"/>
        <color rgb="FF1155CC"/>
        <sz val="10.0"/>
        <u/>
      </rPr>
      <t>closed public schools</t>
    </r>
    <r>
      <rPr>
        <rFont val="PT Sans"/>
        <color rgb="FF696158"/>
        <sz val="10.0"/>
      </rPr>
      <t>.
[Previously: School year ended. School exams will take place during the summer.</t>
    </r>
    <r>
      <rPr>
        <rFont val="PT Sans"/>
        <color rgb="FF696158"/>
        <sz val="10.0"/>
      </rPr>
      <t xml:space="preserve"> </t>
    </r>
    <r>
      <rPr>
        <rFont val="PT Sans"/>
        <color rgb="FF1155CC"/>
        <sz val="10.0"/>
        <u/>
      </rPr>
      <t>Schools in Iraqi Kurdistan have reopened</t>
    </r>
    <r>
      <rPr>
        <rFont val="PT Sans"/>
        <color rgb="FF696158"/>
        <sz val="10.0"/>
      </rPr>
      <t xml:space="preserve"> for grades one, two and twelve while the rest of the students study online. </t>
    </r>
    <r>
      <rPr>
        <rFont val="PT Sans"/>
        <color rgb="FF1155CC"/>
        <sz val="10.0"/>
        <u/>
      </rPr>
      <t>Schools reopened on 29 November for public school students</t>
    </r>
    <r>
      <rPr>
        <rFont val="PT Sans"/>
        <color rgb="FF696158"/>
        <sz val="10.0"/>
      </rPr>
      <t xml:space="preserve">. Elementary school pupils are set to attend class one day a week, while older students will be required to go twice a week. The rest of their learning will take place online. On 13 Feb, 2021, </t>
    </r>
    <r>
      <rPr>
        <rFont val="PT Sans"/>
        <color rgb="FF1155CC"/>
        <sz val="10.0"/>
        <u/>
      </rPr>
      <t>government warned of potential school closures</t>
    </r>
    <r>
      <rPr>
        <rFont val="PT Sans"/>
        <color rgb="FF696158"/>
        <sz val="10.0"/>
      </rPr>
      <t xml:space="preserve"> due to a rise in cases. </t>
    </r>
    <r>
      <rPr>
        <rFont val="PT Sans"/>
        <color rgb="FF1155CC"/>
        <sz val="10.0"/>
        <u/>
      </rPr>
      <t>New curfew closed schools</t>
    </r>
    <r>
      <rPr>
        <rFont val="PT Sans"/>
        <color rgb="FF696158"/>
        <sz val="10.0"/>
      </rPr>
      <t xml:space="preserve"> starting 18 February, 2021.</t>
    </r>
  </si>
  <si>
    <t>New curfew was implemented starting 18 February that closed schools.</t>
  </si>
  <si>
    <t xml:space="preserve">Students in elementary schools will attend school one day a week and secondary will attend two days a week. Distance learning will be implemented the other days. </t>
  </si>
  <si>
    <t>Students attend school for in-person instruction a few days a week, and take part in distance learning for the remaining days.</t>
  </si>
  <si>
    <t>Physical distancing in classrooms, masks.</t>
  </si>
  <si>
    <r>
      <rPr>
        <rFont val="PT Sans"/>
        <sz val="10.0"/>
      </rPr>
      <t xml:space="preserve">Troops, health care workers and the elderly are </t>
    </r>
    <r>
      <rPr>
        <rFont val="PT Sans"/>
        <color rgb="FF1155CC"/>
        <sz val="10.0"/>
        <u/>
      </rPr>
      <t>prioritized for vaccines</t>
    </r>
    <r>
      <rPr>
        <rFont val="PT Sans"/>
        <sz val="10.0"/>
      </rPr>
      <t xml:space="preserve">, Badr had said in December. 
</t>
    </r>
  </si>
  <si>
    <t>Framework for safe school reopening</t>
  </si>
  <si>
    <t>https://www.aljazeera.com/news/2020/11/29/covid-19-10-million-iraqi-children-back-to-school</t>
  </si>
  <si>
    <r>
      <rPr>
        <rFont val="PT Sans"/>
        <color rgb="FF1155CC"/>
        <sz val="10.0"/>
        <u/>
      </rPr>
      <t>Primary and secondary schools in Ireland</t>
    </r>
    <r>
      <rPr>
        <rFont val="PT Sans"/>
        <color rgb="FF696158"/>
        <sz val="10.0"/>
      </rPr>
      <t xml:space="preserve"> on March 1, 2021 reopened as scheduled under a phased plan previously announced by the government. The Department of Education has confirmed that it remains its intention to </t>
    </r>
    <r>
      <rPr>
        <rFont val="PT Sans"/>
        <color rgb="FF1155CC"/>
        <sz val="10.0"/>
        <u/>
      </rPr>
      <t>reopen all schools on April 12th</t>
    </r>
    <r>
      <rPr>
        <rFont val="PT Sans"/>
        <color rgb="FF696158"/>
        <sz val="10.0"/>
      </rPr>
      <t xml:space="preserve"> following the Easter break.
[Previously: Schools closed for the school year. Distance learning will continue. Most schools opened on 25 August with the rest opening on 31 August. At 12:01 Thursday morning 22 October</t>
    </r>
    <r>
      <rPr>
        <rFont val="PT Sans"/>
        <color rgb="FF696158"/>
        <sz val="10.0"/>
      </rPr>
      <t xml:space="preserve">, </t>
    </r>
    <r>
      <rPr>
        <rFont val="PT Sans"/>
        <color rgb="FF1155CC"/>
        <sz val="10.0"/>
        <u/>
      </rPr>
      <t>Ireland entered a six-week lockdown</t>
    </r>
    <r>
      <rPr>
        <rFont val="PT Sans"/>
        <color rgb="FF696158"/>
        <sz val="10.0"/>
      </rPr>
      <t xml:space="preserve"> that includes a raft of new restrictions. Schools, however, remain open. Schools in Northern Irelan</t>
    </r>
    <r>
      <rPr>
        <rFont val="PT Sans"/>
        <color rgb="FF696158"/>
        <sz val="10.0"/>
      </rPr>
      <t xml:space="preserve">d </t>
    </r>
    <r>
      <rPr>
        <rFont val="PT Sans"/>
        <color rgb="FF1155CC"/>
        <sz val="10.0"/>
        <u/>
      </rPr>
      <t>considered closing on 11 December</t>
    </r>
    <r>
      <rPr>
        <rFont val="PT Sans"/>
        <color rgb="FF696158"/>
        <sz val="10.0"/>
      </rPr>
      <t>. More tha</t>
    </r>
    <r>
      <rPr>
        <rFont val="PT Sans"/>
        <color rgb="FF696158"/>
        <sz val="10.0"/>
      </rPr>
      <t xml:space="preserve">n </t>
    </r>
    <r>
      <rPr>
        <rFont val="PT Sans"/>
        <color rgb="FF1155CC"/>
        <sz val="10.0"/>
        <u/>
      </rPr>
      <t>50 schools wrote a joint letter</t>
    </r>
    <r>
      <rPr>
        <rFont val="PT Sans"/>
        <color rgb="FF696158"/>
        <sz val="10.0"/>
      </rPr>
      <t xml:space="preserve"> to the MoE asking him to reconsider his stance on early school closures. Schools that did decide to close wer</t>
    </r>
    <r>
      <rPr>
        <rFont val="PT Sans"/>
        <color rgb="FF696158"/>
        <sz val="10.0"/>
      </rPr>
      <t xml:space="preserve">e </t>
    </r>
    <r>
      <rPr>
        <rFont val="PT Sans"/>
        <color rgb="FF1155CC"/>
        <sz val="10.0"/>
        <u/>
      </rPr>
      <t>told to stay open</t>
    </r>
    <r>
      <rPr>
        <rFont val="PT Sans"/>
        <color rgb="FF696158"/>
        <sz val="10.0"/>
      </rPr>
      <t xml:space="preserve">. Schools to </t>
    </r>
    <r>
      <rPr>
        <rFont val="PT Sans"/>
        <color rgb="FF1155CC"/>
        <sz val="10.0"/>
        <u/>
      </rPr>
      <t>remain closed until at least the end of Janaury</t>
    </r>
    <r>
      <rPr>
        <rFont val="PT Sans"/>
        <color rgb="FF696158"/>
        <sz val="10.0"/>
      </rPr>
      <t xml:space="preserve">, except for Leaving Cert students (Who will attend 3 days a week) and special education students. ]
</t>
    </r>
  </si>
  <si>
    <t>Extended Christmas break is keeping schools closed until at least the end of January. Only a small population of stuents will be allowed to attend.</t>
  </si>
  <si>
    <r>
      <rPr>
        <rFont val="PT Sans"/>
        <color rgb="FF696158"/>
      </rPr>
      <t xml:space="preserve">The union has criticised the Department of Education for a </t>
    </r>
    <r>
      <rPr>
        <rFont val="PT Sans"/>
        <color rgb="FF1155CC"/>
        <u/>
      </rPr>
      <t>lack of engagement over coronavirus concerns</t>
    </r>
    <r>
      <rPr>
        <rFont val="PT Sans"/>
        <color rgb="FF696158"/>
      </rPr>
      <t xml:space="preserve"> and said the department has failed to "address vital issues in recent days". The union has again questioned </t>
    </r>
    <r>
      <rPr>
        <rFont val="PT Sans"/>
        <color rgb="FF1155CC"/>
        <u/>
      </rPr>
      <t>why schools will remain open</t>
    </r>
    <r>
      <rPr>
        <rFont val="PT Sans"/>
        <color rgb="FF696158"/>
      </rPr>
      <t xml:space="preserve"> at Level 5, while businesses and non-essential services are to be closed. 
</t>
    </r>
  </si>
  <si>
    <t>According to the advice issued by the Department of Education and Skills, all the staff and students at secondary schools must wear face coverings where it is impossible to maintain the 2-meter social distancing and wearing a face covering when waiting for and aboard a school bus is mandatory for all secondary school students.</t>
  </si>
  <si>
    <r>
      <rPr>
        <rFont val="PT Sans"/>
        <sz val="10.0"/>
      </rPr>
      <t xml:space="preserve">People working in education sector </t>
    </r>
    <r>
      <rPr>
        <rFont val="PT Sans"/>
        <color rgb="FF1155CC"/>
        <sz val="10.0"/>
        <u/>
      </rPr>
      <t>listed in the 15 prioritized groups</t>
    </r>
    <r>
      <rPr>
        <rFont val="PT Sans"/>
        <sz val="10.0"/>
      </rPr>
      <t xml:space="preserve"> (at number 11)</t>
    </r>
  </si>
  <si>
    <r>
      <rPr>
        <rFont val="PT Sans"/>
      </rPr>
      <t>Private schools excluded from covid reopening funds (</t>
    </r>
    <r>
      <rPr>
        <rFont val="PT Sans"/>
        <color rgb="FF1155CC"/>
        <u/>
      </rPr>
      <t>source</t>
    </r>
    <r>
      <rPr>
        <rFont val="PT Sans"/>
      </rPr>
      <t>); Irish government announced a 375-million-euro school reopening plan (</t>
    </r>
    <r>
      <rPr>
        <rFont val="PT Sans"/>
        <color rgb="FF1155CC"/>
        <u/>
      </rPr>
      <t>source</t>
    </r>
    <r>
      <rPr>
        <rFont val="PT Sans"/>
      </rPr>
      <t>)</t>
    </r>
  </si>
  <si>
    <r>
      <rPr>
        <rFont val="PT Sans"/>
        <color rgb="FF1155CC"/>
        <u/>
      </rPr>
      <t>Roadmap for the full return to school</t>
    </r>
    <r>
      <rPr>
        <rFont val="PT Sans"/>
        <color rgb="FF000000"/>
        <u/>
      </rPr>
      <t xml:space="preserve"> 
</t>
    </r>
    <r>
      <rPr>
        <rFont val="PT Sans"/>
        <color rgb="FF1155CC"/>
        <u/>
      </rPr>
      <t>Guidelines for reopening primary and special schools</t>
    </r>
  </si>
  <si>
    <r>
      <rPr>
        <rFont val="PT Sans"/>
        <color rgb="FF1155CC"/>
        <u/>
      </rPr>
      <t>http://www.xinhuanet.com/english/2020-08/25/c_139315120.htm</t>
    </r>
    <r>
      <rPr>
        <rFont val="PT Sans"/>
      </rPr>
      <t xml:space="preserve">  //  </t>
    </r>
    <r>
      <rPr>
        <rFont val="PT Sans"/>
        <color rgb="FF1155CC"/>
        <u/>
      </rPr>
      <t>https://www.rte.ie/news/education/2020/0828/1161974-schools-returning-changes/</t>
    </r>
    <r>
      <rPr>
        <rFont val="PT Sans"/>
      </rPr>
      <t xml:space="preserve"> </t>
    </r>
  </si>
  <si>
    <r>
      <rPr>
        <rFont val="PT Sans"/>
        <color rgb="FF1155CC"/>
        <sz val="10.0"/>
        <u/>
      </rPr>
      <t>Spring 2021 term began 5 January</t>
    </r>
    <r>
      <rPr>
        <rFont val="PT Sans"/>
        <color rgb="FF696158"/>
        <sz val="10.0"/>
      </rPr>
      <t xml:space="preserve"> 2021.
[Previously: Children can return to schools from June 22.New academic year </t>
    </r>
    <r>
      <rPr>
        <rFont val="PT Sans"/>
        <color rgb="FF1155CC"/>
        <sz val="10.0"/>
        <u/>
      </rPr>
      <t>began on 8 September</t>
    </r>
    <r>
      <rPr>
        <rFont val="PT Sans"/>
        <color rgb="FF696158"/>
        <sz val="10.0"/>
      </rPr>
      <t>.]</t>
    </r>
  </si>
  <si>
    <r>
      <rPr>
        <rFont val="PT Sans"/>
        <sz val="10.0"/>
      </rPr>
      <t xml:space="preserve">The Isle of Man programme commenced on Monday 4 January 2021 starting with the following eligible groups: those aged over 80, residents in care homes and staff who work there, health and care workers. </t>
    </r>
    <r>
      <rPr>
        <rFont val="PT Sans"/>
        <color rgb="FF1155CC"/>
        <sz val="10.0"/>
        <u/>
      </rPr>
      <t>Other priority groups are yet to be determined</t>
    </r>
    <r>
      <rPr>
        <rFont val="PT Sans"/>
        <sz val="10.0"/>
      </rPr>
      <t>.</t>
    </r>
  </si>
  <si>
    <r>
      <rPr>
        <rFont val="PT Sans"/>
      </rPr>
      <t>Spending on education decreased from 1.5m in 2019 to 700k in 2020 (</t>
    </r>
    <r>
      <rPr>
        <rFont val="PT Sans"/>
        <color rgb="FF1155CC"/>
        <u/>
      </rPr>
      <t>source 2019</t>
    </r>
    <r>
      <rPr>
        <rFont val="PT Sans"/>
      </rPr>
      <t xml:space="preserve">; </t>
    </r>
    <r>
      <rPr>
        <rFont val="PT Sans"/>
        <color rgb="FF1155CC"/>
        <u/>
      </rPr>
      <t>source 2020</t>
    </r>
    <r>
      <rPr>
        <rFont val="PT Sans"/>
      </rPr>
      <t>)</t>
    </r>
  </si>
  <si>
    <t>https://covid19.gov.im/news-releases-statements/chief-ministers-statement-on-covid-19-15-june-2020/</t>
  </si>
  <si>
    <t>https://www.manxradio.com/news/isle-of-man-news/reopening-manx-schools-has-not-been-rushed-allinson/</t>
  </si>
  <si>
    <t>https://www.bbc.com/news/world-europe-isle-of-man-54075801</t>
  </si>
  <si>
    <r>
      <rPr>
        <rFont val="PT Sans"/>
        <color rgb="FF1155CC"/>
        <sz val="10.0"/>
        <u/>
      </rPr>
      <t>Schools fully reopened</t>
    </r>
    <r>
      <rPr>
        <rFont val="PT Sans"/>
        <color rgb="FF696158"/>
        <sz val="10.0"/>
      </rPr>
      <t xml:space="preserve"> on Sunday April 18, 2021. The Education Ministry plans to </t>
    </r>
    <r>
      <rPr>
        <rFont val="PT Sans"/>
        <color rgb="FF1155CC"/>
        <sz val="10.0"/>
        <u/>
      </rPr>
      <t>extend the school year through the summer months</t>
    </r>
    <r>
      <rPr>
        <rFont val="PT Sans"/>
        <color rgb="FF696158"/>
        <sz val="10.0"/>
      </rPr>
      <t xml:space="preserve"> to overcome educational gaps that widened during the COVID-19 pandemic, though the plan has yet to be approved.</t>
    </r>
    <r>
      <rPr>
        <rFont val="PT Sans"/>
        <color rgb="FF696158"/>
        <sz val="10.0"/>
      </rPr>
      <t xml:space="preserve">
</t>
    </r>
    <r>
      <rPr>
        <rFont val="PT Sans"/>
        <color rgb="FF1155CC"/>
        <sz val="10.0"/>
        <u/>
      </rPr>
      <t>School grades 7-10 reopened in low- to medium-infection areas</t>
    </r>
    <r>
      <rPr>
        <rFont val="PT Sans"/>
        <color rgb="FF696158"/>
        <sz val="10.0"/>
      </rPr>
      <t xml:space="preserve"> on March 7, 2021. </t>
    </r>
    <r>
      <rPr>
        <rFont val="PT Sans"/>
        <color rgb="FF1155CC"/>
        <sz val="10.0"/>
        <u/>
      </rPr>
      <t>Restrictions on classroom learning also relaxed</t>
    </r>
    <r>
      <rPr>
        <rFont val="PT Sans"/>
        <color rgb="FF696158"/>
        <sz val="10.0"/>
      </rPr>
      <t xml:space="preserve"> for students in 11-12 grades if enough have been vaccinated or recovered from COVID. Gov </t>
    </r>
    <r>
      <rPr>
        <rFont val="PT Sans"/>
        <color rgb="FF1155CC"/>
        <sz val="10.0"/>
        <u/>
      </rPr>
      <t>plans to fully reopen schools on April 19</t>
    </r>
    <r>
      <rPr>
        <rFont val="PT Sans"/>
        <color rgb="FF696158"/>
        <sz val="10.0"/>
      </rPr>
      <t>, 2021.
[Previously: Schools initially allowed to reopen May 4; some schools closed again by early June after a spike in Covid-19 cases</t>
    </r>
    <r>
      <rPr>
        <rFont val="PT Sans"/>
        <color rgb="FF696158"/>
        <sz val="10.0"/>
      </rPr>
      <t xml:space="preserve">. </t>
    </r>
    <r>
      <rPr>
        <rFont val="PT Sans"/>
        <color rgb="FF1155CC"/>
        <sz val="10.0"/>
        <u/>
      </rPr>
      <t>Schools closed on 17 September</t>
    </r>
    <r>
      <rPr>
        <rFont val="PT Sans"/>
        <color rgb="FF696158"/>
        <sz val="10.0"/>
      </rPr>
      <t xml:space="preserve"> during new academic year as COVID cases rise and a national lockdown is implemented. The lockdown i</t>
    </r>
    <r>
      <rPr>
        <rFont val="PT Sans"/>
        <color rgb="FF696158"/>
        <sz val="10.0"/>
      </rPr>
      <t xml:space="preserve">s </t>
    </r>
    <r>
      <rPr>
        <rFont val="PT Sans"/>
        <color rgb="FF1155CC"/>
        <sz val="10.0"/>
        <u/>
      </rPr>
      <t>expected to end 11 October</t>
    </r>
    <r>
      <rPr>
        <rFont val="PT Sans"/>
        <color rgb="FF696158"/>
        <sz val="10.0"/>
      </rPr>
      <t xml:space="preserve">, though schools will most likely stay closed. On 19 October, </t>
    </r>
    <r>
      <rPr>
        <rFont val="PT Sans"/>
        <color rgb="FF1155CC"/>
        <sz val="10.0"/>
        <u/>
      </rPr>
      <t>Ministry of Education presented plan for reopening schools after second lockdown</t>
    </r>
    <r>
      <rPr>
        <rFont val="PT Sans"/>
        <color rgb="FF696158"/>
        <sz val="10.0"/>
      </rPr>
      <t xml:space="preserve">. This process is expected to take up to five weeks. Classes will be conducted in capsules of 18 students, and students will be required to remain in their capsules at all times. </t>
    </r>
    <r>
      <rPr>
        <rFont val="PT Sans"/>
        <color rgb="FF1155CC"/>
        <sz val="10.0"/>
        <u/>
      </rPr>
      <t>Students in grades 1-4 returned to school in capsules of 18 students</t>
    </r>
    <r>
      <rPr>
        <rFont val="PT Sans"/>
        <color rgb="FF696158"/>
        <sz val="10.0"/>
      </rPr>
      <t xml:space="preserve"> in November as lockdown eases. A third national lockdown </t>
    </r>
    <r>
      <rPr>
        <rFont val="PT Sans"/>
        <color rgb="FF1155CC"/>
        <sz val="10.0"/>
        <u/>
      </rPr>
      <t>forced schools to close in January</t>
    </r>
    <r>
      <rPr>
        <rFont val="PT Sans"/>
        <color rgb="FF696158"/>
        <sz val="10.0"/>
      </rPr>
      <t>. Restrictions began to roll back on 21 Feb, 2021 with</t>
    </r>
    <r>
      <rPr>
        <rFont val="PT Sans"/>
        <color rgb="FF1155CC"/>
        <sz val="10.0"/>
        <u/>
      </rPr>
      <t xml:space="preserve"> grades 5-6, and 11-12 permitted to resume in-person classes</t>
    </r>
    <r>
      <rPr>
        <rFont val="PT Sans"/>
        <color rgb="FF696158"/>
        <sz val="10.0"/>
      </rPr>
      <t xml:space="preserve"> in low-infection cities or medium-infected ones with high rates of vaccination. Grades 7-10 around the country are expected to continue remote learning for at least another two weeks. ]
</t>
    </r>
  </si>
  <si>
    <t>In new academic year, another national lockdown imposed due to surge in cases; schools closed as a result. A third national lockdown in Jauary forced schools to close again.</t>
  </si>
  <si>
    <t>1 - 3; 11 - 12</t>
  </si>
  <si>
    <r>
      <rPr>
        <rFont val="PT Sans"/>
        <color rgb="FF696158"/>
      </rPr>
      <t xml:space="preserve">The Education Ministry and teachers’ unions are </t>
    </r>
    <r>
      <rPr>
        <rFont val="PT Sans"/>
        <color rgb="FF1155CC"/>
        <u/>
      </rPr>
      <t>battling over the addition of nine days to the school year</t>
    </r>
    <r>
      <rPr>
        <rFont val="PT Sans"/>
        <color rgb="FF696158"/>
      </rPr>
      <t xml:space="preserve">, which the government says is necessary to help students make up some of the missed material. The national Labor Court </t>
    </r>
    <r>
      <rPr>
        <rFont val="PT Sans"/>
        <color rgb="FF1155CC"/>
        <u/>
      </rPr>
      <t>ruled in favor</t>
    </r>
    <r>
      <rPr>
        <rFont val="PT Sans"/>
        <color rgb="FF696158"/>
      </rPr>
      <t xml:space="preserve"> of the teachers union. The Israel Teachers Union will </t>
    </r>
    <r>
      <rPr>
        <rFont val="PT Sans"/>
        <color rgb="FF1155CC"/>
        <u/>
      </rPr>
      <t>push off until later this week a looming strike</t>
    </r>
    <r>
      <rPr>
        <rFont val="PT Sans"/>
        <color rgb="FF696158"/>
      </rPr>
      <t xml:space="preserve"> that threatened to prevent the opening of the school year</t>
    </r>
  </si>
  <si>
    <t>Schools re-opening with a phased approach. "Kitted with masks and hand-cleaners, the first three grades of elementary school and the last two grades of high school were allowed back, redistributed in classes capped at 15 pupils to enforce social-distancing. If the move does not unleash fresh contagions, other grades and kindergartens may soon follow suit." (From Reuters, May 4)</t>
  </si>
  <si>
    <t xml:space="preserve">Some schools closed again after a spike in cases following the May reopening. </t>
  </si>
  <si>
    <r>
      <rPr>
        <rFont val="PT Sans"/>
        <sz val="10.0"/>
      </rPr>
      <t xml:space="preserve">Their </t>
    </r>
    <r>
      <rPr>
        <rFont val="PT Sans"/>
        <color rgb="FF1155CC"/>
        <sz val="10.0"/>
        <u/>
      </rPr>
      <t>top priority</t>
    </r>
    <r>
      <rPr>
        <rFont val="PT Sans"/>
        <sz val="10.0"/>
      </rPr>
      <t xml:space="preserve"> are the quarter of Israel’s 9 million people who are over 60, suffer from risky medical conditions or are health workers. His ministry’s director-general, Hezi Levy, told Kan radio that come February there may be a limited widening of the vaccination drive, perhaps with the age threshold lowered to 50.</t>
    </r>
  </si>
  <si>
    <r>
      <rPr>
        <rFont val="PT Sans"/>
      </rPr>
      <t>Gov to spend over $1b to reopen schools in September (</t>
    </r>
    <r>
      <rPr>
        <rFont val="PT Sans"/>
        <color rgb="FF1155CC"/>
        <u/>
      </rPr>
      <t>source</t>
    </r>
    <r>
      <rPr>
        <rFont val="PT Sans"/>
      </rPr>
      <t>)</t>
    </r>
  </si>
  <si>
    <t>https://www.npr.org/sections/coronavirus-live-updates/2020/06/03/868507524/israel-orders-schools-to-close-when-covid-19-cases-are-discovered</t>
  </si>
  <si>
    <t>https://www.insider.com/how-china-denmark-japan-reopening-schools-2020-4</t>
  </si>
  <si>
    <r>
      <rPr>
        <rFont val="PT Sans"/>
        <color rgb="FF696158"/>
        <sz val="10.0"/>
      </rPr>
      <t xml:space="preserve">Schools </t>
    </r>
    <r>
      <rPr>
        <rFont val="PT Sans"/>
        <color rgb="FF1155CC"/>
        <sz val="10.0"/>
        <u/>
      </rPr>
      <t>closed March 15 and will remain closed until after Easter</t>
    </r>
    <r>
      <rPr>
        <rFont val="PT Sans"/>
        <color rgb="FF696158"/>
        <sz val="10.0"/>
      </rPr>
      <t xml:space="preserve"> in new lockdowns. “I can confirm the decision … </t>
    </r>
    <r>
      <rPr>
        <rFont val="PT Sans"/>
        <color rgb="FF1155CC"/>
        <sz val="10.0"/>
        <u/>
      </rPr>
      <t>to open [schools] until the sixth grade</t>
    </r>
    <r>
      <rPr>
        <rFont val="PT Sans"/>
        <color rgb="FF696158"/>
        <sz val="10.0"/>
      </rPr>
      <t xml:space="preserve">,” Prime Minister Mario Draghi said during a news conference. Classes for the lower grades will be allowed to reopen country-wide, even in higher-risk regions still classified as red after Easter weekend. Schools and universities in yellow/orange zones </t>
    </r>
    <r>
      <rPr>
        <rFont val="PT Sans"/>
        <color rgb="FF1155CC"/>
        <sz val="10.0"/>
        <u/>
      </rPr>
      <t>allowed to resume in person classes</t>
    </r>
    <r>
      <rPr>
        <rFont val="PT Sans"/>
        <color rgb="FF696158"/>
        <sz val="10.0"/>
      </rPr>
      <t xml:space="preserve"> starting April 26, 2021.
[Previously: Schools will remain closed until the next school year (1 September). Distance learning opportunities will continu</t>
    </r>
    <r>
      <rPr>
        <rFont val="PT Sans"/>
        <color rgb="FF696158"/>
        <sz val="10.0"/>
      </rPr>
      <t xml:space="preserve">e. </t>
    </r>
    <r>
      <rPr>
        <rFont val="PT Sans"/>
        <color rgb="FF1155CC"/>
        <sz val="10.0"/>
        <u/>
      </rPr>
      <t>Teachers returned to schools to prepare for the upcoming academic year on 1 Septmeber.</t>
    </r>
    <r>
      <rPr>
        <rFont val="PT Sans"/>
        <color rgb="FF696158"/>
        <sz val="10.0"/>
      </rPr>
      <t xml:space="preserve"> Students returned to schools on 14 September. After a surge in cases, PM </t>
    </r>
    <r>
      <rPr>
        <rFont val="PT Sans"/>
        <color rgb="FF1155CC"/>
        <sz val="10.0"/>
        <u/>
      </rPr>
      <t>implemented changes in schooling</t>
    </r>
    <r>
      <rPr>
        <rFont val="PT Sans"/>
        <color rgb="FF696158"/>
        <sz val="10.0"/>
      </rPr>
      <t xml:space="preserve">, which mainly affect older pupils in high schools. Starting times will be later and more distance-learning will be encouraged. </t>
    </r>
    <r>
      <rPr>
        <rFont val="PT Sans"/>
        <color rgb="FF1155CC"/>
        <sz val="10.0"/>
        <u/>
      </rPr>
      <t>Schools closed across the country in November</t>
    </r>
    <r>
      <rPr>
        <rFont val="PT Sans"/>
        <color rgb="FF696158"/>
        <sz val="10.0"/>
      </rPr>
      <t xml:space="preserve"> with a new directive from the PM that designates regions into zones with varying levels of restrictions. Nationally, all secondary school students are studying from home. Some </t>
    </r>
    <r>
      <rPr>
        <rFont val="PT Sans"/>
        <color rgb="FF1155CC"/>
        <sz val="10.0"/>
        <u/>
      </rPr>
      <t>students are protesting the school closures</t>
    </r>
    <r>
      <rPr>
        <rFont val="PT Sans"/>
        <color rgb="FF696158"/>
        <sz val="10.0"/>
      </rPr>
      <t xml:space="preserve">. The decision to not reopen </t>
    </r>
    <r>
      <rPr>
        <rFont val="PT Sans"/>
        <color rgb="FF1155CC"/>
        <sz val="10.0"/>
        <u/>
      </rPr>
      <t>secondary schools until 11 January</t>
    </r>
    <r>
      <rPr>
        <rFont val="PT Sans"/>
        <color rgb="FF696158"/>
        <sz val="10.0"/>
      </rPr>
      <t xml:space="preserve"> has caused some debate within the government. Kindergartens, elementary and middle schools will reopen as planned on 7 January. </t>
    </r>
    <r>
      <rPr>
        <rFont val="PT Sans"/>
        <color rgb="FF1155CC"/>
        <sz val="10.0"/>
        <u/>
      </rPr>
      <t>Secondary schools in more regions began reopening on 18 January.</t>
    </r>
    <r>
      <rPr>
        <rFont val="PT Sans"/>
        <color rgb="FF696158"/>
        <sz val="10.0"/>
      </rPr>
      <t xml:space="preserve"> Almost all secondary schools were </t>
    </r>
    <r>
      <rPr>
        <rFont val="PT Sans"/>
        <color rgb="FF1155CC"/>
        <sz val="10.0"/>
        <u/>
      </rPr>
      <t>opened by 1 Feb 2021</t>
    </r>
    <r>
      <rPr>
        <rFont val="PT Sans"/>
        <color rgb="FF696158"/>
        <sz val="10.0"/>
      </rPr>
      <t>, though some students continue remote learning. ]</t>
    </r>
  </si>
  <si>
    <t>Regional school shutdowns as designated by a three-tiered framework put in place by the gov.</t>
  </si>
  <si>
    <r>
      <rPr>
        <rFont val="PT Sans"/>
        <color rgb="FF1155CC"/>
        <u/>
      </rPr>
      <t>Teachers returned to schools to prepare for the upcoming academic year on 1 September</t>
    </r>
    <r>
      <rPr>
        <rFont val="PT Sans"/>
      </rPr>
      <t xml:space="preserve"> Students returned to schools on 14 Setpember. [Previously: Schools will remain closed until the next school year (1 September). Distance learning opportunities will continue.]</t>
    </r>
  </si>
  <si>
    <r>
      <rPr>
        <rFont val="PT Sans"/>
        <color rgb="FF1155CC"/>
        <sz val="10.0"/>
        <u/>
      </rPr>
      <t>High risk teachers/school staff included in phase two</t>
    </r>
    <r>
      <rPr>
        <rFont val="PT Sans"/>
        <sz val="10.0"/>
      </rPr>
      <t>, and all other teachers/school staff included in phase three out of four phases (fourth phase is general public).</t>
    </r>
  </si>
  <si>
    <r>
      <rPr>
        <rFont val="PT Sans"/>
      </rPr>
      <t>Funds given to support education, especially additional teachers and endowment of the arts (</t>
    </r>
    <r>
      <rPr>
        <rFont val="PT Sans"/>
        <color rgb="FF1155CC"/>
        <u/>
      </rPr>
      <t>source</t>
    </r>
    <r>
      <rPr>
        <rFont val="PT Sans"/>
      </rPr>
      <t>)</t>
    </r>
  </si>
  <si>
    <t>https://www.wantedinrome.com/news/covid-19-italys-schools-reopen-with-new-rules.html</t>
  </si>
  <si>
    <r>
      <rPr>
        <rFont val="PT Sans"/>
        <color rgb="FF696158"/>
        <sz val="10.0"/>
      </rPr>
      <t xml:space="preserve">School </t>
    </r>
    <r>
      <rPr>
        <rFont val="PT Sans"/>
        <color rgb="FF1155CC"/>
        <sz val="10.0"/>
        <u/>
      </rPr>
      <t xml:space="preserve">closures were extended </t>
    </r>
    <r>
      <rPr>
        <rFont val="PT Sans"/>
        <color rgb="FF696158"/>
        <sz val="10.0"/>
      </rPr>
      <t xml:space="preserve">until May 4, 2021. The Government approved the </t>
    </r>
    <r>
      <rPr>
        <rFont val="PT Sans"/>
        <color rgb="FF1155CC"/>
        <sz val="10.0"/>
        <u/>
      </rPr>
      <t>resumption of face-to-face classes for students at the primary and secondary level sitting exit examinations</t>
    </r>
    <r>
      <rPr>
        <rFont val="PT Sans"/>
        <color rgb="FF696158"/>
        <sz val="10.0"/>
      </rPr>
      <t xml:space="preserve"> starting May 10, 2021.
[Previously: School year will continue via distance learning through July 3 for most students and schools will not reopen until the next school year in September. Students sitting for CSEC and CAPE exams allowed to return to schools June 8. Opening of schools for next academic year</t>
    </r>
    <r>
      <rPr>
        <rFont val="PT Sans"/>
        <color rgb="FF1155CC"/>
        <sz val="10.0"/>
        <u/>
      </rPr>
      <t xml:space="preserve"> pushed back until at least 5 October</t>
    </r>
    <r>
      <rPr>
        <rFont val="PT Sans"/>
        <color rgb="FF696158"/>
        <sz val="10.0"/>
      </rPr>
      <t xml:space="preserve"> due to surge in COVID cases. </t>
    </r>
    <r>
      <rPr>
        <rFont val="PT Sans"/>
        <color rgb="FF1155CC"/>
        <sz val="10.0"/>
        <u/>
      </rPr>
      <t>New academic year began on 5 October,</t>
    </r>
    <r>
      <rPr>
        <rFont val="PT Sans"/>
        <color rgb="FF696158"/>
        <sz val="10.0"/>
      </rPr>
      <t xml:space="preserve"> though students are learning online, through TV, or printed packets. The Ministry on November 20, </t>
    </r>
    <r>
      <rPr>
        <rFont val="PT Sans"/>
        <color rgb="FF1155CC"/>
        <sz val="10.0"/>
        <u/>
      </rPr>
      <t>completed a two-week pilot of face-to-face classes</t>
    </r>
    <r>
      <rPr>
        <rFont val="PT Sans"/>
        <color rgb="FF696158"/>
        <sz val="10.0"/>
      </rPr>
      <t xml:space="preserve"> in 17 schools. A total of </t>
    </r>
    <r>
      <rPr>
        <rFont val="PT Sans"/>
        <color rgb="FF1155CC"/>
        <sz val="10.0"/>
        <u/>
      </rPr>
      <t>39 schools are now participating in face-to-face classes</t>
    </r>
    <r>
      <rPr>
        <rFont val="PT Sans"/>
        <color rgb="FF696158"/>
        <sz val="10.0"/>
      </rPr>
      <t xml:space="preserve">, comprising the 17 that were a part of the two-week pilot programme in November, as well as an additional 22 institutions that reopened on December 7. On January 4, thousands of Jamaican students from 132 schools across the island </t>
    </r>
    <r>
      <rPr>
        <rFont val="PT Sans"/>
        <color rgb="FF1155CC"/>
        <sz val="10.0"/>
        <u/>
      </rPr>
      <t>returned to physical classrooms</t>
    </r>
    <r>
      <rPr>
        <rFont val="PT Sans"/>
        <color rgb="FF696158"/>
        <sz val="10.0"/>
      </rPr>
      <t xml:space="preserve"> to start the new school term. All primary and secondary schools have again been </t>
    </r>
    <r>
      <rPr>
        <rFont val="PT Sans"/>
        <color rgb="FF1155CC"/>
        <sz val="10.0"/>
        <u/>
      </rPr>
      <t>ordered closed by the Government in March</t>
    </r>
    <r>
      <rPr>
        <rFont val="PT Sans"/>
        <color rgb="FF696158"/>
        <sz val="10.0"/>
      </rPr>
      <t xml:space="preserve"> due to rising cases. Schools will </t>
    </r>
    <r>
      <rPr>
        <rFont val="PT Sans"/>
        <color rgb="FF1155CC"/>
        <sz val="10.0"/>
        <u/>
      </rPr>
      <t>remain closed until at least April 13,</t>
    </r>
    <r>
      <rPr>
        <rFont val="PT Sans"/>
        <color rgb="FF696158"/>
        <sz val="10.0"/>
      </rPr>
      <t xml:space="preserve"> 2021. ]</t>
    </r>
  </si>
  <si>
    <t>Schools were closed in March due to rising COVID cases.</t>
  </si>
  <si>
    <t xml:space="preserve">Only students sitting for CSEC and CAPE exams allowed to return for exam prep. </t>
  </si>
  <si>
    <t>Phased reopening began in Novemebr with a two-week pilot program run by the Ministry of Education. More schools were reopened for in-person learning on December 7th. At the start of the new term in January 2021, more schools opened.</t>
  </si>
  <si>
    <t>The minister stressed the importance of teachers and students to use one or a combination of approaches to continue education despite the restriction caused by the COVID-19 pandemic.</t>
  </si>
  <si>
    <r>
      <rPr>
        <rFont val="PT Sans"/>
        <color rgb="FF696158"/>
      </rPr>
      <t xml:space="preserve">Regarding the start of classes on 5 Ocotber, the Jamaica Association of Principals of Secondary Schools (JAPSS) and Jamaica Teachers’ Association (JTA) </t>
    </r>
    <r>
      <rPr>
        <rFont val="PT Sans"/>
        <color rgb="FF1155CC"/>
        <u/>
      </rPr>
      <t>opposed face-to-face classes</t>
    </r>
    <r>
      <rPr>
        <rFont val="PT Sans"/>
        <color rgb="FF696158"/>
      </rPr>
      <t xml:space="preserve">; the JTA </t>
    </r>
    <r>
      <rPr>
        <rFont val="PT Sans"/>
        <color rgb="FF1155CC"/>
        <u/>
      </rPr>
      <t>welcomed the governments ultimate decision</t>
    </r>
    <r>
      <rPr>
        <rFont val="PT Sans"/>
        <color rgb="FF696158"/>
      </rPr>
      <t xml:space="preserve"> to not hold classes in person.</t>
    </r>
  </si>
  <si>
    <t>Additional health and safety measures in schools including hand sanitizer</t>
  </si>
  <si>
    <r>
      <rPr>
        <rFont val="PT Sans"/>
        <sz val="10.0"/>
      </rPr>
      <t xml:space="preserve">Government has not officially decided who will be included in phase two of vaccination distributions, but Government Senator, Dr Saphire Longmore, has expressed the viewpoint that </t>
    </r>
    <r>
      <rPr>
        <rFont val="PT Sans"/>
        <color rgb="FF1155CC"/>
        <sz val="10.0"/>
        <u/>
      </rPr>
      <t>teachers and students should be included</t>
    </r>
    <r>
      <rPr>
        <rFont val="PT Sans"/>
        <sz val="10.0"/>
      </rPr>
      <t xml:space="preserve"> among the priority groups to receive the first dosages of the COVID-19 vaccines in the island. </t>
    </r>
    <r>
      <rPr>
        <rFont val="PT Sans"/>
        <color rgb="FF1155CC"/>
        <sz val="10.0"/>
        <u/>
      </rPr>
      <t>All teachers and school staff became eligible for vaccinations April 10, 2021</t>
    </r>
    <r>
      <rPr>
        <rFont val="PT Sans"/>
        <sz val="10.0"/>
      </rPr>
      <t>.</t>
    </r>
  </si>
  <si>
    <t>https://jis.gov.jm/schools-reopen-for-csec-and-cape-students-june-8/</t>
  </si>
  <si>
    <t>https://www.loopjamaica.com/content/schools-reopen-september-pep-scratched#:~:text=Jamaican%20students%20will%20not%20return,new%20school%20year%20in%20September.&amp;text=Samuda%20explained%20that%20online%20and,on%20September%207%2C%202020%22.</t>
  </si>
  <si>
    <r>
      <rPr>
        <rFont val="PT Sans"/>
        <color rgb="FF696158"/>
        <sz val="10.0"/>
      </rPr>
      <t xml:space="preserve">The Japanese education ministry has </t>
    </r>
    <r>
      <rPr>
        <rFont val="PT Sans"/>
        <color rgb="FF1155CC"/>
        <sz val="10.0"/>
        <u/>
      </rPr>
      <t>no plan to request a blanket school closure</t>
    </r>
    <r>
      <rPr>
        <rFont val="PT Sans"/>
        <color rgb="FF696158"/>
        <sz val="10.0"/>
      </rPr>
      <t xml:space="preserve"> in any area to be covered by a coronavirus state of emergency, its minister said Tuesday. 
[Previously: Optional reopening, prioritizing grades 1, 6 and Junior High School. </t>
    </r>
    <r>
      <rPr>
        <rFont val="PT Sans"/>
        <color rgb="FF1155CC"/>
        <sz val="10.0"/>
        <u/>
      </rPr>
      <t>In May</t>
    </r>
    <r>
      <rPr>
        <rFont val="PT Sans"/>
        <color rgb="FF696158"/>
        <sz val="10.0"/>
      </rPr>
      <t xml:space="preserve">, schools began to reopen with staggered start and end times. Most of the schools that had been temporarily closed have already </t>
    </r>
    <r>
      <rPr>
        <rFont val="PT Sans"/>
        <color rgb="FF1155CC"/>
        <sz val="10.0"/>
        <u/>
      </rPr>
      <t>reopened as of June 1st</t>
    </r>
    <r>
      <rPr>
        <rFont val="PT Sans"/>
        <color rgb="FF696158"/>
        <sz val="10.0"/>
      </rPr>
      <t xml:space="preserve">. </t>
    </r>
    <r>
      <rPr>
        <rFont val="PT Sans"/>
        <color rgb="FF1155CC"/>
        <sz val="10.0"/>
        <u/>
      </rPr>
      <t>Many schools in Japan reopened on 17 August</t>
    </r>
    <r>
      <rPr>
        <rFont val="PT Sans"/>
        <color rgb="FF696158"/>
        <sz val="10.0"/>
      </rPr>
      <t xml:space="preserve"> after a short summer break. ]</t>
    </r>
  </si>
  <si>
    <r>
      <rPr>
        <rFont val="PT Sans"/>
      </rPr>
      <t xml:space="preserve">MoE released a </t>
    </r>
    <r>
      <rPr>
        <rFont val="PT Sans"/>
        <color rgb="FF1155CC"/>
        <u/>
      </rPr>
      <t xml:space="preserve">manual </t>
    </r>
    <r>
      <rPr>
        <rFont val="PT Sans"/>
      </rPr>
      <t>for the managment of new infections in schools.</t>
    </r>
  </si>
  <si>
    <t>90 percent of municipalities shorted summmer break to facilitate catch up</t>
  </si>
  <si>
    <r>
      <rPr>
        <rFont val="PT Sans"/>
        <color rgb="FF666666"/>
        <sz val="10.0"/>
      </rPr>
      <t xml:space="preserve">Front-line health care workers at about 100 state-run hospitals will be vaccinated first, followed by a further 3.7 million health care workers. Vaccination tickets are set to be sent to about 36 million people age 65 and older within the second half of March, with the inoculations slated to kick off from April, according to a government schedule. Other </t>
    </r>
    <r>
      <rPr>
        <rFont val="PT Sans"/>
        <color rgb="FF1155CC"/>
        <sz val="10.0"/>
        <u/>
      </rPr>
      <t>priority groups</t>
    </r>
    <r>
      <rPr>
        <rFont val="PT Sans"/>
        <color rgb="FF666666"/>
        <sz val="10.0"/>
      </rPr>
      <t xml:space="preserve"> include 8.2 million people with chronic conditions, 2 million nursing care workers for older people and 7.5 million people age 60 to 64. Vaccinations for the general public are expected to start from around July.</t>
    </r>
  </si>
  <si>
    <t>https://www.japantimes.co.jp/news/2020/07/20/national/japan-school-summer-breaks/</t>
  </si>
  <si>
    <t xml:space="preserve">https://en.unesco.org/news/13-billion-learners-are-still-affected-school-university-closures-educational-institutions
https://english.kyodonews.net/news/2020/04/95a68588ba74-many-schools-in-japan-reopen-after-monthlong-coronavirus-shutdown.html
https://www.japantimes.co.jp/news/2020/05/02/national/japan-schools-partial-reopening-coronavirus/
</t>
  </si>
  <si>
    <r>
      <rPr>
        <rFont val="PT Sans"/>
        <color rgb="FF696158"/>
        <sz val="10.0"/>
      </rPr>
      <t xml:space="preserve">A month after schools in Jordan began to reopen, authorities announced on Tuesday that </t>
    </r>
    <r>
      <rPr>
        <rFont val="PT Sans"/>
        <color rgb="FF1155CC"/>
        <sz val="10.0"/>
        <u/>
      </rPr>
      <t>they will be closed again from Wednesday until further notice</t>
    </r>
    <r>
      <rPr>
        <rFont val="PT Sans"/>
        <color rgb="FF696158"/>
        <sz val="10.0"/>
      </rPr>
      <t>.
[Previously</t>
    </r>
    <r>
      <rPr>
        <rFont val="PT Sans"/>
        <color rgb="FF696158"/>
        <sz val="10.0"/>
      </rPr>
      <t xml:space="preserve">: </t>
    </r>
    <r>
      <rPr>
        <rFont val="PT Sans"/>
        <color rgb="FF1155CC"/>
        <sz val="10.0"/>
        <u/>
      </rPr>
      <t>Most schools opened on 1 September,</t>
    </r>
    <r>
      <rPr>
        <rFont val="PT Sans"/>
        <color rgb="FF696158"/>
        <sz val="10.0"/>
      </rPr>
      <t xml:space="preserve"> though teaching in some areas suspended due to a spike in COVID cases. // After initial closure in March, schools remained closed until the next school year. Distance learning opportunities continued. </t>
    </r>
    <r>
      <rPr>
        <rFont val="PT Sans"/>
        <color rgb="FF1155CC"/>
        <sz val="10.0"/>
        <u/>
      </rPr>
      <t>Most schools closed on 17 September for two weeks</t>
    </r>
    <r>
      <rPr>
        <rFont val="PT Sans"/>
        <color rgb="FF696158"/>
        <sz val="10.0"/>
      </rPr>
      <t xml:space="preserve">.] School </t>
    </r>
    <r>
      <rPr>
        <rFont val="PT Sans"/>
        <color rgb="FF1155CC"/>
        <sz val="10.0"/>
        <u/>
      </rPr>
      <t>closures maintained</t>
    </r>
    <r>
      <rPr>
        <rFont val="PT Sans"/>
        <color rgb="FF696158"/>
        <sz val="10.0"/>
      </rPr>
      <t xml:space="preserve"> as cases continue to rise and country begins weekend lockdowns. MoE announced </t>
    </r>
    <r>
      <rPr>
        <rFont val="PT Sans"/>
        <color rgb="FF1155CC"/>
        <sz val="10.0"/>
        <u/>
      </rPr>
      <t>classes suspended until further notice</t>
    </r>
    <r>
      <rPr>
        <rFont val="PT Sans"/>
        <color rgb="FF696158"/>
        <sz val="10.0"/>
      </rPr>
      <t xml:space="preserve"> on 7 October. </t>
    </r>
    <r>
      <rPr>
        <rFont val="PT Sans"/>
        <color rgb="FF1155CC"/>
        <sz val="10.0"/>
        <u/>
      </rPr>
      <t>Nationwide lockdown</t>
    </r>
    <r>
      <rPr>
        <rFont val="PT Sans"/>
        <color rgb="FF696158"/>
        <sz val="10.0"/>
      </rPr>
      <t xml:space="preserve"> announced for 11 November. His Majesty King Abdullah on Tuesday </t>
    </r>
    <r>
      <rPr>
        <rFont val="PT Sans"/>
        <color rgb="FF1155CC"/>
        <sz val="10.0"/>
        <u/>
      </rPr>
      <t>directed the government to reopen schools</t>
    </r>
    <r>
      <rPr>
        <rFont val="PT Sans"/>
        <color rgb="FF696158"/>
        <sz val="10.0"/>
      </rPr>
      <t xml:space="preserve"> and various sectors in a systematic manner that safeguards public health and the national economy. Kindergarten and early elementary school grades, as well as students in their final year of high school, </t>
    </r>
    <r>
      <rPr>
        <rFont val="PT Sans"/>
        <color rgb="FF1155CC"/>
        <sz val="10.0"/>
        <u/>
      </rPr>
      <t>went back to classrooms starting 7 February</t>
    </r>
    <r>
      <rPr>
        <rFont val="PT Sans"/>
        <color rgb="FF696158"/>
        <sz val="10.0"/>
      </rPr>
      <t>, 2021. Reopening will continue with all schools open by 7 March.]</t>
    </r>
  </si>
  <si>
    <r>
      <rPr>
        <rFont val="PT Sans"/>
        <color rgb="FF1155CC"/>
        <sz val="10.0"/>
        <u/>
      </rPr>
      <t>Schools, along with restaurants and public spaces, to close for two weeks.</t>
    </r>
    <r>
      <rPr>
        <rFont val="PT Sans"/>
        <color rgb="FF696158"/>
        <sz val="10.0"/>
      </rPr>
      <t xml:space="preserve"> Students in first through third grades, and students in twelfth grades will have the option of in-person attendance. Schools closed again in March, 2021.</t>
    </r>
  </si>
  <si>
    <t>Classes have been split with half the children attending school the other half learning at home in rotation.</t>
  </si>
  <si>
    <r>
      <rPr>
        <rFont val="PT Sans"/>
        <color rgb="FF696158"/>
      </rPr>
      <t xml:space="preserve">Coronavirus laws were used to stop protests due to the freezing of a promised wage increase in April; gov </t>
    </r>
    <r>
      <rPr>
        <rFont val="PT Sans"/>
        <color rgb="FF1155CC"/>
        <u/>
      </rPr>
      <t>arrested 1000 teachers</t>
    </r>
    <r>
      <rPr>
        <rFont val="PT Sans"/>
        <color rgb="FF696158"/>
      </rPr>
      <t xml:space="preserve"> and shut down country's largest independent union.</t>
    </r>
  </si>
  <si>
    <t>Compulsory face masks and social distancing.</t>
  </si>
  <si>
    <r>
      <rPr>
        <rFont val="PT Sans"/>
      </rPr>
      <t xml:space="preserve">Schools will not open in isolated and locked-down neighbourhoods, and distance education will be used. Furthermore, if an infection occurs in a school, it </t>
    </r>
    <r>
      <rPr>
        <rFont val="PT Sans"/>
        <color rgb="FF1155CC"/>
        <u/>
      </rPr>
      <t>will be closed and must resort to distance education</t>
    </r>
    <r>
      <rPr>
        <rFont val="PT Sans"/>
      </rPr>
      <t>.</t>
    </r>
  </si>
  <si>
    <r>
      <rPr>
        <rFont val="PT Sans"/>
        <sz val="10.0"/>
      </rPr>
      <t xml:space="preserve">Nathir Obeidat, the health minister, had also previously noted that the vaccination programme would give </t>
    </r>
    <r>
      <rPr>
        <rFont val="PT Sans"/>
        <color rgb="FF1155CC"/>
        <sz val="10.0"/>
        <u/>
      </rPr>
      <t>priority to the most vulnerable groups</t>
    </r>
    <r>
      <rPr>
        <rFont val="PT Sans"/>
        <sz val="10.0"/>
      </rPr>
      <t>, including the elderly, those suffering from chronic diseases and medical personnel.</t>
    </r>
  </si>
  <si>
    <r>
      <rPr>
        <rFont val="PT Sans"/>
        <color rgb="FF000000"/>
        <u/>
      </rPr>
      <t>The World Bank approved a US$100 million project to support the Government of Jordan’s efforts in addressing education challenges resulting from the COVID-19 pandemic and expanding access to pre-primary education and reform student assessment, including transitioning to a competency-based digital tawjihi (</t>
    </r>
    <r>
      <rPr>
        <rFont val="PT Sans"/>
        <color rgb="FF1155CC"/>
        <u/>
      </rPr>
      <t>source</t>
    </r>
    <r>
      <rPr>
        <rFont val="PT Sans"/>
        <color rgb="FF000000"/>
        <u/>
      </rPr>
      <t>)</t>
    </r>
  </si>
  <si>
    <t>http://moe.gov.jo/ar/news?page=2</t>
  </si>
  <si>
    <t>https://www.reuters.com/article/us-health-coronavirus-jordan-schools/most-schools-reopen-in-jordan-amid-covid-19-spike-idUSKBN25S59B</t>
  </si>
  <si>
    <r>
      <rPr>
        <rFont val="PT Sans"/>
        <color rgb="FF696158"/>
        <sz val="10.0"/>
      </rPr>
      <t xml:space="preserve">In the second semester of this school year, which started on November 16, some 200,000 </t>
    </r>
    <r>
      <rPr>
        <rFont val="PT Sans"/>
        <color rgb="FF1155CC"/>
        <sz val="10.0"/>
        <u/>
      </rPr>
      <t>more students went back to real schools</t>
    </r>
    <r>
      <rPr>
        <rFont val="PT Sans"/>
        <color rgb="FF696158"/>
        <sz val="10.0"/>
      </rPr>
      <t>, the Education Ministry says.
[Previously: Schools remained closed until the next school year. Students took end of year exam in person in highly controlled enrivornment but schools did not reopen</t>
    </r>
    <r>
      <rPr>
        <rFont val="PT Sans"/>
        <color rgb="FF696158"/>
        <sz val="10.0"/>
      </rPr>
      <t xml:space="preserve">. </t>
    </r>
    <r>
      <rPr>
        <rFont val="PT Sans"/>
        <color rgb="FF1155CC"/>
        <sz val="10.0"/>
        <u/>
      </rPr>
      <t xml:space="preserve">School year began 1 September </t>
    </r>
    <r>
      <rPr>
        <rFont val="PT Sans"/>
        <color rgb="FF696158"/>
        <sz val="10.0"/>
      </rPr>
      <t>with majority of students resuming classes via distance learning, though some primary school children permitted to study in special groups at schools.]</t>
    </r>
  </si>
  <si>
    <t>Most students will study via distance learning (online/tv boradcasting), but children in grades 1-4 can study in the special classes at the request of their parents, with a limitation of up to 15 children per classroom</t>
  </si>
  <si>
    <t>Sanitary requirements will be strictly observed with constant temperature checks of both children and teachers, mandatory masks, frequent use of sanitizers, cleaning, airing and quartzing the classrooms.</t>
  </si>
  <si>
    <r>
      <rPr>
        <rFont val="PT Sans"/>
        <sz val="10.0"/>
      </rPr>
      <t xml:space="preserve">The mass vaccinations with QazCovid-in will begin in March 2021. The priority will be given to medical workers, </t>
    </r>
    <r>
      <rPr>
        <rFont val="PT Sans"/>
        <color rgb="FF1155CC"/>
        <sz val="10.0"/>
        <u/>
      </rPr>
      <t>teachers</t>
    </r>
    <r>
      <rPr>
        <rFont val="PT Sans"/>
        <sz val="10.0"/>
      </rPr>
      <t>, as well as representatives of risk groups with chronic diseases on a voluntary basis.</t>
    </r>
  </si>
  <si>
    <t>https://www.facebook.com/pg/edugovrk/posts/?ref=page_internal</t>
  </si>
  <si>
    <t>https://reliefweb.int/report/kazakhstan/united-nations-kazakhstan-covid-19-situation-report-9-4-september-2020</t>
  </si>
  <si>
    <r>
      <rPr>
        <rFont val="PT Sans"/>
        <color rgb="FF000000"/>
        <sz val="10.0"/>
        <u/>
      </rPr>
      <t xml:space="preserve">Kenyan President Uhuru Kenyatta placed </t>
    </r>
    <r>
      <rPr>
        <rFont val="PT Sans"/>
        <color rgb="FF1155CC"/>
        <sz val="10.0"/>
        <u/>
      </rPr>
      <t>Nairobi and several nearby counties under a partial lockdown, and closed schools</t>
    </r>
    <r>
      <rPr>
        <rFont val="PT Sans"/>
        <color rgb="FF000000"/>
        <sz val="10.0"/>
        <u/>
      </rPr>
      <t xml:space="preserve"> and bars in those areas, in an effort to contain the spread of COVID-19.
[Previously</t>
    </r>
    <r>
      <rPr>
        <rFont val="PT Sans"/>
        <color rgb="FF000000"/>
        <sz val="10.0"/>
        <u/>
      </rPr>
      <t xml:space="preserve">: </t>
    </r>
    <r>
      <rPr>
        <rFont val="PT Sans"/>
        <color rgb="FF1155CC"/>
        <sz val="10.0"/>
        <u/>
      </rPr>
      <t>Schools scheduled to remain closed until the next school year with reopening planned for January 20</t>
    </r>
    <r>
      <rPr>
        <rFont val="PT Sans"/>
        <color rgb="FF1155CC"/>
        <sz val="10.0"/>
        <u/>
      </rPr>
      <t xml:space="preserve">21.  </t>
    </r>
    <r>
      <rPr>
        <rFont val="PT Sans"/>
        <color rgb="FF000000"/>
        <sz val="10.0"/>
        <u/>
      </rPr>
      <t>Later announced tha</t>
    </r>
    <r>
      <rPr>
        <rFont val="PT Sans"/>
        <color rgb="FF000000"/>
        <sz val="10.0"/>
        <u/>
      </rPr>
      <t>t</t>
    </r>
    <r>
      <rPr>
        <rFont val="PT Sans"/>
        <color rgb="FF1155CC"/>
        <sz val="10.0"/>
        <u/>
      </rPr>
      <t xml:space="preserve"> schools could begin reopening 19 Octobe</t>
    </r>
    <r>
      <rPr>
        <rFont val="PT Sans"/>
        <color rgb="FF1155CC"/>
        <sz val="10.0"/>
        <u/>
      </rPr>
      <t>r,</t>
    </r>
    <r>
      <rPr>
        <rFont val="PT Sans"/>
        <color rgb="FF000000"/>
        <sz val="10.0"/>
        <u/>
      </rPr>
      <t xml:space="preserve"> if new proposals accepted afte</t>
    </r>
    <r>
      <rPr>
        <rFont val="PT Sans"/>
        <color rgb="FF000000"/>
        <sz val="10.0"/>
        <u/>
      </rPr>
      <t xml:space="preserve">r </t>
    </r>
    <r>
      <rPr>
        <rFont val="PT Sans"/>
        <color rgb="FF1155CC"/>
        <sz val="10.0"/>
        <u/>
      </rPr>
      <t>a week-long meeting with education stakeholde</t>
    </r>
    <r>
      <rPr>
        <rFont val="PT Sans"/>
        <color rgb="FF1155CC"/>
        <sz val="10.0"/>
        <u/>
      </rPr>
      <t>rs</t>
    </r>
    <r>
      <rPr>
        <rFont val="PT Sans"/>
        <color rgb="FF000000"/>
        <sz val="10.0"/>
        <u/>
      </rPr>
      <t xml:space="preserve">.] Schools </t>
    </r>
    <r>
      <rPr>
        <rFont val="PT Sans"/>
        <color rgb="FF1155CC"/>
        <sz val="10.0"/>
        <u/>
      </rPr>
      <t>began reopening from 12 October</t>
    </r>
    <r>
      <rPr>
        <rFont val="PT Sans"/>
        <color rgb="FF000000"/>
        <sz val="10.0"/>
        <u/>
      </rPr>
      <t xml:space="preserve">, starting with Grade 4, Class 8 and Form 4. </t>
    </r>
    <r>
      <rPr>
        <rFont val="PT Sans"/>
        <color rgb="FF1155CC"/>
        <sz val="10.0"/>
        <u/>
      </rPr>
      <t>Many teachers welcomed the opening</t>
    </r>
    <r>
      <rPr>
        <rFont val="PT Sans"/>
        <color rgb="FF000000"/>
        <sz val="10.0"/>
        <u/>
      </rPr>
      <t>. "All schools will reopen fully on the fourth of January 2021. This will apply to PP1 and 2, Grade 1, 2 and 3, Class 5, 6 and 7 and Form 1, 2 and 3 learners,” Magoha said. The reopening of schools includes international schools, which will also reopen on the same date for all levels of learners. The reopening of schools will mark the beginning of the second term of the school calendar.]</t>
    </r>
  </si>
  <si>
    <t>Localized closures in Nairobi due to a rise in cases.</t>
  </si>
  <si>
    <t>Classes will begin starting with Grade 4, Class 8 and Form 4.</t>
  </si>
  <si>
    <r>
      <rPr>
        <rFont val="PT Sans"/>
      </rPr>
      <t xml:space="preserve">The Kenya National Union of Teachers (Knut) asked the ministry to </t>
    </r>
    <r>
      <rPr>
        <rFont val="PT Sans"/>
        <color rgb="FF1155CC"/>
        <u/>
      </rPr>
      <t>release the school calendar</t>
    </r>
    <r>
      <rPr>
        <rFont val="PT Sans"/>
      </rPr>
      <t xml:space="preserve"> while the Kenya Post Primary Teachers Union (Kuppet) said children should be back in class as soon as possible.</t>
    </r>
  </si>
  <si>
    <t xml:space="preserve">To help with the safe reopening of schools, UNICEF has worked with the Government on guidelines for schools and is continuing to distribute soap and install hand-washing facilities in many schools that don’t have these. Schools must comply with strict new health guidelines ranging from fumigating schools, buying temperature readers and requiring every student to wear a mask. </t>
  </si>
  <si>
    <r>
      <rPr>
        <rFont val="PT Sans"/>
        <sz val="10.0"/>
      </rPr>
      <t xml:space="preserve">Mutahi Kagwe said health workers and </t>
    </r>
    <r>
      <rPr>
        <rFont val="PT Sans"/>
        <color rgb="FF1155CC"/>
        <sz val="10.0"/>
        <u/>
      </rPr>
      <t xml:space="preserve">teachers will have priority </t>
    </r>
    <r>
      <rPr>
        <rFont val="PT Sans"/>
        <sz val="10.0"/>
      </rPr>
      <t>for vaccinations in East Africa’s economic hub and that the shots will be voluntary.</t>
    </r>
  </si>
  <si>
    <t>https://twitter.com/EduMinKenya</t>
  </si>
  <si>
    <r>
      <rPr>
        <rFont val="PT Sans"/>
        <color rgb="FF696158"/>
        <u/>
      </rPr>
      <t xml:space="preserve">https://allafrica.com/stories/202006080276.html
</t>
    </r>
    <r>
      <rPr>
        <rFont val="PT Sans"/>
        <color rgb="FF000000"/>
      </rPr>
      <t>https://www.unicef.org/kenya/press-releases/UNICEF-welcomes-schools-reopening-in-Kenya#:~:text=Schools%20in%20Kenya%20will%20reopen,Class%208%20and%20Form%204.&amp;text=Nairobi%2C%206%20October%202020%20%E2%80%93%20UNICEF,Class%208%20and%20Form%204.</t>
    </r>
  </si>
  <si>
    <r>
      <rPr>
        <rFont val="PT Sans"/>
        <color rgb="FF696158"/>
        <sz val="10.0"/>
      </rPr>
      <t xml:space="preserve">Term </t>
    </r>
    <r>
      <rPr>
        <rFont val="PT Sans"/>
        <color rgb="FF1155CC"/>
        <sz val="10.0"/>
        <u/>
      </rPr>
      <t>dates for 2021 academic year</t>
    </r>
    <r>
      <rPr>
        <rFont val="PT Sans"/>
        <color rgb="FF696158"/>
        <sz val="10.0"/>
      </rPr>
      <t xml:space="preserve"> announced.
[Previously: The Board of Education announced that </t>
    </r>
    <r>
      <rPr>
        <rFont val="PT Sans"/>
        <color rgb="FF1155CC"/>
        <sz val="10.0"/>
        <u/>
      </rPr>
      <t>classes would resume for all levels on Monday 20 April</t>
    </r>
    <r>
      <rPr>
        <rFont val="PT Sans"/>
        <color rgb="FF696158"/>
        <sz val="10.0"/>
      </rPr>
      <t>, following school closures at the end of March.]</t>
    </r>
  </si>
  <si>
    <t>https://drive.google.com/file/d/1jSyX7qVdJ2dOeMHBxHHAemgb5jeiaaZL/view</t>
  </si>
  <si>
    <t>https://www.moe.gov.ki/</t>
  </si>
  <si>
    <t>https://www.facebook.com/moekiribati/</t>
  </si>
  <si>
    <r>
      <rPr>
        <rFont val="PT Sans"/>
        <color rgb="FF696158"/>
        <sz val="10.0"/>
      </rPr>
      <t xml:space="preserve">Reports in October indicated that the start of the </t>
    </r>
    <r>
      <rPr>
        <rFont val="PT Sans"/>
        <color rgb="FF1155CC"/>
        <sz val="10.0"/>
        <u/>
      </rPr>
      <t>new semester would begin November 1</t>
    </r>
    <r>
      <rPr>
        <rFont val="PT Sans"/>
        <color rgb="FF696158"/>
        <sz val="10.0"/>
      </rPr>
      <t xml:space="preserve">. It is believed this is due to a coronavirus outbreak. In November, reports said that </t>
    </r>
    <r>
      <rPr>
        <rFont val="PT Sans"/>
        <color rgb="FF1155CC"/>
        <sz val="10.0"/>
        <u/>
      </rPr>
      <t>school had not resumed</t>
    </r>
    <r>
      <rPr>
        <rFont val="PT Sans"/>
        <color rgb="FF696158"/>
        <sz val="10.0"/>
      </rPr>
      <t xml:space="preserve"> and might not for the remainder of 2020. Teachers are conducting home visits and video lectures. Closed as of 2 June 2021, according to UNESCO.
[Previously: On Feb. 20, North Korean authorities issued an ordering delaying the start of school by one month. The new order from the Ministry of Education effectively adds another month to the school closures. // "Universities and final-year high school students had already resumed classes in April, but all other schools, kindergartens, day-care centers and nursing homes will now reopen early this month, state radio reported late Monday." (From Washington Post, June 2) // Start of </t>
    </r>
    <r>
      <rPr>
        <rFont val="PT Sans"/>
        <color rgb="FF1155CC"/>
        <sz val="10.0"/>
        <u/>
      </rPr>
      <t>new year postponed until 15 April</t>
    </r>
    <r>
      <rPr>
        <rFont val="PT Sans"/>
        <color rgb="FF696158"/>
        <sz val="10.0"/>
      </rPr>
      <t xml:space="preserve"> for final year high school students and universities, which is Kim Il Sung's birthday, so start for students on 17 April. As of June 19, the ministry said </t>
    </r>
    <r>
      <rPr>
        <rFont val="PT Sans"/>
        <color rgb="FF1155CC"/>
        <sz val="10.0"/>
        <u/>
      </rPr>
      <t>all educational institutions are now open</t>
    </r>
    <r>
      <rPr>
        <rFont val="PT Sans"/>
        <color rgb="FF696158"/>
        <sz val="10.0"/>
      </rPr>
      <t>, with children required to wear masks and washing stations installed.]</t>
    </r>
  </si>
  <si>
    <t>Education authorities have been asked to furnish thermometers and hand sanitisers at every gate of schools and classrooms and offices, while workers at schools and nurseries have been advised to stick to anti-virus principles</t>
  </si>
  <si>
    <t>https://www-washingtonpost-com.ezp-prod1.hul.harvard.edu/world/asia_pacific/north-korea-to-reopen-schools-trade-with-china-as-coronavirus-threat-recedes/2020/06/02/2f5229f8-a4a3-11ea-898e-b21b9a83f792_story.html</t>
  </si>
  <si>
    <t>https://www.reuters.com/article/us-health-coronavirus-northkorea/north-korea-reopens-schools-but-stays-on-guard-against-covid-19-threat-who-idUSKBN2425AS
https://www.bangkokpost.com/world/1927604/north-korea-to-reopen-schools-as-virus-fears-ease
https://www.nknews.org/2020/06/north-korea-to-resume-school-early-june-after-a-two-months-delay-report/</t>
  </si>
  <si>
    <r>
      <rPr>
        <rFont val="PT Sans"/>
        <color rgb="FF696158"/>
        <sz val="10.0"/>
      </rPr>
      <t xml:space="preserve">In January, most of the country remained in Level 2, the third-highest tier, of the government's COVID-19 response plan. Authorities only allow </t>
    </r>
    <r>
      <rPr>
        <rFont val="PT Sans"/>
        <color rgb="FF1155CC"/>
        <sz val="10.0"/>
        <u/>
      </rPr>
      <t>one-third of students at most government schools</t>
    </r>
    <r>
      <rPr>
        <rFont val="PT Sans"/>
        <color rgb="FF696158"/>
        <sz val="10.0"/>
      </rPr>
      <t xml:space="preserve">; two-thirds of students can attend high school.
[Previously: </t>
    </r>
    <r>
      <rPr>
        <rFont val="PT Sans"/>
        <color rgb="FF1155CC"/>
        <sz val="10.0"/>
        <u/>
      </rPr>
      <t>High school seniors resumed classes 13 May</t>
    </r>
    <r>
      <rPr>
        <rFont val="PT Sans"/>
        <color rgb="FF696158"/>
        <sz val="10.0"/>
      </rPr>
      <t xml:space="preserve">. Phased reopening </t>
    </r>
    <r>
      <rPr>
        <rFont val="PT Sans"/>
        <color rgb="FF1155CC"/>
        <sz val="10.0"/>
        <u/>
      </rPr>
      <t>continued on 20 May</t>
    </r>
    <r>
      <rPr>
        <rFont val="PT Sans"/>
        <color rgb="FF696158"/>
        <sz val="10.0"/>
      </rPr>
      <t xml:space="preserve"> with students in lower grades. Schools fully reopen by June 8 in final phase. </t>
    </r>
    <r>
      <rPr>
        <rFont val="PT Sans"/>
        <color rgb="FF1155CC"/>
        <sz val="10.0"/>
        <u/>
      </rPr>
      <t>Localized closures in Seoul</t>
    </r>
    <r>
      <rPr>
        <rFont val="PT Sans"/>
        <color rgb="FF696158"/>
        <sz val="10.0"/>
      </rPr>
      <t xml:space="preserve"> after a rise in cases. </t>
    </r>
    <r>
      <rPr>
        <rFont val="PT Sans"/>
        <color rgb="FF1155CC"/>
        <sz val="10.0"/>
        <u/>
      </rPr>
      <t>Students in Seoul resumed in person classes on 20 September</t>
    </r>
    <r>
      <rPr>
        <rFont val="PT Sans"/>
        <color rgb="FF696158"/>
        <sz val="10.0"/>
      </rPr>
      <t xml:space="preserve"> after switching to remote learning due to a rise in cases. </t>
    </r>
    <r>
      <rPr>
        <rFont val="PT Sans"/>
        <color rgb="FF1155CC"/>
        <sz val="10.0"/>
        <u/>
      </rPr>
      <t>1000 schools closed in December,</t>
    </r>
    <r>
      <rPr>
        <rFont val="PT Sans"/>
        <color rgb="FF696158"/>
        <sz val="10.0"/>
      </rPr>
      <t xml:space="preserve"> most in Seoul, due to rising cases.]</t>
    </r>
  </si>
  <si>
    <r>
      <rPr>
        <rFont val="PT Sans"/>
        <color rgb="FF696158"/>
      </rPr>
      <t xml:space="preserve">Many </t>
    </r>
    <r>
      <rPr>
        <rFont val="PT Sans"/>
        <color rgb="FF1155CC"/>
        <u/>
      </rPr>
      <t>schools closed a few days after opening</t>
    </r>
    <r>
      <rPr>
        <rFont val="PT Sans"/>
        <color rgb="FF696158"/>
      </rPr>
      <t xml:space="preserve"> due to a rise in cases. </t>
    </r>
    <r>
      <rPr>
        <rFont val="PT Sans"/>
        <color rgb="FF1155CC"/>
        <u/>
      </rPr>
      <t>Localized closures in Seoul</t>
    </r>
    <r>
      <rPr>
        <rFont val="PT Sans"/>
        <color rgb="FF696158"/>
      </rPr>
      <t xml:space="preserve"> after a rise in cases in August. Schools closed again in December in Seoul.</t>
    </r>
  </si>
  <si>
    <r>
      <rPr>
        <rFont val="PT Sans"/>
      </rPr>
      <t xml:space="preserve">In June, teachers' unions called on the education authorities to come up with </t>
    </r>
    <r>
      <rPr>
        <rFont val="PT Sans"/>
        <color rgb="FF1155CC"/>
        <u/>
      </rPr>
      <t>more effective measures for its members</t>
    </r>
    <r>
      <rPr>
        <rFont val="PT Sans"/>
      </rPr>
      <t xml:space="preserve"> who have faced an increased workload due to the COVID-19 pandemic. The teachers’ union has been playing a crucial role in this pandemic situation by </t>
    </r>
    <r>
      <rPr>
        <rFont val="PT Sans"/>
        <color rgb="FF1155CC"/>
        <u/>
      </rPr>
      <t>acting as a bridge</t>
    </r>
    <r>
      <rPr>
        <rFont val="PT Sans"/>
      </rPr>
      <t xml:space="preserve"> between the Ministry of Education and teachers</t>
    </r>
  </si>
  <si>
    <t>Some schools closed again after a spike in cases.</t>
  </si>
  <si>
    <r>
      <rPr>
        <rFont val="PT Sans"/>
        <sz val="10.0"/>
      </rPr>
      <t xml:space="preserve">Inoculations would begin in February </t>
    </r>
    <r>
      <rPr>
        <rFont val="PT Sans"/>
        <color rgb="FF1155CC"/>
        <sz val="10.0"/>
        <u/>
      </rPr>
      <t>starting with key groups</t>
    </r>
    <r>
      <rPr>
        <rFont val="PT Sans"/>
        <sz val="10.0"/>
      </rPr>
      <t>, including around 50,000 medical workers in the front line of coronavirus treatment, the elderly and staff in nursing homes, Jeong said. South Korea plans to vaccinate a 1.3 million priority group in the first quarter and 9 million people over 65 years of age and remaining medical staff by the second quarter, followed by the general population starting in July.</t>
    </r>
  </si>
  <si>
    <t>http://english.moe.go.kr/boardCnts/view.do?boardID=265&amp;boardSeq=80595&amp;lev=0&amp;searchType=null&amp;statusYN=W&amp;page=1&amp;s=english&amp;m=0301&amp;opType=N</t>
  </si>
  <si>
    <r>
      <rPr>
        <rFont val="PT Sans"/>
        <color rgb="FF696158"/>
        <u/>
      </rPr>
      <t xml:space="preserve">https://www.tribuneindia.com/news/world/south-korea-reopens-schools-reports-38-new-covid-19-cases-96204
</t>
    </r>
    <r>
      <rPr>
        <rFont val="PT Sans"/>
        <color rgb="FF1155CC"/>
        <u/>
      </rPr>
      <t>https://www.washingtonpost.com/education/2020/05/26/pictures-say-it-all-how-south-korean-schools-are-reopening/</t>
    </r>
  </si>
  <si>
    <t>https://www.forbes.com/sites/tommybeer/2020/05/25/6-year-old-tests-positive-for-coronavirus-complicating-south-koreas-school-reopening-plans/#12568f9a6f63</t>
  </si>
  <si>
    <r>
      <rPr>
        <rFont val="PT Sans"/>
        <color rgb="FF696158"/>
        <sz val="10.0"/>
      </rPr>
      <t xml:space="preserve">New Education Minister changed the spring break calendar and replaced </t>
    </r>
    <r>
      <rPr>
        <rFont val="PT Sans"/>
        <color rgb="FF1155CC"/>
        <sz val="10.0"/>
        <u/>
      </rPr>
      <t>missing days of learning with class days</t>
    </r>
    <r>
      <rPr>
        <rFont val="PT Sans"/>
        <color rgb="FF696158"/>
        <sz val="10.0"/>
      </rPr>
      <t>.
[Previously</t>
    </r>
    <r>
      <rPr>
        <rFont val="PT Sans"/>
        <color rgb="FF696158"/>
        <sz val="10.0"/>
      </rPr>
      <t xml:space="preserve">: </t>
    </r>
    <r>
      <rPr>
        <rFont val="PT Sans"/>
        <color rgb="FF1155CC"/>
        <sz val="10.0"/>
        <u/>
      </rPr>
      <t>Government considering options for upcoming school year</t>
    </r>
    <r>
      <rPr>
        <rFont val="PT Sans"/>
        <color rgb="FF696158"/>
        <sz val="10.0"/>
      </rPr>
      <t xml:space="preserve"> including partial reopening of schools in September, not reopening them at all, or closing and reopening later in the academic year. </t>
    </r>
    <r>
      <rPr>
        <rFont val="PT Sans"/>
        <color rgb="FF1155CC"/>
        <sz val="10.0"/>
        <u/>
      </rPr>
      <t>Schools opened for the new academic year on 14 September.</t>
    </r>
    <r>
      <rPr>
        <rFont val="PT Sans"/>
        <color rgb="FF696158"/>
        <sz val="10.0"/>
      </rPr>
      <t xml:space="preserve">  In January, </t>
    </r>
    <r>
      <rPr>
        <rFont val="PT Sans"/>
        <color rgb="FF1155CC"/>
        <sz val="10.0"/>
        <u/>
      </rPr>
      <t>14 schools were closed</t>
    </r>
    <r>
      <rPr>
        <rFont val="PT Sans"/>
        <color rgb="FF696158"/>
        <sz val="10.0"/>
      </rPr>
      <t xml:space="preserve"> due to COVID.  Schools were closed Feb 15 in order to </t>
    </r>
    <r>
      <rPr>
        <rFont val="PT Sans"/>
        <color rgb="FF1155CC"/>
        <sz val="10.0"/>
        <u/>
      </rPr>
      <t>clean them for national elections</t>
    </r>
    <r>
      <rPr>
        <rFont val="PT Sans"/>
        <color rgb="FF696158"/>
        <sz val="10.0"/>
      </rPr>
      <t xml:space="preserve">. ] </t>
    </r>
  </si>
  <si>
    <r>
      <rPr>
        <rFont val="PT Sans"/>
      </rPr>
      <t xml:space="preserve">Gov has new capital investments projects, some of which are in the Ministry of Education Science and Technology (see detailed breakdown in this </t>
    </r>
    <r>
      <rPr>
        <rFont val="PT Sans"/>
        <color rgb="FF1155CC"/>
        <u/>
      </rPr>
      <t>source</t>
    </r>
    <r>
      <rPr>
        <rFont val="PT Sans"/>
      </rPr>
      <t xml:space="preserve">); Likaj also stated that distance learning or "e-learning" would cost 2.7 million euros, with equipment already provided by </t>
    </r>
    <r>
      <rPr>
        <rFont val="PT Sans"/>
        <color rgb="FF1155CC"/>
        <u/>
      </rPr>
      <t>donations worth 1.7 million euros</t>
    </r>
    <r>
      <rPr>
        <rFont val="PT Sans"/>
      </rPr>
      <t>. 2.5 million euros are needed to maintain hygiene in the conditions of a pandemic in school facilities. During this year, the budget of that ministry was reduced by 11 million euros.</t>
    </r>
  </si>
  <si>
    <t>https://www.oecd.org/south-east-europe/COVID-19-Crisis-in-Kosovo.pdf</t>
  </si>
  <si>
    <t>https://gandhara.rferl.org/a/back-to-school-amid-the-covid-19-pandemic/30840488.html</t>
  </si>
  <si>
    <r>
      <rPr>
        <rFont val="PT Sans"/>
        <color rgb="FF696158"/>
        <sz val="10.0"/>
      </rPr>
      <t xml:space="preserve">As of Jan 1, 2021 all schools and universities </t>
    </r>
    <r>
      <rPr>
        <rFont val="PT Sans"/>
        <color rgb="FF1155CC"/>
        <sz val="10.0"/>
        <u/>
      </rPr>
      <t>operating via distance learning</t>
    </r>
    <r>
      <rPr>
        <rFont val="PT Sans"/>
        <color rgb="FF696158"/>
        <sz val="10.0"/>
      </rPr>
      <t xml:space="preserve">. 
[Previously: Government </t>
    </r>
    <r>
      <rPr>
        <rFont val="PT Sans"/>
        <color rgb="FF1155CC"/>
        <sz val="10.0"/>
        <u/>
      </rPr>
      <t>ended the rest of the school year for public schools</t>
    </r>
    <r>
      <rPr>
        <rFont val="PT Sans"/>
        <color rgb="FF696158"/>
        <sz val="10.0"/>
      </rPr>
      <t xml:space="preserve"> (Private schools finished the year on schedule via distance learning); School closures were first extended until August 4. </t>
    </r>
    <r>
      <rPr>
        <rFont val="PT Sans"/>
        <color rgb="FF1155CC"/>
        <sz val="10.0"/>
        <u/>
      </rPr>
      <t xml:space="preserve">Teachers returned to schools to prepare for the start of the academic year which begins 4 October. </t>
    </r>
    <r>
      <rPr>
        <rFont val="PT Sans"/>
        <color rgb="FF696158"/>
        <sz val="10.0"/>
      </rPr>
      <t xml:space="preserve">Gov announced that the first semester </t>
    </r>
    <r>
      <rPr>
        <rFont val="PT Sans"/>
        <color rgb="FF1155CC"/>
        <sz val="10.0"/>
        <u/>
      </rPr>
      <t>will be held online</t>
    </r>
    <r>
      <rPr>
        <rFont val="PT Sans"/>
        <color rgb="FF696158"/>
        <sz val="10.0"/>
      </rPr>
      <t xml:space="preserve">. Educational experts </t>
    </r>
    <r>
      <rPr>
        <rFont val="PT Sans"/>
        <color rgb="FF1155CC"/>
        <sz val="10.0"/>
        <u/>
      </rPr>
      <t>suggest a partial reopening</t>
    </r>
    <r>
      <rPr>
        <rFont val="PT Sans"/>
        <color rgb="FF696158"/>
        <sz val="10.0"/>
      </rPr>
      <t xml:space="preserve"> of schools.]</t>
    </r>
  </si>
  <si>
    <r>
      <rPr>
        <rFont val="PT Sans"/>
        <color rgb="FF1155CC"/>
        <sz val="10.0"/>
        <u/>
      </rPr>
      <t>The elderly and frontline workers will be the first</t>
    </r>
    <r>
      <rPr>
        <rFont val="PT Sans"/>
        <sz val="10.0"/>
      </rPr>
      <t xml:space="preserve"> to receive the vaccine, Health Minister Dr. Basel Al-Sabah said, while assuring the ministry was keen to get everyone vaccinated.</t>
    </r>
  </si>
  <si>
    <r>
      <rPr>
        <rFont val="PT Sans"/>
        <color rgb="FF1155CC"/>
        <u/>
      </rPr>
      <t>More than KD 400 million deducted</t>
    </r>
    <r>
      <rPr>
        <rFont val="PT Sans"/>
      </rPr>
      <t xml:space="preserve"> from the MoE budget.</t>
    </r>
  </si>
  <si>
    <t>https://www.moe.edu.kw/news</t>
  </si>
  <si>
    <t>https://english.alarabiya.net/en/News/gulf/2020/03/19/Coronavirus-Kuwait-extends-schools-suspension-till-August-4</t>
  </si>
  <si>
    <r>
      <rPr>
        <rFont val="PT Sans"/>
        <color rgb="FF696158"/>
        <sz val="10.0"/>
      </rPr>
      <t xml:space="preserve">In March, the MoE reported that </t>
    </r>
    <r>
      <rPr>
        <rFont val="PT Sans"/>
        <color rgb="FF1155CC"/>
        <sz val="10.0"/>
        <u/>
      </rPr>
      <t>all schools would resume classes</t>
    </r>
    <r>
      <rPr>
        <rFont val="PT Sans"/>
        <color rgb="FF696158"/>
        <sz val="10.0"/>
      </rPr>
      <t xml:space="preserve"> after spring break.  As of April 5, </t>
    </r>
    <r>
      <rPr>
        <rFont val="PT Sans"/>
        <color rgb="FF1155CC"/>
        <sz val="10.0"/>
        <u/>
      </rPr>
      <t>more than 2,100 schools had resumed in-person classes</t>
    </r>
    <r>
      <rPr>
        <rFont val="PT Sans"/>
        <color rgb="FF696158"/>
        <sz val="10.0"/>
      </rPr>
      <t xml:space="preserve"> across the country. </t>
    </r>
    <r>
      <rPr>
        <rFont val="PT Sans"/>
        <color rgb="FF1155CC"/>
        <sz val="10.0"/>
        <u/>
      </rPr>
      <t>School year will end on May 25</t>
    </r>
    <r>
      <rPr>
        <rFont val="PT Sans"/>
        <color rgb="FF696158"/>
        <sz val="10.0"/>
      </rPr>
      <t xml:space="preserve">, 2021 with exams being held the first week of June. Schools across the country have been </t>
    </r>
    <r>
      <rPr>
        <rFont val="PT Sans"/>
        <color rgb="FF1155CC"/>
        <sz val="10.0"/>
        <u/>
      </rPr>
      <t>closing</t>
    </r>
    <r>
      <rPr>
        <rFont val="PT Sans"/>
        <color rgb="FF696158"/>
        <sz val="10.0"/>
      </rPr>
      <t xml:space="preserve"> and switching to distance learning due to outbreaks of covid.
[Previously: Schools opened briefly on June 17th for graduating students to complete exams with strict hygiene measures. Schools will remain closed until the next school year. Schools reopened for first graders on 1 September. All other grades will take classes online. Schools closed due t</t>
    </r>
    <r>
      <rPr>
        <rFont val="PT Sans"/>
        <color rgb="FF696158"/>
        <sz val="10.0"/>
      </rPr>
      <t xml:space="preserve">o </t>
    </r>
    <r>
      <rPr>
        <rFont val="PT Sans"/>
        <color rgb="FF1155CC"/>
        <sz val="10.0"/>
        <u/>
      </rPr>
      <t>continued protests</t>
    </r>
    <r>
      <rPr>
        <rFont val="PT Sans"/>
        <color rgb="FF696158"/>
        <sz val="10.0"/>
      </rPr>
      <t xml:space="preserve"> regarding the 4 October election</t>
    </r>
    <r>
      <rPr>
        <rFont val="PT Sans"/>
        <color rgb="FF696158"/>
        <sz val="10.0"/>
      </rPr>
      <t xml:space="preserve">. </t>
    </r>
    <r>
      <rPr>
        <rFont val="PT Sans"/>
        <color rgb="FF1155CC"/>
        <sz val="10.0"/>
        <u/>
      </rPr>
      <t>Most schools reopened 11 November</t>
    </r>
    <r>
      <rPr>
        <rFont val="PT Sans"/>
        <color rgb="FF696158"/>
        <sz val="10.0"/>
      </rPr>
      <t>, apart from Bishkek and Osh. However</t>
    </r>
    <r>
      <rPr>
        <rFont val="PT Sans"/>
        <color rgb="FF696158"/>
        <sz val="10.0"/>
      </rPr>
      <t xml:space="preserve">, </t>
    </r>
    <r>
      <rPr>
        <rFont val="PT Sans"/>
        <color rgb="FF1155CC"/>
        <sz val="10.0"/>
        <u/>
      </rPr>
      <t>545 schools still remain closed</t>
    </r>
    <r>
      <rPr>
        <rFont val="PT Sans"/>
        <color rgb="FF696158"/>
        <sz val="10.0"/>
      </rPr>
      <t xml:space="preserve"> due to covid. Public schools to</t>
    </r>
    <r>
      <rPr>
        <rFont val="PT Sans"/>
        <color rgb="FF1155CC"/>
        <sz val="10.0"/>
        <u/>
      </rPr>
      <t xml:space="preserve"> start reopening in Bishkek from January 18</t>
    </r>
    <r>
      <rPr>
        <rFont val="PT Sans"/>
        <color rgb="FF696158"/>
        <sz val="10.0"/>
      </rPr>
      <t xml:space="preserve">. The Ministry of Health and Social Development of Kyrgyzstan plans to </t>
    </r>
    <r>
      <rPr>
        <rFont val="PT Sans"/>
        <color rgb="FF1155CC"/>
        <sz val="10.0"/>
        <u/>
      </rPr>
      <t>fully reopen schools and kindergartens starting March 1</t>
    </r>
    <r>
      <rPr>
        <rFont val="PT Sans"/>
        <color rgb="FF696158"/>
        <sz val="10.0"/>
      </rPr>
      <t>. ]</t>
    </r>
  </si>
  <si>
    <t>First graders resumed classes in school on 1 September. All other grades will start the school year online.</t>
  </si>
  <si>
    <r>
      <rPr>
        <rFont val="&quot;PT Sans&quot;, Arial, -apple-system, system-ui, &quot;Segoe UI&quot;, Oxygen, Ubuntu, Cantarell, &quot;Open Sans&quot;, &quot;Helvetica Neue&quot;, sans-serif"/>
        <b val="0"/>
        <color rgb="FF252525"/>
        <sz val="10.0"/>
      </rPr>
      <t xml:space="preserve">During the 1st phase, which will cover ≤ 3% of the population, it is planned to vaccinate:
medical workers at high or very high risk of infection who work in the red zones, FGPs, FMCs; medical workers of emergency services and intensive therapy units at a high risk of developing severe forms of the disease or mortality; medical workers and staff of long-term care facilities; socio-demographic groups at a significantly higher risk of developing severe forms of the disease; vaccinators, </t>
    </r>
    <r>
      <rPr>
        <rFont val="&quot;PT Sans&quot;, Arial, -apple-system, system-ui, &quot;Segoe UI&quot;, Oxygen, Ubuntu, Cantarell, &quot;Open Sans&quot;, &quot;Helvetica Neue&quot;, sans-serif"/>
        <b val="0"/>
        <color rgb="FF1155CC"/>
        <sz val="10.0"/>
        <u/>
      </rPr>
      <t>teaching staff of educational institutions</t>
    </r>
    <r>
      <rPr>
        <rFont val="&quot;PT Sans&quot;, Arial, -apple-system, system-ui, &quot;Segoe UI&quot;, Oxygen, Ubuntu, Cantarell, &quot;Open Sans&quot;, &quot;Helvetica Neue&quot;, sans-serif"/>
        <b val="0"/>
        <color rgb="FF252525"/>
        <sz val="10.0"/>
      </rPr>
      <t>, employees of law enforcement and defense agencies, service, sales, trade and public catering workers.</t>
    </r>
  </si>
  <si>
    <r>
      <rPr>
        <rFont val="PT Sans"/>
      </rPr>
      <t>Gov given $50 million from the World Bank to enhance the quality of education through the Learning for the Future Project (</t>
    </r>
    <r>
      <rPr>
        <rFont val="PT Sans"/>
        <color rgb="FF1155CC"/>
        <u/>
      </rPr>
      <t>source</t>
    </r>
    <r>
      <rPr>
        <rFont val="PT Sans"/>
      </rPr>
      <t>)</t>
    </r>
  </si>
  <si>
    <t>https://edu.gov.kg/kg/news/chjd-btrchlr-artykchylyk-attestatyna-test-tapshyryp-zhatyshat/</t>
  </si>
  <si>
    <t>https://www.rferl.org/a/world-education-schools-children-covid/30814745.html</t>
  </si>
  <si>
    <r>
      <rPr>
        <rFont val="PT Sans"/>
        <color rgb="FF696158"/>
        <sz val="10.0"/>
      </rPr>
      <t xml:space="preserve">Rising cases </t>
    </r>
    <r>
      <rPr>
        <rFont val="PT Sans"/>
        <color rgb="FF1155CC"/>
        <sz val="10.0"/>
        <u/>
      </rPr>
      <t>led to lockdown in Capital and several provinces</t>
    </r>
    <r>
      <rPr>
        <rFont val="PT Sans"/>
        <color rgb="FF696158"/>
        <sz val="10.0"/>
      </rPr>
      <t xml:space="preserve"> from the end of April into May.
[Previously: Phased reopening by grade level began 18 May</t>
    </r>
    <r>
      <rPr>
        <rFont val="PT Sans"/>
        <color rgb="FF696158"/>
        <sz val="10.0"/>
      </rPr>
      <t xml:space="preserve">. </t>
    </r>
    <r>
      <rPr>
        <rFont val="PT Sans"/>
        <color rgb="FF1155CC"/>
        <sz val="10.0"/>
        <u/>
      </rPr>
      <t>Most students returned to school on 2 June.</t>
    </r>
    <r>
      <rPr>
        <rFont val="PT Sans"/>
        <color rgb="FF696158"/>
        <sz val="10.0"/>
      </rPr>
      <t xml:space="preserve"> While schools reopened in a staggered phase after the lockdown, about 14,700 schools, from pre-primary to secondary, including private centres, </t>
    </r>
    <r>
      <rPr>
        <rFont val="PT Sans"/>
        <color rgb="FF1155CC"/>
        <sz val="10.0"/>
        <u/>
      </rPr>
      <t>reopened as of the first week of September</t>
    </r>
    <r>
      <rPr>
        <rFont val="PT Sans"/>
        <color rgb="FF696158"/>
        <sz val="10.0"/>
      </rPr>
      <t xml:space="preserve">.]
</t>
    </r>
  </si>
  <si>
    <t>Localized closures in capital and several provinces due to rising cases.</t>
  </si>
  <si>
    <t>Schools are initialyy partially opened for Grade 5, Grade 9  and Grade 12. Re-opening the schools for Grade 1-4, 6-8 and 10-11 will start from 02 June 2020.</t>
  </si>
  <si>
    <t>The measures for reopening schools include school administrators keeping their premises clean by cleaning classrooms and grounds and spraying disinfectant around their facilities to reduce the risk of infections. Administrative staff, teachers and students must wear face masks at all times at school, and parents must also wear masks while picking up their children.</t>
  </si>
  <si>
    <r>
      <rPr>
        <rFont val="&quot;PT Sans&quot;, Arial, -apple-system, system-ui, &quot;Segoe UI&quot;, Oxygen, Ubuntu, Cantarell, &quot;Open Sans&quot;, &quot;Helvetica Neue&quot;, sans-serif"/>
        <color rgb="FF1155CC"/>
        <sz val="10.0"/>
        <u/>
      </rPr>
      <t xml:space="preserve">No specific mention of teachers: </t>
    </r>
    <r>
      <rPr>
        <rFont val="&quot;PT Sans&quot;, Arial, -apple-system, system-ui, &quot;Segoe UI&quot;, Oxygen, Ubuntu, Cantarell, &quot;Open Sans&quot;, &quot;Helvetica Neue&quot;, sans-serif"/>
        <color rgb="FF252525"/>
        <sz val="10.0"/>
      </rPr>
      <t>The Government of Lao PDR, through the National Immunization Programme (NIP) and in collaboration with WHO, UNICEF and the World Bank, has developed a Plan for COVID-19 which targets priority groups for vaccination such as health care workers, older adults (≥60 years), individuals with underlying health conditions, essential workers, and essential travelers.</t>
    </r>
  </si>
  <si>
    <r>
      <rPr>
        <rFont val="PT Sans"/>
      </rPr>
      <t>The Ministry of Education and Sports (MOES) announced that Lao PDR has received a grant worth $7 million from the Global Partnership for Education (GPE) to help respond to and mitigate the impacts of the COVID-19 pandemic on children’s education (</t>
    </r>
    <r>
      <rPr>
        <rFont val="PT Sans"/>
        <color rgb="FF1155CC"/>
        <u/>
      </rPr>
      <t>source</t>
    </r>
    <r>
      <rPr>
        <rFont val="PT Sans"/>
      </rPr>
      <t>)</t>
    </r>
  </si>
  <si>
    <t>http://www.xinhuanet.com/english/2020-06/02/c_139107698.htm</t>
  </si>
  <si>
    <t>https://www.unicef.org/laos/stories/safely-back-school</t>
  </si>
  <si>
    <r>
      <rPr>
        <rFont val="PT Sans"/>
        <color rgb="FF000000"/>
        <sz val="10.0"/>
      </rPr>
      <t xml:space="preserve">In February, gov extended state of emergency until April, with </t>
    </r>
    <r>
      <rPr>
        <rFont val="PT Sans"/>
        <color rgb="FF1155CC"/>
        <sz val="10.0"/>
        <u/>
      </rPr>
      <t>specific measures for when schools may gradually reopen</t>
    </r>
    <r>
      <rPr>
        <rFont val="PT Sans"/>
        <color rgb="FF000000"/>
        <sz val="10.0"/>
      </rPr>
      <t xml:space="preserve">. Starting from next Monday, 22 February, </t>
    </r>
    <r>
      <rPr>
        <rFont val="PT Sans"/>
        <color rgb="FF1155CC"/>
        <sz val="10.0"/>
        <u/>
      </rPr>
      <t>students studying in 1st to 4th grade will be able to return to school</t>
    </r>
    <r>
      <rPr>
        <rFont val="PT Sans"/>
        <color rgb="FF000000"/>
        <sz val="10.0"/>
      </rPr>
      <t xml:space="preserve">.
[Previously: Schools will remain closed until the next school year. Distance learning opportunities will continue. </t>
    </r>
    <r>
      <rPr>
        <rFont val="PT Sans"/>
        <color rgb="FF1155CC"/>
        <sz val="10.0"/>
        <u/>
      </rPr>
      <t>Schools opened on 1 September</t>
    </r>
    <r>
      <rPr>
        <rFont val="PT Sans"/>
        <color rgb="FF000000"/>
        <sz val="10.0"/>
      </rPr>
      <t>.</t>
    </r>
    <r>
      <rPr>
        <rFont val="PT Sans"/>
        <color rgb="FF696158"/>
        <sz val="10.0"/>
      </rPr>
      <t xml:space="preserve"> Most will have in-person classes </t>
    </r>
    <r>
      <rPr>
        <rFont val="PT Sans"/>
        <color rgb="FF696158"/>
        <sz val="10.0"/>
      </rPr>
      <t xml:space="preserve">and </t>
    </r>
    <r>
      <rPr>
        <rFont val="PT Sans"/>
        <color rgb="FF1155CC"/>
        <sz val="10.0"/>
        <u/>
      </rPr>
      <t>some will have blended learning.</t>
    </r>
    <r>
      <rPr>
        <rFont val="PT Sans"/>
        <color rgb="FF696158"/>
        <sz val="10.0"/>
      </rPr>
      <t xml:space="preserve"> Due to the spread of covid, </t>
    </r>
    <r>
      <rPr>
        <rFont val="PT Sans"/>
        <color rgb="FF1155CC"/>
        <sz val="10.0"/>
        <u/>
      </rPr>
      <t>special restrictions introduced from 1 October to 14 October</t>
    </r>
    <r>
      <rPr>
        <rFont val="PT Sans"/>
        <color rgb="FF696158"/>
        <sz val="10.0"/>
      </rPr>
      <t xml:space="preserve"> that </t>
    </r>
    <r>
      <rPr>
        <rFont val="PT Sans"/>
        <color rgb="FF1155CC"/>
        <sz val="10.0"/>
        <u/>
      </rPr>
      <t>closed schools in certain regions for two weeks</t>
    </r>
    <r>
      <rPr>
        <rFont val="PT Sans"/>
        <color rgb="FF696158"/>
        <sz val="10.0"/>
      </rPr>
      <t xml:space="preserve">.] Starting 27 November, </t>
    </r>
    <r>
      <rPr>
        <rFont val="PT Sans"/>
        <color rgb="FF1155CC"/>
        <sz val="10.0"/>
        <u/>
      </rPr>
      <t>twelve regions began implementing more restrictive measures</t>
    </r>
    <r>
      <rPr>
        <rFont val="PT Sans"/>
        <color rgb="FF696158"/>
        <sz val="10.0"/>
      </rPr>
      <t xml:space="preserve"> to help stop the spread of covid. </t>
    </r>
    <r>
      <rPr>
        <rFont val="PT Sans"/>
        <color rgb="FF1155CC"/>
        <sz val="10.0"/>
        <u/>
      </rPr>
      <t>These measures</t>
    </r>
    <r>
      <rPr>
        <rFont val="PT Sans"/>
        <color rgb="FF696158"/>
        <sz val="10.0"/>
      </rPr>
      <t xml:space="preserve"> include pupils of grades 5-12 learning remotely, vocational and higher education being remote and professional development/adult education courses and classes not taking place.]</t>
    </r>
  </si>
  <si>
    <t>Most schools will conduct in-person classes but some are doing blending learning with both in-person and online classes.</t>
  </si>
  <si>
    <r>
      <rPr>
        <rFont val="&quot;PT Sans&quot;, Arial, -apple-system, system-ui, &quot;Segoe UI&quot;, Oxygen, Ubuntu, Cantarell, &quot;Open Sans&quot;, &quot;Helvetica Neue&quot;, sans-serif"/>
        <color rgb="FF252525"/>
        <sz val="10.0"/>
      </rPr>
      <t xml:space="preserve">After medical workers, </t>
    </r>
    <r>
      <rPr>
        <rFont val="&quot;PT Sans&quot;, Arial, -apple-system, system-ui, &quot;Segoe UI&quot;, Oxygen, Ubuntu, Cantarell, &quot;Open Sans&quot;, &quot;Helvetica Neue&quot;, sans-serif"/>
        <color rgb="FF1155CC"/>
        <sz val="10.0"/>
        <u/>
      </rPr>
      <t>COVID-19 vaccines will be given to</t>
    </r>
    <r>
      <rPr>
        <rFont val="&quot;PT Sans&quot;, Arial, -apple-system, system-ui, &quot;Segoe UI&quot;, Oxygen, Ubuntu, Cantarell, &quot;Open Sans&quot;, &quot;Helvetica Neue&quot;, sans-serif"/>
        <color rgb="FF252525"/>
        <sz val="10.0"/>
      </rPr>
      <t xml:space="preserve"> residents and staff of nursing homes, the elderly and people with underlying health conditions before they are made available to the general public.</t>
    </r>
  </si>
  <si>
    <r>
      <rPr>
        <rFont val="PT Sans"/>
      </rPr>
      <t>The Ministry of Education and Science announced that priority measures in the field of education will receive a total of EUR 27.5 million from EU funds (</t>
    </r>
    <r>
      <rPr>
        <rFont val="PT Sans"/>
        <color rgb="FF1155CC"/>
        <u/>
      </rPr>
      <t>source</t>
    </r>
    <r>
      <rPr>
        <rFont val="PT Sans"/>
      </rPr>
      <t xml:space="preserve">); To provide an online teaching environment and develop approaches for presentation of digital content, </t>
    </r>
    <r>
      <rPr>
        <rFont val="PT Sans"/>
        <color rgb="FF1155CC"/>
        <u/>
      </rPr>
      <t>IZM has allocated funding of EUR 7.4 million</t>
    </r>
    <r>
      <rPr>
        <rFont val="PT Sans"/>
      </rPr>
      <t xml:space="preserve">. «This will help outline digital competence and the role of independent teaching in growth of children, as well as support the freedom of choice for teachers to pick from many different teaching methods,» explains the ministry. On Tuesday, 17 November, Latvia’s government supported </t>
    </r>
    <r>
      <rPr>
        <rFont val="PT Sans"/>
        <color rgb="FF1155CC"/>
        <u/>
      </rPr>
      <t>the allocation of EUR 1 102 978 towards benefits for teachers</t>
    </r>
    <r>
      <rPr>
        <rFont val="PT Sans"/>
      </rPr>
      <t xml:space="preserve"> in order to pay bonuses for remote teaching during COVID-19 pandemic.</t>
    </r>
  </si>
  <si>
    <r>
      <rPr>
        <rFont val="PT Sans"/>
        <color rgb="FF696158"/>
        <sz val="10.0"/>
      </rPr>
      <t xml:space="preserve">The Lebanese Education Ministry has decided to </t>
    </r>
    <r>
      <rPr>
        <rFont val="PT Sans"/>
        <color rgb="FF1155CC"/>
        <sz val="10.0"/>
        <u/>
      </rPr>
      <t>reopen all schools for blended learning as of April 21</t>
    </r>
    <r>
      <rPr>
        <rFont val="PT Sans"/>
        <color rgb="FF696158"/>
        <sz val="10.0"/>
      </rPr>
      <t xml:space="preserve">, after closing for more than three months. Mr Majzoub said the </t>
    </r>
    <r>
      <rPr>
        <rFont val="PT Sans"/>
        <color rgb="FF1155CC"/>
        <sz val="10.0"/>
        <u/>
      </rPr>
      <t>return to schools will happen in three stages</t>
    </r>
    <r>
      <rPr>
        <rFont val="PT Sans"/>
        <color rgb="FF696158"/>
        <sz val="10.0"/>
      </rPr>
      <t>, starting with Lebanese Baccalaureate pupils in Year 12. The second stage includes Brevet pupils in Year 9 and kindergarten pupils, set to return on May 5. The rest of the classes will return on May 17, in the third and final stage.
[Previously: Schools will remain closed until the next school year. Distance learning opportunities will continue</t>
    </r>
    <r>
      <rPr>
        <rFont val="PT Sans"/>
        <color rgb="FF696158"/>
        <sz val="10.0"/>
      </rPr>
      <t xml:space="preserve">. </t>
    </r>
    <r>
      <rPr>
        <rFont val="PT Sans"/>
        <color rgb="FF1155CC"/>
        <sz val="10.0"/>
        <u/>
      </rPr>
      <t xml:space="preserve">Schools likely to open the last week of September. </t>
    </r>
    <r>
      <rPr>
        <rFont val="PT Sans"/>
        <color rgb="FF696158"/>
        <sz val="10.0"/>
      </rPr>
      <t xml:space="preserve">School year </t>
    </r>
    <r>
      <rPr>
        <rFont val="PT Sans"/>
        <color rgb="FF1155CC"/>
        <sz val="10.0"/>
        <u/>
      </rPr>
      <t>postponed until 12 October</t>
    </r>
    <r>
      <rPr>
        <rFont val="PT Sans"/>
        <color rgb="FF696158"/>
        <sz val="10.0"/>
      </rPr>
      <t xml:space="preserve">. Schools in many areas across </t>
    </r>
    <r>
      <rPr>
        <rFont val="PT Sans"/>
        <color rgb="FF1155CC"/>
        <sz val="10.0"/>
        <u/>
      </rPr>
      <t>Lebanon started in-class learning on 12 October</t>
    </r>
    <r>
      <rPr>
        <rFont val="PT Sans"/>
        <color rgb="FF696158"/>
        <sz val="10.0"/>
      </rPr>
      <t xml:space="preserve">, in the midst of a surge in coronavirus infections in the country. </t>
    </r>
    <r>
      <rPr>
        <rFont val="PT Sans"/>
        <color rgb="FF1155CC"/>
        <sz val="10.0"/>
        <u/>
      </rPr>
      <t>Nationwide lockdown in January closed schools</t>
    </r>
    <r>
      <rPr>
        <rFont val="PT Sans"/>
        <color rgb="FF696158"/>
        <sz val="10.0"/>
      </rPr>
      <t xml:space="preserve">, universities, and nurseries for in-person classes. </t>
    </r>
    <r>
      <rPr>
        <rFont val="PT Sans"/>
        <color rgb="FF1155CC"/>
        <sz val="10.0"/>
        <u/>
      </rPr>
      <t>Lockdown was extended into February</t>
    </r>
    <r>
      <rPr>
        <rFont val="PT Sans"/>
        <color rgb="FF696158"/>
        <sz val="10.0"/>
      </rPr>
      <t xml:space="preserve">. Closures </t>
    </r>
    <r>
      <rPr>
        <rFont val="PT Sans"/>
        <color rgb="FF1155CC"/>
        <sz val="10.0"/>
        <u/>
      </rPr>
      <t>continued into March</t>
    </r>
    <r>
      <rPr>
        <rFont val="PT Sans"/>
        <color rgb="FF696158"/>
        <sz val="10.0"/>
      </rPr>
      <t>. ]</t>
    </r>
  </si>
  <si>
    <t>A nationwide lockdown forced schools to for in-person classes close due to a rise in cases.</t>
  </si>
  <si>
    <t>Education Minister Tarek Majzoub announced that the academic year for both public and private schools in Lebanon would commence on Oct. 12 adopting a hybrid learning method, virtually and in-person</t>
  </si>
  <si>
    <t>Coronavirus prevention measures, such as applying social distancing in classrooms, checking temperatures of students on arrival and classrooms at half capacity.</t>
  </si>
  <si>
    <r>
      <rPr>
        <rFont val="&quot;PT Sans&quot;, Arial, -apple-system, system-ui, &quot;Segoe UI&quot;, Oxygen, Ubuntu, Cantarell, &quot;Open Sans&quot;, &quot;Helvetica Neue&quot;, sans-serif"/>
        <color rgb="FF1155CC"/>
        <sz val="10.0"/>
        <u/>
      </rPr>
      <t>This vaccine rollout will target priority group</t>
    </r>
    <r>
      <rPr>
        <rFont val="&quot;PT Sans&quot;, Arial, -apple-system, system-ui, &quot;Segoe UI&quot;, Oxygen, Ubuntu, Cantarell, &quot;Open Sans&quot;, &quot;Helvetica Neue&quot;, sans-serif"/>
        <color rgb="FF252525"/>
        <sz val="10.0"/>
      </rPr>
      <t>s: high risk health workers, population above 65 years of age, epidemiological and surveillance staff, and population between 55-64 years with co-morbidities.</t>
    </r>
  </si>
  <si>
    <t>https://www.dailystar.com.lb/News/Lebanon-News/2020/Oct-12/512984-lebanon-schools-reopen-in-midst-of-covid-19-surge.ashx</t>
  </si>
  <si>
    <r>
      <rPr>
        <rFont val="PT Sans"/>
        <color rgb="FF696158"/>
        <sz val="10.0"/>
      </rPr>
      <t xml:space="preserve">Phased reopening of primary schools began on 4 January. </t>
    </r>
    <r>
      <rPr>
        <rFont val="PT Sans"/>
        <color rgb="FF1155CC"/>
        <sz val="10.0"/>
        <u/>
      </rPr>
      <t>All schools reopened by 1 february</t>
    </r>
    <r>
      <rPr>
        <rFont val="PT Sans"/>
        <color rgb="FF696158"/>
        <sz val="10.0"/>
      </rPr>
      <t xml:space="preserve">. </t>
    </r>
    <r>
      <rPr>
        <rFont val="PT Sans"/>
        <color rgb="FF1155CC"/>
        <sz val="10.0"/>
        <u/>
      </rPr>
      <t>Teachers Union upset</t>
    </r>
    <r>
      <rPr>
        <rFont val="PT Sans"/>
        <color rgb="FF696158"/>
        <sz val="10.0"/>
      </rPr>
      <t xml:space="preserve"> about lack of clarity in the school calendar and saftey of teachers/students.
Government and church-owned school</t>
    </r>
    <r>
      <rPr>
        <rFont val="PT Sans"/>
        <color rgb="FF696158"/>
        <sz val="10.0"/>
      </rPr>
      <t xml:space="preserve">s </t>
    </r>
    <r>
      <rPr>
        <rFont val="PT Sans"/>
        <color rgb="FF1155CC"/>
        <sz val="10.0"/>
        <u/>
      </rPr>
      <t>reopened on 6 October.</t>
    </r>
    <r>
      <rPr>
        <rFont val="PT Sans"/>
        <color rgb="FF696158"/>
        <sz val="10.0"/>
      </rPr>
      <t xml:space="preserve">
[Previously: Partial reopening began May 14. Students sitting for the Lesotho General Certificate of Secondary Education (LGCSE), Advanced Subsidiary (AS), A' Level and International Baccalaureate (IB), as well as Primary and Lower Secondary checkpoints in independent schools and the lat</t>
    </r>
    <r>
      <rPr>
        <rFont val="PT Sans"/>
        <color rgb="FF696158"/>
        <sz val="10.0"/>
      </rPr>
      <t xml:space="preserve">ter </t>
    </r>
    <r>
      <rPr>
        <rFont val="PT Sans"/>
        <color rgb="FF1155CC"/>
        <sz val="10.0"/>
        <u/>
      </rPr>
      <t>returned to classes on September 7.</t>
    </r>
    <r>
      <rPr>
        <rFont val="PT Sans"/>
        <color rgb="FF696158"/>
        <sz val="10.0"/>
      </rPr>
      <t xml:space="preserve"> All students expected to be back in class by 6 October.]</t>
    </r>
  </si>
  <si>
    <r>
      <rPr>
        <rFont val="PT Sans"/>
      </rPr>
      <t xml:space="preserve">In April, </t>
    </r>
    <r>
      <rPr>
        <rFont val="PT Sans"/>
        <color rgb="FF1155CC"/>
        <u/>
      </rPr>
      <t>teachers wanted schools to reopen in August</t>
    </r>
    <r>
      <rPr>
        <rFont val="PT Sans"/>
      </rPr>
      <t xml:space="preserve">. Teachers and unions </t>
    </r>
    <r>
      <rPr>
        <rFont val="PT Sans"/>
        <color rgb="FF1155CC"/>
        <u/>
      </rPr>
      <t>demanded that government share reopening plans</t>
    </r>
    <r>
      <rPr>
        <rFont val="PT Sans"/>
      </rPr>
      <t xml:space="preserve"> in August.</t>
    </r>
  </si>
  <si>
    <t>Students must wear masks; additional handwashing stations and hand sanitizer must be available.</t>
  </si>
  <si>
    <t>https://twitter.com/LResponse</t>
  </si>
  <si>
    <t>https://www.maserumetro.com/news/news/schools-to-reopen-on-monday/</t>
  </si>
  <si>
    <r>
      <rPr>
        <rFont val="PT Sans"/>
        <color rgb="FF1155CC"/>
        <sz val="10.0"/>
        <u/>
      </rPr>
      <t>Safety kits</t>
    </r>
    <r>
      <rPr>
        <rFont val="PT Sans"/>
        <color rgb="FF696158"/>
        <sz val="10.0"/>
      </rPr>
      <t xml:space="preserve"> were distributed to all public and private schools in January. In Feb, gov distributed </t>
    </r>
    <r>
      <rPr>
        <rFont val="PT Sans"/>
        <color rgb="FF1155CC"/>
        <sz val="10.0"/>
        <u/>
      </rPr>
      <t>COVID health preventative kits</t>
    </r>
    <r>
      <rPr>
        <rFont val="PT Sans"/>
        <color rgb="FF696158"/>
        <sz val="10.0"/>
      </rPr>
      <t xml:space="preserve"> to schools.
[Previously: Schools to reopen for Grade 12 students who will sit for WAEC exams beginning June 22. This applies to Grade 12 students onl</t>
    </r>
    <r>
      <rPr>
        <rFont val="PT Sans"/>
        <color rgb="FF696158"/>
        <sz val="10.0"/>
      </rPr>
      <t xml:space="preserve">y. </t>
    </r>
    <r>
      <rPr>
        <rFont val="PT Sans"/>
        <color rgb="FF1155CC"/>
        <sz val="10.0"/>
        <u/>
      </rPr>
      <t>6th, 7th, 8th, 9th grade to begin school 17 August</t>
    </r>
    <r>
      <rPr>
        <rFont val="PT Sans"/>
        <color rgb="FF696158"/>
        <sz val="10.0"/>
      </rPr>
      <t>. Ministry of Education announced</t>
    </r>
    <r>
      <rPr>
        <rFont val="PT Sans"/>
        <color rgb="FF696158"/>
        <sz val="10.0"/>
      </rPr>
      <t xml:space="preserve"> </t>
    </r>
    <r>
      <rPr>
        <rFont val="PT Sans"/>
        <color rgb="FF1155CC"/>
        <sz val="10.0"/>
        <u/>
      </rPr>
      <t>dates for the next academic year</t>
    </r>
    <r>
      <rPr>
        <rFont val="PT Sans"/>
        <color rgb="FF696158"/>
        <sz val="10.0"/>
      </rPr>
      <t xml:space="preserve">, which is planned to begin 1 December and run through 31 August 2021. </t>
    </r>
    <r>
      <rPr>
        <rFont val="PT Sans"/>
        <color rgb="FF1155CC"/>
        <sz val="10.0"/>
        <u/>
      </rPr>
      <t>Temporary closure of schools from 4-9 December</t>
    </r>
    <r>
      <rPr>
        <rFont val="PT Sans"/>
        <color rgb="FF696158"/>
        <sz val="10.0"/>
      </rPr>
      <t xml:space="preserve"> to allow students and teachers to fully participate in the mid-term senatorial elections.]</t>
    </r>
  </si>
  <si>
    <t>Schools to reopen for Grade 12 students who will sit for WAEC exams beginning June 22.</t>
  </si>
  <si>
    <t>Opening for Grade 12 exam prep first.</t>
  </si>
  <si>
    <r>
      <rPr>
        <rFont val="PT Sans"/>
      </rPr>
      <t xml:space="preserve">National Teachers’ Association of Liberia (NTAL) donated US$2,292 in </t>
    </r>
    <r>
      <rPr>
        <rFont val="PT Sans"/>
        <color rgb="FF1155CC"/>
        <u/>
      </rPr>
      <t>personal protective equipment for education workers</t>
    </r>
    <r>
      <rPr>
        <rFont val="PT Sans"/>
      </rPr>
      <t>. This gesture was the union’s way of reinforcing the governmental efforts to fight the COVID-19 pandemic.</t>
    </r>
  </si>
  <si>
    <t xml:space="preserve">See MoE link for full school health and safety document to support school reopening. 
Parents have to sign off on health of student; schools have to have supplies to take temperatures, handwashing, and masks; schools must have isolation spaces. </t>
  </si>
  <si>
    <t>http://moe-liberia.org/ministry-of-education-outlines-plans-for-the-reopening-of-schools-for-12th-graders/</t>
  </si>
  <si>
    <t>http://moe-liberia.org/wp-content/uploads/2020/06/DRAFT-COVID-19_GUIDELINES-FOR-SAFE-SCHOOL-REOPENING.pdf</t>
  </si>
  <si>
    <r>
      <rPr>
        <rFont val="PT Sans"/>
        <color rgb="FF1155CC"/>
        <u/>
      </rPr>
      <t>https://www.facebook.com/LiberiaMOE/.</t>
    </r>
    <r>
      <rPr>
        <rFont val="PT Sans"/>
        <color rgb="FF000000"/>
        <u/>
      </rPr>
      <t xml:space="preserve">      </t>
    </r>
    <r>
      <rPr>
        <rFont val="PT Sans"/>
        <color rgb="FF1155CC"/>
        <u/>
      </rPr>
      <t>https://www.facebook.com/LiberiaMOE/posts/2735301496740825</t>
    </r>
  </si>
  <si>
    <t>https://frontpageafricaonline.com/opinion/press-release/liberia-education-ministry-unfolds-plans-for-reopening-of-schools/</t>
  </si>
  <si>
    <r>
      <rPr>
        <rFont val="PT Sans"/>
        <color rgb="FF1155CC"/>
        <sz val="10.0"/>
        <u/>
      </rPr>
      <t>2020-2021 academic year began 2 January</t>
    </r>
    <r>
      <rPr>
        <rFont val="PT Sans"/>
        <color rgb="FF696158"/>
        <sz val="10.0"/>
      </rPr>
      <t xml:space="preserve">. The committee to combat covid </t>
    </r>
    <r>
      <rPr>
        <rFont val="PT Sans"/>
        <color rgb="FF1155CC"/>
        <sz val="10.0"/>
        <u/>
      </rPr>
      <t>agreed with the Education Minister's decision</t>
    </r>
    <r>
      <rPr>
        <rFont val="PT Sans"/>
        <color rgb="FF696158"/>
        <sz val="10.0"/>
      </rPr>
      <t xml:space="preserve"> to resume schooling. </t>
    </r>
    <r>
      <rPr>
        <rFont val="PT Sans"/>
        <color rgb="FF1155CC"/>
        <sz val="10.0"/>
        <u/>
      </rPr>
      <t>Classes were suspended on 20 January</t>
    </r>
    <r>
      <rPr>
        <rFont val="PT Sans"/>
        <color rgb="FF696158"/>
        <sz val="10.0"/>
      </rPr>
      <t xml:space="preserve"> with further preperations put into place. Classes </t>
    </r>
    <r>
      <rPr>
        <rFont val="PT Sans"/>
        <color rgb="FF1155CC"/>
        <sz val="10.0"/>
        <u/>
      </rPr>
      <t>resumed once again on 13 February</t>
    </r>
    <r>
      <rPr>
        <rFont val="PT Sans"/>
        <color rgb="FF696158"/>
        <sz val="10.0"/>
      </rPr>
      <t xml:space="preserve"> in </t>
    </r>
    <r>
      <rPr>
        <rFont val="PT Sans"/>
        <color rgb="FF1155CC"/>
        <sz val="10.0"/>
        <u/>
      </rPr>
      <t>2415 educational institutions</t>
    </r>
    <r>
      <rPr>
        <rFont val="PT Sans"/>
        <color rgb="FF696158"/>
        <sz val="10.0"/>
      </rPr>
      <t>.
[Previously: The Ministry of Education has announced that primary level education from the sixth to the ninth grade will resume classes on the 12th of September next, as well as the first and second grade of secondary education.The Ministry has also set August 29 as a date to resume studies for high school students to complete the remainder of the academic term // "The education department says learners preparing for the preparatory and secondary certificates will be the first to return to school." This was set to begin June 13.  Can't confirm whether this has officially happened</t>
    </r>
    <r>
      <rPr>
        <rFont val="PT Sans"/>
        <color rgb="FF696158"/>
        <sz val="10.0"/>
      </rPr>
      <t xml:space="preserve">. </t>
    </r>
    <r>
      <rPr>
        <rFont val="PT Sans"/>
        <color rgb="FF1155CC"/>
        <sz val="10.0"/>
        <u/>
      </rPr>
      <t>Schools started for most high school students on 1 September</t>
    </r>
    <r>
      <rPr>
        <rFont val="PT Sans"/>
        <color rgb="FF696158"/>
        <sz val="10.0"/>
      </rPr>
      <t>, with plans for remaining grades to resume classes by the end of this year.]</t>
    </r>
  </si>
  <si>
    <t>Classes were suspended on 20 January but resumed in February.</t>
  </si>
  <si>
    <t>Beginning with secondary.</t>
  </si>
  <si>
    <r>
      <rPr>
        <rFont val="&quot;PT Sans&quot;, Arial, -apple-system, system-ui, &quot;Segoe UI&quot;, Oxygen, Ubuntu, Cantarell, &quot;Open Sans&quot;, &quot;Helvetica Neue&quot;, sans-serif"/>
        <color rgb="FF1155CC"/>
        <sz val="10.0"/>
        <u/>
      </rPr>
      <t>Priority will be given to</t>
    </r>
    <r>
      <rPr>
        <rFont val="&quot;PT Sans&quot;, Arial, -apple-system, system-ui, &quot;Segoe UI&quot;, Oxygen, Ubuntu, Cantarell, &quot;Open Sans&quot;, &quot;Helvetica Neue&quot;, sans-serif"/>
        <color rgb="FF252525"/>
        <sz val="10.0"/>
      </rPr>
      <t xml:space="preserve"> frontline healthcare workers, adults over 60 years of age, and patients with chronic underlying health conditions in all areas of the country.</t>
    </r>
  </si>
  <si>
    <r>
      <rPr>
        <rFont val="PT Sans"/>
        <color rgb="FF696158"/>
      </rPr>
      <t xml:space="preserve">https://www.libyaobserver.ly/school-year
</t>
    </r>
    <r>
      <rPr>
        <rFont val="PT Sans"/>
        <color rgb="FF1155CC"/>
        <u/>
      </rPr>
      <t>https://jordantimes.com/news/region/libyan-education-department-says-schools-reopen-mid-june</t>
    </r>
  </si>
  <si>
    <r>
      <rPr>
        <rFont val="PT Sans"/>
        <color rgb="FF1155CC"/>
        <u/>
      </rPr>
      <t>https://www.libyaobserver.ly/inbrief/education-ministry-releases-calendar-reopening-classes</t>
    </r>
    <r>
      <rPr>
        <rFont val="PT Sans"/>
        <color rgb="FF000000"/>
        <u/>
      </rPr>
      <t xml:space="preserve"> // </t>
    </r>
    <r>
      <rPr>
        <rFont val="PT Sans"/>
        <color rgb="FF1155CC"/>
        <u/>
      </rPr>
      <t>http://www.xinhuanet.com/english/africa/2020-09/01/c_139334246.htm</t>
    </r>
  </si>
  <si>
    <r>
      <rPr>
        <rFont val="PT Sans"/>
        <color rgb="FF000000"/>
        <sz val="10.0"/>
      </rPr>
      <t xml:space="preserve">In April 2021, the government announced a </t>
    </r>
    <r>
      <rPr>
        <rFont val="PT Sans"/>
        <color rgb="FF1155CC"/>
        <sz val="10.0"/>
        <u/>
      </rPr>
      <t>broadening of testing in schools</t>
    </r>
    <r>
      <rPr>
        <rFont val="PT Sans"/>
        <color rgb="FF000000"/>
        <sz val="10.0"/>
      </rPr>
      <t xml:space="preserve"> to help mitigate the spread of the virus. School cafterias have also been allowed to open their outdoor areas.</t>
    </r>
    <r>
      <rPr>
        <rFont val="PT Sans"/>
        <color rgb="FF696158"/>
        <sz val="10.0"/>
      </rPr>
      <t xml:space="preserve">
[Previously: "</t>
    </r>
    <r>
      <rPr>
        <rFont val="PT Sans"/>
        <color rgb="FF1155CC"/>
        <sz val="10.0"/>
        <u/>
      </rPr>
      <t>Starting 18 May 2020</t>
    </r>
    <r>
      <rPr>
        <rFont val="PT Sans"/>
        <color rgb="FF696158"/>
        <sz val="10.0"/>
      </rPr>
      <t xml:space="preserve">, in-person classes in kindergarten, primary and secondary public schools, as well as state-approved private schools, will gradually be resumed. Instruction will be conducted in compliance with safety precautions and with certain restrictions. Kindergarten through fifth-grade classes will conduct instructions under strict hygiene and distance precautions. Classes at the secondary grade levels will consist of a combination of in-person and remote instruction. Adult continuing education institutions are also allowed to offer in-person activities. In addition, out-of-house childcare facilities may also resume business." </t>
    </r>
    <r>
      <rPr>
        <rFont val="PT Sans"/>
        <color rgb="FF1155CC"/>
        <sz val="10.0"/>
        <u/>
      </rPr>
      <t>New academic year began 17 August</t>
    </r>
    <r>
      <rPr>
        <rFont val="PT Sans"/>
        <color rgb="FF696158"/>
        <sz val="10.0"/>
      </rPr>
      <t>. ]</t>
    </r>
  </si>
  <si>
    <t>http://www.liechtensteinusa.org/article/measures-taken-in-liechtenstein-in-response-to-the-coronavirus-pandemic</t>
  </si>
  <si>
    <t>https://www.radio.li/news-1/liechtenstein-beginnt-heute-das-neue-schuljahr</t>
  </si>
  <si>
    <r>
      <rPr>
        <rFont val="PT Sans"/>
        <color rgb="FF696158"/>
        <sz val="10.0"/>
      </rPr>
      <t xml:space="preserve">Gov approved </t>
    </r>
    <r>
      <rPr>
        <rFont val="PT Sans"/>
        <color rgb="FF1155CC"/>
        <sz val="10.0"/>
        <u/>
      </rPr>
      <t>pilot project</t>
    </r>
    <r>
      <rPr>
        <rFont val="PT Sans"/>
        <color rgb="FF696158"/>
        <sz val="10.0"/>
      </rPr>
      <t xml:space="preserve"> to see how classes can safely reopen. </t>
    </r>
    <r>
      <rPr>
        <rFont val="PT Sans"/>
        <color rgb="FF1155CC"/>
        <sz val="10.0"/>
        <u/>
      </rPr>
      <t>Lockdowns began to ease mid-March</t>
    </r>
    <r>
      <rPr>
        <rFont val="PT Sans"/>
        <color rgb="FF696158"/>
        <sz val="10.0"/>
      </rPr>
      <t xml:space="preserve"> and some schools reopened for in-person classes.
[Previously: Schools allowed to reopen for the last 2 weeks of the term. Distance learning also continued. Schools and libraries are encouraged to open during the summer. The count</t>
    </r>
    <r>
      <rPr>
        <rFont val="PT Sans"/>
        <color rgb="FF696158"/>
        <sz val="10.0"/>
      </rPr>
      <t xml:space="preserve">ry </t>
    </r>
    <r>
      <rPr>
        <rFont val="PT Sans"/>
        <color rgb="FF1155CC"/>
        <sz val="10.0"/>
        <u/>
      </rPr>
      <t>tested most of the teachers</t>
    </r>
    <r>
      <rPr>
        <rFont val="PT Sans"/>
        <color rgb="FF696158"/>
        <sz val="10.0"/>
      </rPr>
      <t xml:space="preserve"> ahead of the start of the new school year, on 1 September.</t>
    </r>
    <r>
      <rPr>
        <rFont val="PT Sans"/>
        <color rgb="FF696158"/>
        <sz val="10.0"/>
      </rPr>
      <t xml:space="preserve"> </t>
    </r>
    <r>
      <rPr>
        <rFont val="PT Sans"/>
        <color rgb="FF1155CC"/>
        <sz val="10.0"/>
        <u/>
      </rPr>
      <t>First-year high school and university students will begin the academic year on September 14</t>
    </r>
    <r>
      <rPr>
        <rFont val="PT Sans"/>
        <color rgb="FF696158"/>
        <sz val="10.0"/>
      </rPr>
      <t xml:space="preserve"> after admission to universities and other higher education institutions is completed on September 10.</t>
    </r>
    <r>
      <rPr>
        <rFont val="PT Sans"/>
        <color rgb="FF696158"/>
        <sz val="10.0"/>
      </rPr>
      <t xml:space="preserve"> </t>
    </r>
    <r>
      <rPr>
        <rFont val="PT Sans"/>
        <color rgb="FF1155CC"/>
        <sz val="10.0"/>
        <u/>
      </rPr>
      <t>Outbreaks at thirty schools in September</t>
    </r>
    <r>
      <rPr>
        <rFont val="PT Sans"/>
        <color rgb="FF696158"/>
        <sz val="10.0"/>
      </rPr>
      <t xml:space="preserve"> caused some schools to switch to remote learning.</t>
    </r>
    <r>
      <rPr>
        <rFont val="PT Sans"/>
        <color rgb="FF696158"/>
        <sz val="10.0"/>
      </rPr>
      <t xml:space="preserve"> </t>
    </r>
    <r>
      <rPr>
        <rFont val="PT Sans"/>
        <color rgb="FF1155CC"/>
        <sz val="10.0"/>
        <u/>
      </rPr>
      <t>Lockdowns in November caused secondary schools and universities to close</t>
    </r>
    <r>
      <rPr>
        <rFont val="PT Sans"/>
        <color rgb="FF696158"/>
        <sz val="10.0"/>
      </rPr>
      <t xml:space="preserve">. National lockdown began 13 December, and gov announced </t>
    </r>
    <r>
      <rPr>
        <rFont val="PT Sans"/>
        <color rgb="FF1155CC"/>
        <sz val="10.0"/>
        <u/>
      </rPr>
      <t>schools would begin online</t>
    </r>
    <r>
      <rPr>
        <rFont val="PT Sans"/>
        <color rgb="FF696158"/>
        <sz val="10.0"/>
      </rPr>
      <t xml:space="preserve"> in January. </t>
    </r>
    <r>
      <rPr>
        <rFont val="PT Sans"/>
        <color rgb="FF1155CC"/>
        <sz val="10.0"/>
        <u/>
      </rPr>
      <t>All schools closed in January</t>
    </r>
    <r>
      <rPr>
        <rFont val="PT Sans"/>
        <color rgb="FF696158"/>
        <sz val="10.0"/>
      </rPr>
      <t xml:space="preserve"> due to rising COVID cases. Gov shared phase-out plan of restrictions, including </t>
    </r>
    <r>
      <rPr>
        <rFont val="PT Sans"/>
        <color rgb="FF1155CC"/>
        <sz val="10.0"/>
        <u/>
      </rPr>
      <t>when schools can safely reopen</t>
    </r>
    <r>
      <rPr>
        <rFont val="PT Sans"/>
        <color rgb="FF696158"/>
        <sz val="10.0"/>
      </rPr>
      <t>. Gov approved pilot project to see how classes can safely reopen.]</t>
    </r>
  </si>
  <si>
    <t>Lockdowns in November forced the government to close secondary schools. All schools closed in January 2021.</t>
  </si>
  <si>
    <r>
      <rPr>
        <rFont val="PT Sans"/>
      </rPr>
      <t xml:space="preserve">What sets the new school year apart from those in the past is that, regardless of the situation of the pandemic, </t>
    </r>
    <r>
      <rPr>
        <rFont val="PT Sans"/>
        <color rgb="FF1155CC"/>
        <u/>
      </rPr>
      <t>pupils will be obligated to spend a whole day per week studying remotely.</t>
    </r>
    <r>
      <rPr>
        <rFont val="PT Sans"/>
      </rPr>
      <t xml:space="preserve"> In some cases, they will be asked to work on – note, remotely, too – so-called long-term assignments requiring elaborate preparedness and focus.</t>
    </r>
  </si>
  <si>
    <t xml:space="preserve">"When educating children in schools, it is important to ensure that students have less contact both during and after school. Where possible, educational activities for students in one class should be organized in the same classroom: if there is a need, different teachers should come to the classroom, and not students should go to the teacher. Students should not have direct contact with staff whose responsibilities do not include working directly with students.
The working hours of the educational institution, the beginning and end of lessons in different classes, the time of breaks should be adjusted as far as possible in order to separate students in different classes when they enter or leave the educational institution, use common premises, rest during breaks and eat. Buffet meals cannot be arranged when meals are placed by the students themselves. School leaders are encouraged to consider arranging student meals in classrooms or other educational settings." 
Maintain a distance of one meter.
</t>
  </si>
  <si>
    <t>Surfaces must be disinfected frequently.
"Information on the need to observe personal hygiene (hand hygiene, coughing, sneezing label, etc.), on the obligation to wear protective equipment covering the nose and mouth must be provided at the entrance to the educational institution. Appropriate facilities for hand hygiene and disinfection must be provided inside the establishment."
Earlier this month, the Ministry of Education presented recommendations for how to minimise the risks of Covid-19 infections in schools. These include managing student flows so as to avoid contact among kids in different classes. Schools are not required, however, to cut the number of students in class.According to Education Minister Algirdas Monkevičius, students and teachers will not be required to wear facemasks in classrooms. However, some schools have decided to make masks mandatory during breaks.</t>
  </si>
  <si>
    <r>
      <rPr>
        <rFont val="PT Sans"/>
        <sz val="10.0"/>
      </rPr>
      <t xml:space="preserve">According to the confirmed plan, vaccination will proceed in stages, first covering the medics, care home residents and staff, </t>
    </r>
    <r>
      <rPr>
        <rFont val="PT Sans"/>
        <color rgb="FF1155CC"/>
        <sz val="10.0"/>
        <u/>
      </rPr>
      <t>followed by teachers</t>
    </r>
    <r>
      <rPr>
        <rFont val="PT Sans"/>
        <sz val="10.0"/>
      </rPr>
      <t xml:space="preserve">, people in high-risk age groups and, lastly, the general population. </t>
    </r>
    <r>
      <rPr>
        <rFont val="PT Sans"/>
        <color rgb="FF1155CC"/>
        <sz val="10.0"/>
        <u/>
      </rPr>
      <t>Vaccinations of teachers began</t>
    </r>
    <r>
      <rPr>
        <rFont val="PT Sans"/>
        <sz val="10.0"/>
      </rPr>
      <t xml:space="preserve"> in January and expected to run through February.</t>
    </r>
  </si>
  <si>
    <r>
      <rPr>
        <rFont val="PT Sans"/>
      </rPr>
      <t xml:space="preserve">In a major shift, </t>
    </r>
    <r>
      <rPr>
        <rFont val="PT Sans"/>
        <color rgb="FF1155CC"/>
        <u/>
      </rPr>
      <t>Lithuania sees a surge of vocational school enrolments this year</t>
    </r>
    <r>
      <rPr>
        <rFont val="PT Sans"/>
      </rPr>
      <t>, especially so in the category of young people with the secondary school graduation diploma in their hands – 9 300 and 13 300 respectively. So far, 17 500 students submitted papers for craft apprenticeship in the country’s 57 vocational schools. However, as many are expected to join the schools through the second enrolment stage throughout December 20.</t>
    </r>
  </si>
  <si>
    <t>https://www.smm.lt/web/lt/pranesimai_spaudai/naujienos_1/rengiamasi-grizimui-i-mokyklas-paskelbti-reikalavimai-del-ugdymo-organizavimo-istaigose?fbclid=IwAR0-Yd7LdDcZJTV8OtqS50AfrlclFeg_CKwhSqW72CKPdVikqi6rPA1lrqE</t>
  </si>
  <si>
    <r>
      <rPr>
        <rFont val="PT Sans"/>
        <color rgb="FF696158"/>
        <sz val="10.0"/>
      </rPr>
      <t xml:space="preserve">Schools closed again in Feburary, but </t>
    </r>
    <r>
      <rPr>
        <rFont val="PT Sans"/>
        <color rgb="FF1155CC"/>
        <sz val="10.0"/>
        <u/>
      </rPr>
      <t>reopened by the 22nd with a new restriction that all stucents wear masks</t>
    </r>
    <r>
      <rPr>
        <rFont val="PT Sans"/>
        <color rgb="FF696158"/>
        <sz val="10.0"/>
      </rPr>
      <t>. In schools without space for sufficient physical distancing, classes may be split, with one group physically present and the other learning remotely, he said. Groups also could have face-to-face teaching in the morning and remote learning in the afternoon, Meisch said. Students in the first and final years of secondary school will keep coming to schools rather than working remotely
[Previously: Final year students returne</t>
    </r>
    <r>
      <rPr>
        <rFont val="PT Sans"/>
        <color rgb="FF696158"/>
        <sz val="10.0"/>
      </rPr>
      <t xml:space="preserve">d </t>
    </r>
    <r>
      <rPr>
        <rFont val="PT Sans"/>
        <color rgb="FF1155CC"/>
        <sz val="10.0"/>
        <u/>
      </rPr>
      <t>4 May to study for exams, with the classes resuming 11 May</t>
    </r>
    <r>
      <rPr>
        <rFont val="PT Sans"/>
        <color rgb="FF696158"/>
        <sz val="10.0"/>
      </rPr>
      <t xml:space="preserve"> for other secondary students. Phased reopening by grade level continued 25 May. </t>
    </r>
    <r>
      <rPr>
        <rFont val="PT Sans"/>
        <color rgb="FF1155CC"/>
        <sz val="10.0"/>
        <u/>
      </rPr>
      <t>New academic year resumed 15 September</t>
    </r>
    <r>
      <rPr>
        <rFont val="PT Sans"/>
        <color rgb="FF696158"/>
        <sz val="10.0"/>
      </rPr>
      <t xml:space="preserve">. Classes </t>
    </r>
    <r>
      <rPr>
        <rFont val="PT Sans"/>
        <color rgb="FF1155CC"/>
        <sz val="10.0"/>
        <u/>
      </rPr>
      <t>resumed virtually on 4 January</t>
    </r>
    <r>
      <rPr>
        <rFont val="PT Sans"/>
        <color rgb="FF696158"/>
        <sz val="10.0"/>
      </rPr>
      <t xml:space="preserve"> for all students for a week. Most students</t>
    </r>
    <r>
      <rPr>
        <rFont val="PT Sans"/>
        <color rgb="FF1155CC"/>
        <sz val="10.0"/>
        <u/>
      </rPr>
      <t xml:space="preserve"> returned to in-person learning on 11 January.</t>
    </r>
    <r>
      <rPr>
        <rFont val="PT Sans"/>
        <color rgb="FF696158"/>
        <sz val="10.0"/>
      </rPr>
      <t>]</t>
    </r>
  </si>
  <si>
    <r>
      <rPr>
        <rFont val="PT Sans"/>
        <color rgb="FF696158"/>
        <sz val="10.0"/>
      </rPr>
      <t xml:space="preserve">Schools closed for a week in January after the Christmas holiday. Schools </t>
    </r>
    <r>
      <rPr>
        <rFont val="PT Sans"/>
        <color rgb="FF1155CC"/>
        <sz val="10.0"/>
        <u/>
      </rPr>
      <t>closed once again in February</t>
    </r>
    <r>
      <rPr>
        <rFont val="PT Sans"/>
        <color rgb="FF696158"/>
        <sz val="10.0"/>
      </rPr>
      <t xml:space="preserve"> for two weeks.</t>
    </r>
  </si>
  <si>
    <r>
      <rPr>
        <rFont val="PT Sans"/>
        <color rgb="FF1155CC"/>
        <u/>
      </rPr>
      <t>Students split into two groups during initial reopening</t>
    </r>
    <r>
      <rPr>
        <rFont val="PT Sans"/>
      </rPr>
      <t>; one group came to school for one week while the other studied remotely.</t>
    </r>
  </si>
  <si>
    <t>"Classes were split into smaller groups of a maximum of 10 children (12 for "Cycle 4"). Classes will also alternate on a weekly basis. This means that each group will have to be physically present every second week."</t>
  </si>
  <si>
    <r>
      <rPr>
        <rFont val="PT Sans"/>
        <color rgb="FF696158"/>
      </rPr>
      <t xml:space="preserve">"A number of additional safety measures have been implemented. School desks are placed apart and classes have their breaks at different times. Some exceptions apply for the Cycle 1, which includes the two mandatory years of kindergarten. The youngest children do not have to wear face masks and can move more freely inside the classroom." Physical education remains cancelled, while school cafeterias need to stay closed as well. Masks will be mandatory for the way to school and back. </t>
    </r>
    <r>
      <rPr>
        <rFont val="PT Sans"/>
        <color rgb="FF1155CC"/>
        <u/>
      </rPr>
      <t>Some measures updated</t>
    </r>
    <r>
      <rPr>
        <rFont val="PT Sans"/>
        <color rgb="FF696158"/>
      </rPr>
      <t xml:space="preserve"> for new academic year.</t>
    </r>
  </si>
  <si>
    <r>
      <rPr>
        <rFont val="PT Sans"/>
      </rPr>
      <t xml:space="preserve">If the infection of a student or teaching staff is confirmed in a school, said institution will not be closed, minister Meisch emphasised. People in direct contact with the infected person will be tested and isolated, as is already practice in businesses still operating under the corona pandemic. </t>
    </r>
    <r>
      <rPr>
        <rFont val="PT Sans"/>
        <color rgb="FF1155CC"/>
        <u/>
      </rPr>
      <t>Covid website</t>
    </r>
    <r>
      <rPr>
        <rFont val="PT Sans"/>
      </rPr>
      <t xml:space="preserve"> has information as well.</t>
    </r>
  </si>
  <si>
    <t>Yes; Vulnerable students and teachers are still advised to stay home. The content of missed classes will thus be made available via live recordings.</t>
  </si>
  <si>
    <r>
      <rPr>
        <rFont val="PT Sans"/>
        <sz val="10.0"/>
      </rPr>
      <t xml:space="preserve">Teachers not mentioned in the two phases currently planned. Other categories are </t>
    </r>
    <r>
      <rPr>
        <rFont val="PT Sans"/>
        <color rgb="FF1155CC"/>
        <sz val="10.0"/>
        <u/>
      </rPr>
      <t>yet to be determined</t>
    </r>
    <r>
      <rPr>
        <rFont val="PT Sans"/>
        <sz val="10.0"/>
      </rPr>
      <t>.</t>
    </r>
  </si>
  <si>
    <t>https://menej.gouvernement.lu/en/actualites.gouvernement%2Ben%2Bactualites%2Btoutes_actualites%2Barticles%2B2020%2B04-avril%2B16-meisch-reprise-cours.html</t>
  </si>
  <si>
    <r>
      <rPr>
        <rFont val="PT Sans"/>
        <color rgb="FF696158"/>
        <u/>
      </rPr>
      <t xml:space="preserve">https://today.rtl.lu/news/luxembourg/a/1523695.html
</t>
    </r>
    <r>
      <rPr>
        <rFont val="PT Sans"/>
        <color rgb="FF1155CC"/>
        <u/>
      </rPr>
      <t>https://today.rtl.lu/news/luxembourg/a/1502746.html
https://delano.lu/d/detail/news/2020-21-academic-year-testing-will-be-more-targeted/211499</t>
    </r>
  </si>
  <si>
    <t>https://today.rtl.lu/news/luxembourg/a/1575743.html</t>
  </si>
  <si>
    <r>
      <rPr>
        <rFont val="PT Sans"/>
        <color rgb="FF696158"/>
        <sz val="10.0"/>
      </rPr>
      <t>Education and Youth Development Bureau</t>
    </r>
    <r>
      <rPr>
        <rFont val="PT Sans"/>
        <color rgb="FF1155CC"/>
        <sz val="10.0"/>
        <u/>
      </rPr>
      <t xml:space="preserve"> continues to post about events happening</t>
    </r>
    <r>
      <rPr>
        <rFont val="PT Sans"/>
        <color rgb="FF696158"/>
        <sz val="10.0"/>
      </rPr>
      <t xml:space="preserve"> in schools across the city.
[Previously: The city’s 13,248 senior-secondary-school students can go back to </t>
    </r>
    <r>
      <rPr>
        <rFont val="PT Sans"/>
        <color rgb="FF1155CC"/>
        <sz val="10.0"/>
        <u/>
      </rPr>
      <t>class on May 4</t>
    </r>
    <r>
      <rPr>
        <rFont val="PT Sans"/>
        <color rgb="FF696158"/>
        <sz val="10.0"/>
      </rPr>
      <t xml:space="preserve">, while its 14,341 junior-high-school students can do so on May 11. The Education Bureau will decide when to resume classes for students of primary schools, kindergartens and special education schools. Primary 1 to 3 students </t>
    </r>
    <r>
      <rPr>
        <rFont val="PT Sans"/>
        <color rgb="FF1155CC"/>
        <sz val="10.0"/>
        <u/>
      </rPr>
      <t>resumed classes</t>
    </r>
    <r>
      <rPr>
        <rFont val="PT Sans"/>
        <color rgb="FF696158"/>
        <sz val="10.0"/>
      </rPr>
      <t xml:space="preserve"> June 1st and 2nd of 2020. New academic year </t>
    </r>
    <r>
      <rPr>
        <rFont val="PT Sans"/>
        <color rgb="FF1155CC"/>
        <sz val="10.0"/>
        <u/>
      </rPr>
      <t>began on 1 September</t>
    </r>
    <r>
      <rPr>
        <rFont val="PT Sans"/>
        <color rgb="FF696158"/>
        <sz val="10.0"/>
      </rPr>
      <t xml:space="preserve"> for most schools. ]</t>
    </r>
  </si>
  <si>
    <t>Senior secondary students began first with unio high school beginning a week later. No word yet on when primary school students will begin.</t>
  </si>
  <si>
    <t>Schools are also “required to thoroughly clean and disinfect their ‘campuses'” before the new school year begins, according to a note released by authorities in mid-August. Social detachment, the mandatory use of a mask and temperature measurement should remain mandatory.</t>
  </si>
  <si>
    <t>https://news.cgtn.com/news/2020-04-23/Schools-reopening-in-Macao-is-a-positive-step-PVsaLIf4xa/index.html</t>
  </si>
  <si>
    <t>https://asiatimes.com/2020/04/macau-to-reopen-schools-while-hk-struggling/
https://plataformamedia.com/en/2020/08/31/macau-guarantees-that-everything-is-ready-for-return-to-school-on-tuesday/</t>
  </si>
  <si>
    <r>
      <rPr>
        <rFont val="PT Sans"/>
        <color rgb="FF696158"/>
        <sz val="10.0"/>
      </rPr>
      <t xml:space="preserve">President Andry Rajoelina announced strengthened measures to combat COVID-19, April 3. A state of health emergency will be enforced for 15 days, during which </t>
    </r>
    <r>
      <rPr>
        <rFont val="PT Sans"/>
        <color rgb="FF1155CC"/>
        <sz val="10.0"/>
        <u/>
      </rPr>
      <t>schools and universities will be closed</t>
    </r>
    <r>
      <rPr>
        <rFont val="PT Sans"/>
        <color rgb="FF696158"/>
        <sz val="10.0"/>
      </rPr>
      <t xml:space="preserve">. </t>
    </r>
    <r>
      <rPr>
        <rFont val="PT Sans"/>
        <color rgb="FF1155CC"/>
        <sz val="10.0"/>
        <u/>
      </rPr>
      <t>Meaasures extended</t>
    </r>
    <r>
      <rPr>
        <rFont val="PT Sans"/>
        <color rgb="FF696158"/>
        <sz val="10.0"/>
      </rPr>
      <t xml:space="preserve"> through at least May 3, with schools remaining closed.
[Previously: Phased reopening beginning with high school students who are studying for exams. Gov shared </t>
    </r>
    <r>
      <rPr>
        <rFont val="PT Sans"/>
        <color rgb="FF1155CC"/>
        <sz val="10.0"/>
        <u/>
      </rPr>
      <t>plans for reopening tertiary institutions</t>
    </r>
    <r>
      <rPr>
        <rFont val="PT Sans"/>
        <color rgb="FF696158"/>
        <sz val="10.0"/>
      </rPr>
      <t xml:space="preserve"> in May. French schools opened for staff 1 September and </t>
    </r>
    <r>
      <rPr>
        <rFont val="PT Sans"/>
        <color rgb="FF1155CC"/>
        <sz val="10.0"/>
        <u/>
      </rPr>
      <t>for students 2 September, though fully remote at first</t>
    </r>
    <r>
      <rPr>
        <rFont val="PT Sans"/>
        <color rgb="FF696158"/>
        <sz val="10.0"/>
      </rPr>
      <t xml:space="preserve">. French schools opened for students in person starting 14 September.  The start of the school year for </t>
    </r>
    <r>
      <rPr>
        <rFont val="PT Sans"/>
        <color rgb="FF1155CC"/>
        <sz val="10.0"/>
        <u/>
      </rPr>
      <t>primary and secondary students scheduled for 26 October</t>
    </r>
    <r>
      <rPr>
        <rFont val="PT Sans"/>
        <color rgb="FF696158"/>
        <sz val="10.0"/>
      </rPr>
      <t xml:space="preserve">. Higher education </t>
    </r>
    <r>
      <rPr>
        <rFont val="PT Sans"/>
        <color rgb="FF1155CC"/>
        <sz val="10.0"/>
        <u/>
      </rPr>
      <t>resumes 2 November</t>
    </r>
    <r>
      <rPr>
        <rFont val="PT Sans"/>
        <color rgb="FF696158"/>
        <sz val="10.0"/>
      </rPr>
      <t xml:space="preserve">. ] </t>
    </r>
  </si>
  <si>
    <t>High Schools reopened first</t>
  </si>
  <si>
    <r>
      <rPr>
        <rFont val="PT Sans"/>
      </rPr>
      <t xml:space="preserve">FEKRIMPAMA, as a union advocating health and social security, training and decent work for teachers, has </t>
    </r>
    <r>
      <rPr>
        <rFont val="PT Sans"/>
        <color rgb="FF1155CC"/>
        <u/>
      </rPr>
      <t>put forward a number of recommendations for the reopening of schools</t>
    </r>
    <r>
      <rPr>
        <rFont val="PT Sans"/>
      </rPr>
      <t xml:space="preserve"> (public and private), which the Madagascar government should consider.</t>
    </r>
  </si>
  <si>
    <t>In Madagascar, the strategies for all schools consist of the distribution of mouth covers, the distribution of soaps, awareness raising among students and teachers, and disinfection of classrooms.</t>
  </si>
  <si>
    <r>
      <rPr>
        <rFont val="PT Sans"/>
      </rPr>
      <t xml:space="preserve">In late March 2020, the UNICEF office in Madagascar received a GPE grant of US$70,000 to support the Ministry of Education in planning its response to the coronavirus (COVID-19) pandemic. Also received </t>
    </r>
    <r>
      <rPr>
        <rFont val="PT Sans"/>
        <color rgb="FF1155CC"/>
        <u/>
      </rPr>
      <t>US$15 million grant</t>
    </r>
    <r>
      <rPr>
        <rFont val="PT Sans"/>
      </rPr>
      <t xml:space="preserve"> will provide online training to about 4.3 million students (50% of them girls) and 20,000 teachers from landlocked areas.</t>
    </r>
  </si>
  <si>
    <r>
      <rPr>
        <rFont val="PT Sans"/>
      </rPr>
      <t xml:space="preserve">Students </t>
    </r>
    <r>
      <rPr>
        <rFont val="PT Sans"/>
        <color rgb="FF1155CC"/>
        <u/>
      </rPr>
      <t>expelled for refusing to take herbal tea</t>
    </r>
    <r>
      <rPr>
        <rFont val="PT Sans"/>
      </rPr>
      <t xml:space="preserve"> the </t>
    </r>
    <r>
      <rPr>
        <rFont val="PT Sans"/>
        <color rgb="FF1155CC"/>
        <u/>
      </rPr>
      <t>president claims prevents and cures COVID</t>
    </r>
    <r>
      <rPr>
        <rFont val="PT Sans"/>
      </rPr>
      <t>.</t>
    </r>
  </si>
  <si>
    <t>https://lexpress.mg/07/09/2020/enseignement-les-rentrees-scolaires-et-universitaires-fixees/</t>
  </si>
  <si>
    <r>
      <rPr>
        <rFont val="PT Sans"/>
        <color rgb="FF1155CC"/>
        <u/>
      </rPr>
      <t xml:space="preserve">https://en.unesco.org/news/13-billion-learners-are-still-affected-school-university-closures-educational-institutions
https://www.lemonde.fr/international/article/2020/04/28/de-la-chine-a-madagascar-une-rentree-des-classes-sous-surveillance-a-l-heure-du-covid-19_6038021_3210.html
</t>
    </r>
    <r>
      <rPr>
        <rFont val="PT Sans"/>
        <color rgb="FF1155CC"/>
        <u/>
      </rPr>
      <t>https://www.unicef.org/madagascar/communiqu%C3%A9s-de-presse/de-nouvelles-orientations-fournissent-une-feuille-de-route-pour-rouvrir-les</t>
    </r>
    <r>
      <rPr>
        <rFont val="PT Sans"/>
        <color rgb="FF1155CC"/>
        <u/>
      </rPr>
      <t xml:space="preserve">
</t>
    </r>
  </si>
  <si>
    <r>
      <rPr>
        <rFont val="PT Sans"/>
        <color rgb="FF000000"/>
        <sz val="10.0"/>
        <u/>
      </rPr>
      <t xml:space="preserve">New lockdown measures </t>
    </r>
    <r>
      <rPr>
        <rFont val="PT Sans"/>
        <color rgb="FF1155CC"/>
        <sz val="10.0"/>
        <u/>
      </rPr>
      <t>forced schools to close</t>
    </r>
    <r>
      <rPr>
        <rFont val="PT Sans"/>
        <color rgb="FF000000"/>
        <sz val="10.0"/>
        <u/>
      </rPr>
      <t xml:space="preserve"> in January. </t>
    </r>
    <r>
      <rPr>
        <rFont val="PT Sans"/>
        <color rgb="FF1155CC"/>
        <sz val="10.0"/>
        <u/>
      </rPr>
      <t>Classes resumed 22 February</t>
    </r>
    <r>
      <rPr>
        <rFont val="PT Sans"/>
        <color rgb="FF000000"/>
        <sz val="10.0"/>
        <u/>
      </rPr>
      <t>.
[Previously: Ministry of educatio</t>
    </r>
    <r>
      <rPr>
        <rFont val="PT Sans"/>
        <color rgb="FF000000"/>
        <sz val="10.0"/>
        <u/>
      </rPr>
      <t xml:space="preserve">n </t>
    </r>
    <r>
      <rPr>
        <rFont val="PT Sans"/>
        <color rgb="FF1155CC"/>
        <sz val="10.0"/>
        <u/>
      </rPr>
      <t>withdrew their plan to reopen schools on July 13</t>
    </r>
    <r>
      <rPr>
        <rFont val="PT Sans"/>
        <color rgb="FF1155CC"/>
        <sz val="10.0"/>
        <u/>
      </rPr>
      <t>th</t>
    </r>
    <r>
      <rPr>
        <rFont val="PT Sans"/>
        <color rgb="FF000000"/>
        <sz val="10.0"/>
        <u/>
      </rPr>
      <t xml:space="preserve"> due to an increase on number COVID cases</t>
    </r>
    <r>
      <rPr>
        <rFont val="PT Sans"/>
        <color rgb="FF000000"/>
        <sz val="10.0"/>
        <u/>
      </rPr>
      <t>.</t>
    </r>
    <r>
      <rPr>
        <rFont val="PT Sans"/>
        <color rgb="FF1155CC"/>
        <sz val="10.0"/>
        <u/>
      </rPr>
      <t xml:space="preserve"> Classes resumed on 7 September for students sitting final exams and 4th year college student</t>
    </r>
    <r>
      <rPr>
        <rFont val="PT Sans"/>
        <color rgb="FF1155CC"/>
        <sz val="10.0"/>
        <u/>
      </rPr>
      <t>s.</t>
    </r>
    <r>
      <rPr>
        <rFont val="PT Sans"/>
        <color rgb="FF000000"/>
        <sz val="10.0"/>
        <u/>
      </rPr>
      <t xml:space="preserve"> Classes for younger grades bega</t>
    </r>
    <r>
      <rPr>
        <rFont val="PT Sans"/>
        <color rgb="FF000000"/>
        <sz val="10.0"/>
        <u/>
      </rPr>
      <t xml:space="preserve">n </t>
    </r>
    <r>
      <rPr>
        <rFont val="PT Sans"/>
        <color rgb="FF1155CC"/>
        <sz val="10.0"/>
        <u/>
      </rPr>
      <t>12 Octob</t>
    </r>
    <r>
      <rPr>
        <rFont val="PT Sans"/>
        <color rgb="FF1155CC"/>
        <sz val="10.0"/>
        <u/>
      </rPr>
      <t>er</t>
    </r>
    <r>
      <rPr>
        <rFont val="PT Sans"/>
        <color rgb="FF000000"/>
        <sz val="10.0"/>
        <u/>
      </rPr>
      <t>. ]</t>
    </r>
  </si>
  <si>
    <t>New lockdown restrictions included closure of schools due to a spike in cases.</t>
  </si>
  <si>
    <t>Students sitting for final exams and fourth year college students resumed classes first.</t>
  </si>
  <si>
    <r>
      <rPr>
        <rFont val="PT Sans"/>
      </rPr>
      <t xml:space="preserve">In April, </t>
    </r>
    <r>
      <rPr>
        <rFont val="PT Sans"/>
        <color rgb="FF1155CC"/>
        <u/>
      </rPr>
      <t>teachers demanded salaries</t>
    </r>
    <r>
      <rPr>
        <rFont val="PT Sans"/>
      </rPr>
      <t xml:space="preserve"> before lockdown. Teachers Union of Malawi (TUM) and the Private Schools Employees Union of Malawi (PSEUM) are </t>
    </r>
    <r>
      <rPr>
        <rFont val="PT Sans"/>
        <color rgb="FF1155CC"/>
        <u/>
      </rPr>
      <t>rallying to protect vulnerable learners from Covid fallout</t>
    </r>
    <r>
      <rPr>
        <rFont val="PT Sans"/>
      </rPr>
      <t xml:space="preserve"> by stopping child labor. </t>
    </r>
  </si>
  <si>
    <r>
      <rPr>
        <rFont val="PT Sans"/>
        <sz val="10.0"/>
      </rPr>
      <t xml:space="preserve">Chakwera said his government will administer the vaccine to 20 percent of the population for a start, with frontline workers, the elderly, and those with underlying conditions </t>
    </r>
    <r>
      <rPr>
        <rFont val="PT Sans"/>
        <color rgb="FF1155CC"/>
        <sz val="10.0"/>
        <u/>
      </rPr>
      <t>as a priority</t>
    </r>
    <r>
      <rPr>
        <rFont val="PT Sans"/>
        <sz val="10.0"/>
      </rPr>
      <t>.</t>
    </r>
  </si>
  <si>
    <r>
      <rPr>
        <rFont val="PT Sans"/>
        <color rgb="FF1155CC"/>
        <u/>
      </rPr>
      <t>Rise in teen pregnancy and early marriage</t>
    </r>
    <r>
      <rPr>
        <rFont val="PT Sans"/>
      </rPr>
      <t xml:space="preserve"> during COVID lockdowns</t>
    </r>
  </si>
  <si>
    <t>https://www.voanews.com/covid-19-pandemic/malawi-reopen-schools-phases-september-7</t>
  </si>
  <si>
    <r>
      <rPr>
        <rFont val="PT Sans"/>
        <color rgb="FF000000"/>
        <sz val="10.0"/>
        <u/>
      </rPr>
      <t xml:space="preserve">The Education Ministry has ordered the </t>
    </r>
    <r>
      <rPr>
        <rFont val="PT Sans"/>
        <color rgb="FF1155CC"/>
        <sz val="10.0"/>
        <u/>
      </rPr>
      <t>closure of all schools</t>
    </r>
    <r>
      <rPr>
        <rFont val="PT Sans"/>
        <color rgb="FF000000"/>
        <sz val="10.0"/>
        <u/>
      </rPr>
      <t xml:space="preserve"> in the Federal Territories of Kuala Lumpur and Putrajaya from May 6 until the Hari Raya Aidilfitri holidays end. Classes will be held online for students from May 16-28. </t>
    </r>
    <r>
      <rPr>
        <rFont val="PT Sans"/>
        <color rgb="FF1155CC"/>
        <sz val="10.0"/>
        <u/>
      </rPr>
      <t>Total lockdown</t>
    </r>
    <r>
      <rPr>
        <rFont val="PT Sans"/>
        <color rgb="FF000000"/>
        <sz val="10.0"/>
        <u/>
      </rPr>
      <t xml:space="preserve"> put in place from June 1-14, 2021.</t>
    </r>
    <r>
      <rPr>
        <rFont val="PT Sans"/>
        <color rgb="FF1155CC"/>
        <sz val="10.0"/>
        <u/>
      </rPr>
      <t xml:space="preserve">
</t>
    </r>
    <r>
      <rPr>
        <rFont val="PT Sans"/>
        <color rgb="FF434343"/>
        <sz val="10.0"/>
        <u/>
      </rPr>
      <t xml:space="preserve">
[Previousl</t>
    </r>
    <r>
      <rPr>
        <rFont val="PT Sans"/>
        <color rgb="FF434343"/>
        <sz val="10.0"/>
        <u/>
      </rPr>
      <t>y:</t>
    </r>
    <r>
      <rPr>
        <rFont val="PT Sans"/>
        <color rgb="FF1155CC"/>
        <sz val="10.0"/>
        <u/>
      </rPr>
      <t xml:space="preserve"> Ministry plans to start reopening from the 24 J</t>
    </r>
    <r>
      <rPr>
        <rFont val="PT Sans"/>
        <color rgb="FF1155CC"/>
        <sz val="10.0"/>
        <u/>
      </rPr>
      <t>une</t>
    </r>
    <r>
      <rPr>
        <rFont val="PT Sans"/>
        <color rgb="FF000000"/>
        <sz val="10.0"/>
        <u/>
      </rPr>
      <t xml:space="preserve">  using </t>
    </r>
    <r>
      <rPr>
        <rFont val="PT Sans"/>
        <color rgb="FF1155CC"/>
        <sz val="10.0"/>
        <u/>
      </rPr>
      <t>three different safety models</t>
    </r>
    <r>
      <rPr>
        <rFont val="PT Sans"/>
        <color rgb="FF000000"/>
        <sz val="10.0"/>
        <u/>
      </rPr>
      <t>. Currently preparing schools to meet health and safety measures.</t>
    </r>
    <r>
      <rPr>
        <rFont val="PT Sans"/>
        <color rgb="FF000000"/>
        <sz val="10.0"/>
        <u/>
      </rPr>
      <t xml:space="preserve"> </t>
    </r>
    <r>
      <rPr>
        <rFont val="PT Sans"/>
        <color rgb="FF1155CC"/>
        <sz val="10.0"/>
        <u/>
      </rPr>
      <t>15 July was the first day of reopening of school session</t>
    </r>
    <r>
      <rPr>
        <rFont val="PT Sans"/>
        <color rgb="FF1155CC"/>
        <sz val="10.0"/>
        <u/>
      </rPr>
      <t>s</t>
    </r>
    <r>
      <rPr>
        <rFont val="PT Sans"/>
        <color rgb="FF000000"/>
        <sz val="10.0"/>
        <u/>
      </rPr>
      <t xml:space="preserve"> for Forms One to Four students and Years Five to Six pupils, as well as those in the remove classes, pre-schools and kindergartens. </t>
    </r>
    <r>
      <rPr>
        <rFont val="PT Sans"/>
        <color rgb="FF1155CC"/>
        <sz val="10.0"/>
        <u/>
      </rPr>
      <t>Some areas postponed reopening</t>
    </r>
    <r>
      <rPr>
        <rFont val="PT Sans"/>
        <color rgb="FF000000"/>
        <sz val="10.0"/>
        <u/>
      </rPr>
      <t xml:space="preserve"> due to a rise in cases. Schools in Sarawak </t>
    </r>
    <r>
      <rPr>
        <rFont val="PT Sans"/>
        <color rgb="FF1155CC"/>
        <sz val="10.0"/>
        <u/>
      </rPr>
      <t>reopened 17 August</t>
    </r>
    <r>
      <rPr>
        <rFont val="PT Sans"/>
        <color rgb="FF000000"/>
        <sz val="10.0"/>
        <u/>
      </rPr>
      <t xml:space="preserve">. Some </t>
    </r>
    <r>
      <rPr>
        <rFont val="PT Sans"/>
        <color rgb="FF1155CC"/>
        <sz val="10.0"/>
        <u/>
      </rPr>
      <t>parents are still wary</t>
    </r>
    <r>
      <rPr>
        <rFont val="PT Sans"/>
        <color rgb="FF000000"/>
        <sz val="10.0"/>
        <u/>
      </rPr>
      <t xml:space="preserve"> and did not send their children to school. </t>
    </r>
    <r>
      <rPr>
        <rFont val="PT Sans"/>
        <color rgb="FF1155CC"/>
        <sz val="10.0"/>
        <u/>
      </rPr>
      <t>MoE announced schools would close from 9 November</t>
    </r>
    <r>
      <rPr>
        <rFont val="PT Sans"/>
        <color rgb="FF000000"/>
        <sz val="10.0"/>
        <u/>
      </rPr>
      <t xml:space="preserve">. In accordance with the school academic calendar for 2021 that was announced earlier, the school term will start on Jan 20, 2021. All primary school students will start face-to-face learning on that date, the minister said. Schools were expected to resume face-to-face classes on 20 Jan, but a rise in cases forced Ministry to only open to exam classes, with </t>
    </r>
    <r>
      <rPr>
        <rFont val="PT Sans"/>
        <color rgb="FF1155CC"/>
        <sz val="10.0"/>
        <u/>
      </rPr>
      <t>other students will take part in distance learning</t>
    </r>
    <r>
      <rPr>
        <rFont val="PT Sans"/>
        <color rgb="FF000000"/>
        <sz val="10.0"/>
        <u/>
      </rPr>
      <t xml:space="preserve">. Phased </t>
    </r>
    <r>
      <rPr>
        <rFont val="PT Sans"/>
        <color rgb="FF1155CC"/>
        <sz val="10.0"/>
        <u/>
      </rPr>
      <t>reopening of all schools began in March</t>
    </r>
    <r>
      <rPr>
        <rFont val="PT Sans"/>
        <color rgb="FF000000"/>
        <sz val="10.0"/>
        <u/>
      </rPr>
      <t xml:space="preserve"> 2021 with primary school students. </t>
    </r>
    <r>
      <rPr>
        <rFont val="PT Sans"/>
        <color rgb="FF1155CC"/>
        <sz val="10.0"/>
        <u/>
      </rPr>
      <t xml:space="preserve">All schools open by April 5 </t>
    </r>
    <r>
      <rPr>
        <rFont val="PT Sans"/>
        <color rgb="FF000000"/>
        <sz val="10.0"/>
        <u/>
      </rPr>
      <t>2021 with secondary returning to in-person classes. ] Check MoE for updates (see sources)</t>
    </r>
  </si>
  <si>
    <t>Schools closed on 9 November in an effort to curb the spread of covid. Localized closures in May 2021.</t>
  </si>
  <si>
    <t>Schools reopened in stages, beginning with students facing public examinations and equivalent international school examinations this year.</t>
  </si>
  <si>
    <r>
      <rPr>
        <rFont val="PT Sans"/>
        <sz val="10.0"/>
      </rPr>
      <t xml:space="preserve">Muhyiddin said </t>
    </r>
    <r>
      <rPr>
        <rFont val="PT Sans"/>
        <color rgb="FF1155CC"/>
        <sz val="10.0"/>
        <u/>
      </rPr>
      <t>Malaysia would prioritise</t>
    </r>
    <r>
      <rPr>
        <rFont val="PT Sans"/>
        <sz val="10.0"/>
      </rPr>
      <t xml:space="preserve"> high-risk groups, including frontliners, senior citizens, as well as those with non-communicable diseases such as heart diseases and diabetes.</t>
    </r>
  </si>
  <si>
    <t>https://www.moe.gov.my/en/pemberitahuan/announcement/gp-buka-sekolah
https://www.moe.gov.my/pemberitahuan/pengumuman/buka-semula-prasekolah</t>
  </si>
  <si>
    <t>https://www.reuters.com/article/us-health-coronavirus-malaysia-schools/malaysia-to-reopen-schools-in-stages-from-june-24-minister-idUSKBN23H13M
https://www.straitstimes.com/asia/se-asia/coronavirus-malaysia-plans-reopening-of-schools-using-three-different-safety-models</t>
  </si>
  <si>
    <t>https://www.malaymail.com/news/malaysia/2020/07/15/education-minister-says-satisfied-with-sop-compliance-as-schools-reopened-t/1884739</t>
  </si>
  <si>
    <r>
      <rPr>
        <rFont val="PT Sans"/>
        <color rgb="FF696158"/>
        <sz val="10.0"/>
      </rPr>
      <t xml:space="preserve">Second term of academic year </t>
    </r>
    <r>
      <rPr>
        <rFont val="PT Sans"/>
        <color rgb="FF1155CC"/>
        <sz val="10.0"/>
        <u/>
      </rPr>
      <t>began 10 January 2021</t>
    </r>
    <r>
      <rPr>
        <rFont val="PT Sans"/>
        <color rgb="FF696158"/>
        <sz val="10.0"/>
      </rPr>
      <t>.
[Previously</t>
    </r>
    <r>
      <rPr>
        <rFont val="PT Sans"/>
        <color rgb="FF696158"/>
        <sz val="10.0"/>
      </rPr>
      <t xml:space="preserve">: </t>
    </r>
    <r>
      <rPr>
        <rFont val="PT Sans"/>
        <color rgb="FF1155CC"/>
        <sz val="10.0"/>
        <u/>
      </rPr>
      <t>Phased reopening may begin for secondary by July 1</t>
    </r>
    <r>
      <rPr>
        <rFont val="PT Sans"/>
        <color rgb="FF696158"/>
        <sz val="10.0"/>
      </rPr>
      <t xml:space="preserve">. Children across </t>
    </r>
    <r>
      <rPr>
        <rFont val="PT Sans"/>
        <color rgb="FF1155CC"/>
        <sz val="10.0"/>
        <u/>
      </rPr>
      <t>Maldives headed to schools from 1 July 2020</t>
    </r>
    <r>
      <rPr>
        <rFont val="PT Sans"/>
        <color rgb="FF696158"/>
        <sz val="10.0"/>
      </rPr>
      <t>, after more than three months of school closure due to the outbreak of the Covid-19 pandemic. Schools reopened for all grades in islands without COVID-19 transmission exceptpre-school cases. However, in Male’ city and other islands with COVID19 transmission, schools reopened for students of grade 9 and above only. ]</t>
    </r>
  </si>
  <si>
    <t>Some islands only opened for 9th grade students.</t>
  </si>
  <si>
    <r>
      <rPr>
        <rFont val="PT Sans"/>
        <sz val="10.0"/>
      </rPr>
      <t xml:space="preserve">HPA has revealed that in Maldives, 3 main groups will get the vaccine first.
They are: a) Frontline Health and Social Care workers, b) Those at high risk for developing life threatening complications from the disease, who are citizens above 50 years and above, along with people between 18 to 50 years, c) Front line essential workers and residents traveling abroad </t>
    </r>
    <r>
      <rPr>
        <rFont val="PT Sans"/>
        <color rgb="FF1155CC"/>
        <sz val="10.0"/>
        <u/>
      </rPr>
      <t>(including teachers)</t>
    </r>
  </si>
  <si>
    <t>https://southasiamonitor.org/maldives/who-pledges-further-support-maldives-prepares-reopen-schools</t>
  </si>
  <si>
    <t>https://www.who.int/docs/default-source/maldives/maldives-sitrep-9-july2020.pdf?sfvrsn=6e6e278e_2#:~:text=7-,Schools%20reopen%20in%20the%20new%20normal,transmission%20except%20pre%2Dschool%20cases.</t>
  </si>
  <si>
    <r>
      <rPr>
        <rFont val="PT Sans"/>
        <color rgb="FF1155CC"/>
        <sz val="10.0"/>
        <u/>
      </rPr>
      <t>Schools were closed in January</t>
    </r>
    <r>
      <rPr>
        <rFont val="PT Sans"/>
        <color rgb="FF696158"/>
        <sz val="10.0"/>
      </rPr>
      <t xml:space="preserve"> as part of COVID restuctions put into place. </t>
    </r>
    <r>
      <rPr>
        <rFont val="PT Sans"/>
        <color rgb="FF1155CC"/>
        <sz val="10.0"/>
        <u/>
      </rPr>
      <t>Classes resumed 25 January</t>
    </r>
    <r>
      <rPr>
        <rFont val="PT Sans"/>
        <color rgb="FF696158"/>
        <sz val="10.0"/>
      </rPr>
      <t>. 
[Previously: Schools open only for secondary school exam students. All others won't return until the following school year.</t>
    </r>
    <r>
      <rPr>
        <rFont val="PT Sans"/>
        <color rgb="FF696158"/>
        <sz val="10.0"/>
      </rPr>
      <t xml:space="preserve">  </t>
    </r>
    <r>
      <rPr>
        <rFont val="PT Sans"/>
        <color rgb="FF1155CC"/>
        <sz val="10.0"/>
        <u/>
      </rPr>
      <t>Some private schools opened on 1 September.</t>
    </r>
    <r>
      <rPr>
        <rFont val="PT Sans"/>
        <color rgb="FF696158"/>
        <sz val="10.0"/>
      </rPr>
      <t xml:space="preserve"> Public schools remain closed pending an agreement between striking teachers and CNSP</t>
    </r>
    <r>
      <rPr>
        <rFont val="PT Sans"/>
        <color rgb="FF696158"/>
        <sz val="10.0"/>
      </rPr>
      <t xml:space="preserve">. </t>
    </r>
    <r>
      <rPr>
        <rFont val="PT Sans"/>
        <color rgb="FF1155CC"/>
        <sz val="10.0"/>
        <u/>
      </rPr>
      <t>Teachers strike ended on 12 September,</t>
    </r>
    <r>
      <rPr>
        <rFont val="PT Sans"/>
        <color rgb="FF696158"/>
        <sz val="10.0"/>
      </rPr>
      <t xml:space="preserve"> with teacher</t>
    </r>
    <r>
      <rPr>
        <rFont val="PT Sans"/>
        <color rgb="FF696158"/>
        <sz val="10.0"/>
      </rPr>
      <t xml:space="preserve">s </t>
    </r>
    <r>
      <rPr>
        <rFont val="PT Sans"/>
        <color rgb="FF1155CC"/>
        <sz val="10.0"/>
        <u/>
      </rPr>
      <t>returning to the classrooms on 14 September</t>
    </r>
    <r>
      <rPr>
        <rFont val="PT Sans"/>
        <color rgb="FF696158"/>
        <sz val="10.0"/>
      </rPr>
      <t xml:space="preserve">.]
</t>
    </r>
  </si>
  <si>
    <t>COVID restrictions forced schools to close in January.</t>
  </si>
  <si>
    <t>Schools open only for secondary school exam students.</t>
  </si>
  <si>
    <t>Resumption only for exam years. Other grades will return only in September</t>
  </si>
  <si>
    <r>
      <rPr>
        <rFont val="PT Sans"/>
        <color rgb="FF1155CC"/>
        <u/>
      </rPr>
      <t>Teachers striking</t>
    </r>
    <r>
      <rPr>
        <rFont val="PT Sans"/>
      </rPr>
      <t xml:space="preserve"> to protest reopening of schools. Strikes ended mid-september with teachers agreeing to </t>
    </r>
    <r>
      <rPr>
        <rFont val="PT Sans"/>
        <color rgb="FF1155CC"/>
        <u/>
      </rPr>
      <t>return to classrooms on 14 September</t>
    </r>
    <r>
      <rPr>
        <rFont val="PT Sans"/>
      </rPr>
      <t>.</t>
    </r>
  </si>
  <si>
    <t>Handwashing stations implemented in schools; students must wear masks</t>
  </si>
  <si>
    <r>
      <rPr>
        <rFont val="PT Sans"/>
        <sz val="10.0"/>
      </rPr>
      <t xml:space="preserve">Health minister Fanta Siby said that the </t>
    </r>
    <r>
      <rPr>
        <rFont val="PT Sans"/>
        <color rgb="FF1155CC"/>
        <sz val="10.0"/>
        <u/>
      </rPr>
      <t>vaccination would first target</t>
    </r>
    <r>
      <rPr>
        <rFont val="PT Sans"/>
        <sz val="10.0"/>
      </rPr>
      <t xml:space="preserve"> medical staff, the elderly and those with comorbidities.</t>
    </r>
  </si>
  <si>
    <t>https://www.studiotamani.org/index.php/themes/politique/24473-reprise-des-cours-des-ecoles-privees-anticipent-les-enseignants-maintiennent-leur-greve</t>
  </si>
  <si>
    <r>
      <rPr>
        <rFont val="PT Sans"/>
      </rPr>
      <t xml:space="preserve">"http://afrique.le360.ma/mali/culture/2020/06/02/30745-video-mali-reouverture-des-classes-malgre-la-propagation-du-covid-19-30745"
</t>
    </r>
    <r>
      <rPr>
        <rFont val="PT Sans"/>
        <color rgb="FF1155CC"/>
        <u/>
      </rPr>
      <t xml:space="preserve">https://www.facebook.com/ministere.educ.ensup.mali
</t>
    </r>
    <r>
      <rPr>
        <rFont val="PT Sans"/>
      </rPr>
      <t xml:space="preserve">https://www.journaldumali.com/2020/09/11/crise-scolaire-fin-de-greve-enseignants-cours-vaqueront-14-septembre/
</t>
    </r>
    <r>
      <rPr>
        <rFont val="PT Sans"/>
        <color rgb="FF1155CC"/>
        <u/>
      </rPr>
      <t>https://www.maliweb.net/education/mali-fin-de-la-greve-des-enseignants-et-reprise-des-cours-des-lundi-2895229.html</t>
    </r>
  </si>
  <si>
    <r>
      <rPr>
        <rFont val="PT Sans"/>
        <color rgb="FF1155CC"/>
        <sz val="10.0"/>
        <u/>
      </rPr>
      <t>Schools closed in March 2021</t>
    </r>
    <r>
      <rPr>
        <rFont val="PT Sans"/>
        <color rgb="FF696158"/>
        <sz val="10.0"/>
      </rPr>
      <t xml:space="preserve"> due to a rise in cases. On 12 April, </t>
    </r>
    <r>
      <rPr>
        <rFont val="PT Sans"/>
        <color rgb="FF1155CC"/>
        <sz val="10.0"/>
        <u/>
      </rPr>
      <t>childcare centres, kindergartens, and primary schools will open</t>
    </r>
    <r>
      <rPr>
        <rFont val="PT Sans"/>
        <color rgb="FF696158"/>
        <sz val="10.0"/>
      </rPr>
      <t>.  Two days later - on Wednesday 14 April - middle schools will open, and on Friday 16 April, secondary schools (from Form 3 to Form 5) will open their doors.
[Previously: Schools will remain closed until the next school year. Distance learning opportunities will continue</t>
    </r>
    <r>
      <rPr>
        <rFont val="PT Sans"/>
        <color rgb="FF696158"/>
        <sz val="10.0"/>
      </rPr>
      <t xml:space="preserve">. </t>
    </r>
    <r>
      <rPr>
        <rFont val="PT Sans"/>
        <color rgb="FF1155CC"/>
        <sz val="10.0"/>
        <u/>
      </rPr>
      <t>Schools expected to open at the end of September using guidelines announced by the government.</t>
    </r>
    <r>
      <rPr>
        <rFont val="PT Sans"/>
        <color rgb="FF696158"/>
        <sz val="10.0"/>
      </rPr>
      <t xml:space="preserve"> However</t>
    </r>
    <r>
      <rPr>
        <rFont val="PT Sans"/>
        <color rgb="FF696158"/>
        <sz val="10.0"/>
      </rPr>
      <t xml:space="preserve">, </t>
    </r>
    <r>
      <rPr>
        <rFont val="PT Sans"/>
        <color rgb="FF1155CC"/>
        <sz val="10.0"/>
        <u/>
      </rPr>
      <t>state school parents argue this decision is premature</t>
    </r>
    <r>
      <rPr>
        <rFont val="PT Sans"/>
        <color rgb="FF696158"/>
        <sz val="10.0"/>
      </rPr>
      <t xml:space="preserve"> citing current measures to slow spread as being ineffective. </t>
    </r>
    <r>
      <rPr>
        <rFont val="PT Sans"/>
        <color rgb="FF1155CC"/>
        <sz val="10.0"/>
        <u/>
      </rPr>
      <t>Schools reopened on 28 September</t>
    </r>
    <r>
      <rPr>
        <rFont val="PT Sans"/>
        <color rgb="FF696158"/>
        <sz val="10.0"/>
      </rPr>
      <t>. ]</t>
    </r>
  </si>
  <si>
    <t>The Maltese government on March 10 ordered non-essential shops and schools to close amid a surge in COVID-19 cases on the Mediterranean island.</t>
  </si>
  <si>
    <r>
      <rPr>
        <rFont val="PT Sans"/>
      </rPr>
      <t xml:space="preserve">Fabri said discussions were ongoing with the </t>
    </r>
    <r>
      <rPr>
        <rFont val="PT Sans"/>
        <color rgb="FF1155CC"/>
        <u/>
      </rPr>
      <t>Malta Union of Teachers</t>
    </r>
    <r>
      <rPr>
        <rFont val="PT Sans"/>
      </rPr>
      <t xml:space="preserve"> on measures that would allow smaller classrooms without the need to employ more teachers. In an immediate reaction the Malta Union of Teachers welcomed the release of the guidelines but insisted this was only the first step in a long journey. </t>
    </r>
  </si>
  <si>
    <t>Children in primary schools will remain in the same classroom bubble so as to minimise the risk of transmission. In secondary schools, where students are normally expected to change classrooms, this will be kept to the minimum possible.</t>
  </si>
  <si>
    <t>Smaller classrooms, desks that are 1.5m apart, the use of masks and keeping children in bubbles will be the new normal Children will have their temperature taken upon entry into school and asked to sanitise their hands. Parents will be encouraged to drop off their children and leave so as not to create crowds outside school. Children under three will not be required to wear masks. Primary school children will be required to wear masks only in common areas, where there is a chance of mixing with other children. In secondary schools, children will be expected to wear masks all the time.</t>
  </si>
  <si>
    <r>
      <rPr>
        <rFont val="PT Sans"/>
        <color rgb="FF1155CC"/>
        <sz val="10.0"/>
        <u/>
      </rPr>
      <t>staff at schools and child-care centers included in third group</t>
    </r>
    <r>
      <rPr>
        <rFont val="PT Sans"/>
        <sz val="10.0"/>
      </rPr>
      <t xml:space="preserve"> out of four</t>
    </r>
  </si>
  <si>
    <t>Link to health protocol</t>
  </si>
  <si>
    <r>
      <rPr>
        <rFont val="PT Sans"/>
        <color rgb="FF696158"/>
      </rPr>
      <t xml:space="preserve">UNESCO
</t>
    </r>
    <r>
      <rPr>
        <rFont val="PT Sans"/>
        <color rgb="FF1155CC"/>
        <u/>
      </rPr>
      <t>https://education.gov.mt/en/Pages/educ.aspx</t>
    </r>
  </si>
  <si>
    <t>https://www.maltatoday.com.mt/news/national/104527/live_education_ministry_give_details_on_opening_of_new_scholastic_year#.X2EQPS17E1</t>
  </si>
  <si>
    <r>
      <rPr>
        <rFont val="PT Sans"/>
        <color rgb="FF696158"/>
        <sz val="10.0"/>
      </rPr>
      <t xml:space="preserve">Students from public school </t>
    </r>
    <r>
      <rPr>
        <rFont val="PT Sans"/>
        <color rgb="FF1155CC"/>
        <sz val="10.0"/>
        <u/>
      </rPr>
      <t>graduated</t>
    </r>
    <r>
      <rPr>
        <rFont val="PT Sans"/>
        <color rgb="FF696158"/>
        <sz val="10.0"/>
      </rPr>
      <t xml:space="preserve"> in May 2021
[Previously: School year ended. Graduations held virtually. </t>
    </r>
    <r>
      <rPr>
        <rFont val="PT Sans"/>
        <color rgb="FF1155CC"/>
        <sz val="10.0"/>
        <u/>
      </rPr>
      <t>School year began on 19 August</t>
    </r>
    <r>
      <rPr>
        <rFont val="PT Sans"/>
        <color rgb="FF696158"/>
        <sz val="10.0"/>
      </rPr>
      <t>. ]</t>
    </r>
  </si>
  <si>
    <r>
      <rPr>
        <rFont val="PT Sans"/>
        <sz val="10.0"/>
      </rPr>
      <t>public health doctors and nurses who are the</t>
    </r>
    <r>
      <rPr>
        <rFont val="PT Sans"/>
        <color rgb="FF1155CC"/>
        <sz val="10.0"/>
        <u/>
      </rPr>
      <t xml:space="preserve"> top priority</t>
    </r>
    <r>
      <rPr>
        <rFont val="PT Sans"/>
        <sz val="10.0"/>
      </rPr>
      <t xml:space="preserve"> for the initial phase of the vaccination program. "Health care workers and other frontliners and the elderly will also receive the vaccine first," Niedenthal said.</t>
    </r>
  </si>
  <si>
    <r>
      <rPr>
        <rFont val="PT Sans"/>
        <color rgb="FF696158"/>
        <sz val="10.0"/>
      </rPr>
      <t xml:space="preserve">Schools and universities </t>
    </r>
    <r>
      <rPr>
        <rFont val="PT Sans"/>
        <color rgb="FF1155CC"/>
        <sz val="10.0"/>
        <u/>
      </rPr>
      <t>closed in January</t>
    </r>
    <r>
      <rPr>
        <rFont val="PT Sans"/>
        <color rgb="FF696158"/>
        <sz val="10.0"/>
      </rPr>
      <t xml:space="preserve"> as part of nationwide restrictions but </t>
    </r>
    <r>
      <rPr>
        <rFont val="PT Sans"/>
        <color rgb="FF1155CC"/>
        <sz val="10.0"/>
        <u/>
      </rPr>
      <t>reopened a few days later</t>
    </r>
    <r>
      <rPr>
        <rFont val="PT Sans"/>
        <color rgb="FF696158"/>
        <sz val="10.0"/>
      </rPr>
      <t xml:space="preserve">.
[Previously: Schools closed until next school year. Classes are scheduled to begin November 16. Remedial classes will be available in September and October. Classes counting for the 2019-2020 school year </t>
    </r>
    <r>
      <rPr>
        <rFont val="PT Sans"/>
        <color rgb="FF1155CC"/>
        <sz val="10.0"/>
        <u/>
      </rPr>
      <t>resumed on 1 September</t>
    </r>
    <r>
      <rPr>
        <rFont val="PT Sans"/>
        <color rgb="FF696158"/>
        <sz val="10.0"/>
      </rPr>
      <t xml:space="preserve">. BAC </t>
    </r>
    <r>
      <rPr>
        <rFont val="PT Sans"/>
        <color rgb="FF1155CC"/>
        <sz val="10.0"/>
        <u/>
      </rPr>
      <t>exams held for 4 days starting on 19 September</t>
    </r>
    <r>
      <rPr>
        <rFont val="PT Sans"/>
        <color rgb="FF696158"/>
        <sz val="10.0"/>
      </rPr>
      <t>. ]</t>
    </r>
  </si>
  <si>
    <t>Schools closed in January 2021 as part of nationwide restrictions.</t>
  </si>
  <si>
    <t xml:space="preserve">Remedial classes to be held in September and October before classes resume in November. </t>
  </si>
  <si>
    <r>
      <rPr>
        <rFont val="PT Sans"/>
        <color rgb="FF696158"/>
      </rPr>
      <t>IMF Executive Board Approves a US$130 Million Disbursement to the Islamic Republic of Mauritania to address the COVID-19 Pandemic; there is mention of priority spending on education (</t>
    </r>
    <r>
      <rPr>
        <rFont val="PT Sans"/>
        <color rgb="FF1155CC"/>
        <u/>
      </rPr>
      <t>source</t>
    </r>
    <r>
      <rPr>
        <rFont val="PT Sans"/>
        <color rgb="FF696158"/>
      </rPr>
      <t>)</t>
    </r>
  </si>
  <si>
    <t>http://www.education.gov.mr/spip.php?article1693</t>
  </si>
  <si>
    <t>http://www.education.gov.mr/spip.php?article279</t>
  </si>
  <si>
    <r>
      <rPr>
        <rFont val="PT Sans"/>
        <color rgb="FF000000"/>
        <sz val="10.0"/>
        <u/>
      </rPr>
      <t xml:space="preserve">Gov imposed </t>
    </r>
    <r>
      <rPr>
        <rFont val="PT Sans"/>
        <color rgb="FF1155CC"/>
        <sz val="10.0"/>
        <u/>
      </rPr>
      <t>new lockdown starting 10 March</t>
    </r>
    <r>
      <rPr>
        <rFont val="PT Sans"/>
        <color rgb="FF000000"/>
        <sz val="10.0"/>
        <u/>
      </rPr>
      <t xml:space="preserve"> that is set to last until 25 March. 
[Previously</t>
    </r>
    <r>
      <rPr>
        <rFont val="PT Sans"/>
        <color rgb="FF000000"/>
        <sz val="10.0"/>
        <u/>
      </rPr>
      <t xml:space="preserve">: </t>
    </r>
    <r>
      <rPr>
        <rFont val="PT Sans"/>
        <color rgb="FF1155CC"/>
        <sz val="10.0"/>
        <u/>
      </rPr>
      <t xml:space="preserve">Schools scheduled to resume August </t>
    </r>
    <r>
      <rPr>
        <rFont val="PT Sans"/>
        <color rgb="FF1155CC"/>
        <sz val="10.0"/>
        <u/>
      </rPr>
      <t>1.</t>
    </r>
    <r>
      <rPr>
        <rFont val="PT Sans"/>
        <color rgb="FF000000"/>
        <sz val="10.0"/>
        <u/>
      </rPr>
      <t xml:space="preserve"> Instead of the phased resumption of schools from 01 August 2020 as announced earlier,  </t>
    </r>
    <r>
      <rPr>
        <rFont val="PT Sans"/>
        <color rgb="FF1155CC"/>
        <sz val="10.0"/>
        <u/>
      </rPr>
      <t>all classes will now resume on 01 July 2020.</t>
    </r>
    <r>
      <rPr>
        <rFont val="PT Sans"/>
        <color rgb="FF000000"/>
        <sz val="10.0"/>
        <u/>
      </rPr>
      <t xml:space="preserve"> ]</t>
    </r>
  </si>
  <si>
    <t>https://education.govmu.org/SitePages/Index.aspx</t>
  </si>
  <si>
    <t>https://www.panapress.com/COViD-19-Mauritius-schools-reope-a_630647040-lang2-free_news.html</t>
  </si>
  <si>
    <r>
      <rPr>
        <rFont val="PT Sans"/>
        <color rgb="FF696158"/>
        <sz val="10.0"/>
      </rPr>
      <t xml:space="preserve">In January, the country </t>
    </r>
    <r>
      <rPr>
        <rFont val="PT Sans"/>
        <color rgb="FF1155CC"/>
        <sz val="10.0"/>
        <u/>
      </rPr>
      <t>began vaccinating teachers</t>
    </r>
    <r>
      <rPr>
        <rFont val="PT Sans"/>
        <color rgb="FF696158"/>
        <sz val="10.0"/>
      </rPr>
      <t xml:space="preserve"> with the hope of reopening schools and returning to in-person classes. Private schools </t>
    </r>
    <r>
      <rPr>
        <rFont val="PT Sans"/>
        <color rgb="FF1155CC"/>
        <sz val="10.0"/>
        <u/>
      </rPr>
      <t>announced that they will return to face-to-face classes</t>
    </r>
    <r>
      <rPr>
        <rFont val="PT Sans"/>
        <color rgb="FF696158"/>
        <sz val="10.0"/>
      </rPr>
      <t xml:space="preserve"> on March 1. Schools in the southern state of </t>
    </r>
    <r>
      <rPr>
        <rFont val="PT Sans"/>
        <color rgb="FF1155CC"/>
        <sz val="10.0"/>
        <u/>
      </rPr>
      <t>Campeche reopened in April</t>
    </r>
    <r>
      <rPr>
        <rFont val="PT Sans"/>
        <color rgb="FF696158"/>
        <sz val="10.0"/>
      </rPr>
      <t xml:space="preserve"> 2021. Schools have </t>
    </r>
    <r>
      <rPr>
        <rFont val="PT Sans"/>
        <color rgb="FF1155CC"/>
        <sz val="10.0"/>
        <u/>
      </rPr>
      <t>begun preparing</t>
    </r>
    <r>
      <rPr>
        <rFont val="PT Sans"/>
        <color rgb="FF696158"/>
        <sz val="10.0"/>
      </rPr>
      <t xml:space="preserve"> for the ationwide opening scheduled for June 7, 2021.
[Previously: School year ended. Summer distance learning available. Schools to reopen in August. </t>
    </r>
    <r>
      <rPr>
        <rFont val="PT Sans"/>
        <color rgb="FF1155CC"/>
        <sz val="10.0"/>
        <u/>
      </rPr>
      <t>School year resumed with distance learning on TV</t>
    </r>
    <r>
      <rPr>
        <rFont val="PT Sans"/>
        <color rgb="FF696158"/>
        <sz val="10.0"/>
      </rPr>
      <t xml:space="preserve">. Photographers across Mexico have been documenting the </t>
    </r>
    <r>
      <rPr>
        <rFont val="PT Sans"/>
        <color rgb="FF1155CC"/>
        <sz val="10.0"/>
        <u/>
      </rPr>
      <t>challenges of distance learning</t>
    </r>
    <r>
      <rPr>
        <rFont val="PT Sans"/>
        <color rgb="FF696158"/>
        <sz val="10.0"/>
      </rPr>
      <t>. ]</t>
    </r>
  </si>
  <si>
    <r>
      <rPr>
        <rFont val="PT Sans"/>
        <color rgb="FF1155CC"/>
        <sz val="10.0"/>
        <u/>
      </rPr>
      <t>The government plans</t>
    </r>
    <r>
      <rPr>
        <rFont val="PT Sans"/>
        <sz val="10.0"/>
      </rPr>
      <t xml:space="preserve"> to have all medical staff tending to COVID-19 patients vaccinated by February 2021. By April, it wants to have have all remaining health care workers, along with Mexicans aged 60 and over, vaccinated. By May, Mexicans above the age of 50 will be vaccinated, followed by those over 40 in June. The goal is to vaccinate everyone else by March 2022. </t>
    </r>
  </si>
  <si>
    <t>https://www.gob.mx/sep/es/archivo/articulos?filter_id=1205&amp;filter_origin=archive&amp;idiom=es&amp;page=3</t>
  </si>
  <si>
    <r>
      <rPr>
        <rFont val="PT Sans"/>
        <color rgb="FF696158"/>
        <sz val="10.0"/>
      </rPr>
      <t xml:space="preserve">Public elementary schools in Pohnpei </t>
    </r>
    <r>
      <rPr>
        <rFont val="PT Sans"/>
        <color rgb="FF1155CC"/>
        <sz val="10.0"/>
        <u/>
      </rPr>
      <t>resumed normal hours</t>
    </r>
    <r>
      <rPr>
        <rFont val="PT Sans"/>
        <color rgb="FF696158"/>
        <sz val="10.0"/>
      </rPr>
      <t xml:space="preserve"> starting Februrary 15 2021.
[Previously: Schools were closed across the islands in Marc</t>
    </r>
    <r>
      <rPr>
        <rFont val="PT Sans"/>
        <color rgb="FF696158"/>
        <sz val="10.0"/>
      </rPr>
      <t>h (</t>
    </r>
    <r>
      <rPr>
        <rFont val="PT Sans"/>
        <color rgb="FF1155CC"/>
        <sz val="10.0"/>
        <u/>
      </rPr>
      <t>state of Chuuk on 16 March</t>
    </r>
    <r>
      <rPr>
        <rFont val="PT Sans"/>
        <color rgb="FF696158"/>
        <sz val="10.0"/>
      </rPr>
      <t xml:space="preserve">). Schools in the </t>
    </r>
    <r>
      <rPr>
        <rFont val="PT Sans"/>
        <color rgb="FF1155CC"/>
        <sz val="10.0"/>
        <u/>
      </rPr>
      <t>state of Pohnpei began 10 August</t>
    </r>
    <r>
      <rPr>
        <rFont val="PT Sans"/>
        <color rgb="FF696158"/>
        <sz val="10.0"/>
      </rPr>
      <t xml:space="preserve">. High schools in state of Pohnpei </t>
    </r>
    <r>
      <rPr>
        <rFont val="PT Sans"/>
        <color rgb="FF1155CC"/>
        <sz val="10.0"/>
        <u/>
      </rPr>
      <t>resumed normal schedule</t>
    </r>
    <r>
      <rPr>
        <rFont val="PT Sans"/>
        <color rgb="FF696158"/>
        <sz val="10.0"/>
      </rPr>
      <t xml:space="preserve"> on 10 November (8:15-3:15), though primary schools are remaining on split schedule. Check gov website for updates (sources). ]</t>
    </r>
  </si>
  <si>
    <t>Students began on split schedules. ECE to 4th grade ran from 8:00-12:15 and 5th to 8th grade runs from 12:15-4:30.</t>
  </si>
  <si>
    <r>
      <rPr>
        <rFont val="PT Sans"/>
        <color rgb="FF1155CC"/>
        <sz val="10.0"/>
        <u/>
      </rPr>
      <t>The first priority group</t>
    </r>
    <r>
      <rPr>
        <rFont val="PT Sans"/>
        <sz val="10.0"/>
      </rPr>
      <t xml:space="preserve"> to receive the Moderna COVID-19 vaccine are frontline workers, such as staff in the health care and those who handle border control, followed by the elderly and individuals with underlying medical conditions. NO teachres mentioned in </t>
    </r>
    <r>
      <rPr>
        <rFont val="PT Sans"/>
        <color rgb="FF1155CC"/>
        <sz val="10.0"/>
        <u/>
      </rPr>
      <t>three phases of rollout</t>
    </r>
    <r>
      <rPr>
        <rFont val="PT Sans"/>
        <sz val="10.0"/>
      </rPr>
      <t>.</t>
    </r>
  </si>
  <si>
    <r>
      <rPr>
        <rFont val="PT Sans"/>
      </rPr>
      <t xml:space="preserve">The bilateral Joint Economic Management Committee (JEMCO) of the United States (U.S.) and the Federated States of Micronesia (FSM) concluded its annual meeting and </t>
    </r>
    <r>
      <rPr>
        <rFont val="PT Sans"/>
        <color rgb="FF1155CC"/>
        <u/>
      </rPr>
      <t>approved a total of $62,968,281 in Compact of Free Association (Compact) funding for fiscal year 2021 for the FSM</t>
    </r>
    <r>
      <rPr>
        <rFont val="PT Sans"/>
      </rPr>
      <t>. Largest share will go to education sector.</t>
    </r>
  </si>
  <si>
    <t>https://www.fsmgov.org/
http://national.doe.fm/
http://pohnpei.doe.fm/
http://kosrae.doe.fm/
http://chuuk.doe.fm/</t>
  </si>
  <si>
    <t>https://www.facebook.com/PohnpeiStateGov
https://www.facebook.com/piofsm/</t>
  </si>
  <si>
    <r>
      <rPr>
        <rFont val="PT Sans"/>
        <color rgb="FF696158"/>
        <sz val="10.0"/>
      </rPr>
      <t xml:space="preserve">Starting April 2, 2021 </t>
    </r>
    <r>
      <rPr>
        <rFont val="PT Sans"/>
        <color rgb="FF1155CC"/>
        <sz val="10.0"/>
        <u/>
      </rPr>
      <t>schools switched to distance learning</t>
    </r>
    <r>
      <rPr>
        <rFont val="PT Sans"/>
        <color rgb="FF696158"/>
        <sz val="10.0"/>
      </rPr>
      <t xml:space="preserve">. Students in th capital </t>
    </r>
    <r>
      <rPr>
        <rFont val="PT Sans"/>
        <color rgb="FF1155CC"/>
        <sz val="10.0"/>
        <u/>
      </rPr>
      <t>began returning to school</t>
    </r>
    <r>
      <rPr>
        <rFont val="PT Sans"/>
        <color rgb="FF696158"/>
        <sz val="10.0"/>
      </rPr>
      <t xml:space="preserve"> on April 12, 2021. At the end of April, the Public Health Comission </t>
    </r>
    <r>
      <rPr>
        <rFont val="PT Sans"/>
        <color rgb="FF1155CC"/>
        <sz val="10.0"/>
        <u/>
      </rPr>
      <t>released instructions</t>
    </r>
    <r>
      <rPr>
        <rFont val="PT Sans"/>
        <color rgb="FF696158"/>
        <sz val="10.0"/>
      </rPr>
      <t xml:space="preserve"> for how education would be conducted in light of the covid situation.
[Previously: Schools will remain closed until the next school year. Distance learning opportunities will continue. </t>
    </r>
    <r>
      <rPr>
        <rFont val="PT Sans"/>
        <color rgb="FF1155CC"/>
        <sz val="10.0"/>
        <u/>
      </rPr>
      <t>New academic year began on 1 September</t>
    </r>
    <r>
      <rPr>
        <rFont val="PT Sans"/>
        <color rgb="FF696158"/>
        <sz val="10.0"/>
      </rPr>
      <t xml:space="preserve">, with most schools having students attend 100% in person.  In February 2021, the gov put additional restrictions into place but </t>
    </r>
    <r>
      <rPr>
        <rFont val="PT Sans"/>
        <color rgb="FF1155CC"/>
        <sz val="10.0"/>
        <u/>
      </rPr>
      <t>maintained the current study regime</t>
    </r>
    <r>
      <rPr>
        <rFont val="PT Sans"/>
        <color rgb="FF696158"/>
        <sz val="10.0"/>
      </rPr>
      <t xml:space="preserve">. Schools </t>
    </r>
    <r>
      <rPr>
        <rFont val="PT Sans"/>
        <color rgb="FF1155CC"/>
        <sz val="10.0"/>
        <u/>
      </rPr>
      <t>closed</t>
    </r>
    <r>
      <rPr>
        <rFont val="PT Sans"/>
        <color rgb="FF696158"/>
        <sz val="10.0"/>
      </rPr>
      <t xml:space="preserve"> from March 1 to March 15, 2021.]</t>
    </r>
  </si>
  <si>
    <t>There are 7 models that institutions can choose to implement. Breakdown is as follows: Model 1, 100% school attendance is implemented by 800 educational institutions; Model 2, shift learning - 105 institutions;   Model 3, blended learning (days of attendance and days of distance) –3 institutions; Model 4, hybrid, group learning: 50% children in the classroom, 50% children at a distance, - 6 institutions; Model 5, alternating, per week - 5 institutions; Model 6, exclusively online - was chosen by 19 institutions this is a temporary model in connection with the quarantine situation in the locality or institution and Model 7, mixed (combining the levels of education of models 1-6)   -314 institutions.</t>
  </si>
  <si>
    <r>
      <rPr>
        <rFont val="PT Sans"/>
        <color rgb="FF1155CC"/>
        <sz val="10.0"/>
        <u/>
      </rPr>
      <t>The target groups</t>
    </r>
    <r>
      <rPr>
        <rFont val="PT Sans"/>
        <sz val="10.0"/>
      </rPr>
      <t xml:space="preserve"> are medical workers; adults over 65 years of age and comorbidities; people in temporary or long-term placement centers; people with comorbidities; social workers; workers in the education field and those in security bodies. Subsequently, depending on the availability of the vaccine, other groups will be vaccinated.</t>
    </r>
  </si>
  <si>
    <r>
      <rPr>
        <rFont val="PT Sans"/>
      </rPr>
      <t>GPE provided a US$70,000 grant through UNICEF to support the country's COVID-19 response. The funds have been used to provide learning materials and sports equipment to the most disadvantaged students, particularly those with special needs who are more likely to experience challenges with online learning (</t>
    </r>
    <r>
      <rPr>
        <rFont val="PT Sans"/>
        <color rgb="FF1155CC"/>
        <u/>
      </rPr>
      <t>source</t>
    </r>
    <r>
      <rPr>
        <rFont val="PT Sans"/>
      </rPr>
      <t>)</t>
    </r>
  </si>
  <si>
    <t>https://mecc.gov.md/ro/press-releases?page=1</t>
  </si>
  <si>
    <r>
      <rPr>
        <rFont val="PT Sans"/>
        <color rgb="FF696158"/>
        <sz val="10.0"/>
      </rPr>
      <t xml:space="preserve">School vacations in April 2021 were </t>
    </r>
    <r>
      <rPr>
        <rFont val="PT Sans"/>
        <color rgb="FF1155CC"/>
        <sz val="10.0"/>
        <u/>
      </rPr>
      <t>moved up two weeks.</t>
    </r>
    <r>
      <rPr>
        <rFont val="PT Sans"/>
        <color rgb="FF696158"/>
        <sz val="10.0"/>
      </rPr>
      <t xml:space="preserve"> Students returned April 26.
[Previously</t>
    </r>
    <r>
      <rPr>
        <rFont val="PT Sans"/>
        <color rgb="FF696158"/>
        <sz val="10.0"/>
      </rPr>
      <t xml:space="preserve">: </t>
    </r>
    <r>
      <rPr>
        <rFont val="PT Sans"/>
        <color rgb="FF1155CC"/>
        <sz val="10.0"/>
        <u/>
      </rPr>
      <t>Exams were cancelled</t>
    </r>
    <r>
      <rPr>
        <rFont val="PT Sans"/>
        <color rgb="FF696158"/>
        <sz val="10.0"/>
      </rPr>
      <t xml:space="preserve"> for high school and college students in April. Phased retur</t>
    </r>
    <r>
      <rPr>
        <rFont val="PT Sans"/>
        <color rgb="FF696158"/>
        <sz val="10.0"/>
      </rPr>
      <t xml:space="preserve">n </t>
    </r>
    <r>
      <rPr>
        <rFont val="PT Sans"/>
        <color rgb="FF1155CC"/>
        <sz val="10.0"/>
        <u/>
      </rPr>
      <t xml:space="preserve">began mid-May </t>
    </r>
    <r>
      <rPr>
        <rFont val="PT Sans"/>
        <color rgb="FF696158"/>
        <sz val="10.0"/>
      </rPr>
      <t xml:space="preserve">with only students in Years 12 and 13. Students in Years 7 and 10 returned 18 May. The final phase took place on Monday 25th, with students in Year 2 and Year 6  resuming lessons in half-size class groups. </t>
    </r>
    <r>
      <rPr>
        <rFont val="PT Sans"/>
        <color rgb="FF1155CC"/>
        <sz val="10.0"/>
        <u/>
      </rPr>
      <t>Early childhood facilities reopened</t>
    </r>
    <r>
      <rPr>
        <rFont val="PT Sans"/>
        <color rgb="FF696158"/>
        <sz val="10.0"/>
      </rPr>
      <t xml:space="preserve"> 2 September. New school year </t>
    </r>
    <r>
      <rPr>
        <rFont val="PT Sans"/>
        <color rgb="FF1155CC"/>
        <sz val="10.0"/>
        <u/>
      </rPr>
      <t>began 7 September.</t>
    </r>
    <r>
      <rPr>
        <rFont val="PT Sans"/>
        <color rgb="FF696158"/>
        <sz val="10.0"/>
      </rPr>
      <t xml:space="preserve"> ]</t>
    </r>
  </si>
  <si>
    <t>Students in Years 12 and 13 (Première terminales) at general high schools (lycées) and Monaco’s Vocational and Catering School, as well as students studying the BTS Hotel and Catering Management, returning to class 11 May. Students in Years 7 and 10 (6° and 3°) returned 18 May. The final phase took place on Monday 25th, with students in Year 2 (CP) and Year 6 (CM2) resuming lessons in half-size class groups.Preschool children (maternelle), and students in Years 3, 4 and 5 (CE1, CE2 and CM1), 8 and 9 (5° and 4°), and Year 11 will have to continue distance learning until the end of this academic year. These students will not be returning to school until September.</t>
  </si>
  <si>
    <t>Small class sizes. There will be no school canteen in operation, so students can either return home for lunch or take a packed lunch with them to school. There will also be no physical and sports education classes.</t>
  </si>
  <si>
    <t>All schools will be applying strict safety measures on direction from the government, particularly social distancing. Floor markings placed at 1.5 metre increments will be applied at the entrance and exist of schools, while masks will be distributed to both students and staff. Students who are resident in the Principality will have received a mask at home, while students coming in from France will be provided one on arrival at school. Supplies will also be available for any students who may have damaged or lost their masks.
Class sizes will be halved and activities will be organised according to social distancing protocols.
Hand washing will be mandatory at the entrance and at the exit of the school, as well as after each lesson or activity. Schools will be providing hydro-alcoholic gel and soap for students to use.</t>
  </si>
  <si>
    <r>
      <rPr>
        <rFont val="PT Sans"/>
        <sz val="10.0"/>
      </rPr>
      <t xml:space="preserve">Care home residents and the over 75s were the </t>
    </r>
    <r>
      <rPr>
        <rFont val="PT Sans"/>
        <color rgb="FF1155CC"/>
        <sz val="10.0"/>
        <u/>
      </rPr>
      <t>top priority groups</t>
    </r>
    <r>
      <rPr>
        <rFont val="PT Sans"/>
        <sz val="10.0"/>
      </rPr>
      <t xml:space="preserve"> to receive the dose. Over half the people in these categories have since received the vaccine, as well as many health care workers too. Those aged between 65 and 74 are being encouraged to register for their vaccination as soon as possible. Anyone aged under 65, considered to be “high risk”, is also being asked to register. </t>
    </r>
  </si>
  <si>
    <r>
      <rPr>
        <rFont val="PT Sans"/>
      </rPr>
      <t>2020 Budget amended to release urgent funds during the current and ongoing pandemic. The funds will allow Monaco to better face the COVID-19 pandemic in the health, social and economic sectors, including education (</t>
    </r>
    <r>
      <rPr>
        <rFont val="PT Sans"/>
        <color rgb="FF1155CC"/>
        <u/>
      </rPr>
      <t>source</t>
    </r>
    <r>
      <rPr>
        <rFont val="PT Sans"/>
      </rPr>
      <t>)</t>
    </r>
  </si>
  <si>
    <t>Monaco’s three-stage plan is the exact opposite of France, which is reopening classrooms for its youngest pupils first. The Principality has chosen instead to focus on the most critical school years, catering for students who need to fulfil certain conditions in order to move up to the next year. The government believes preschool children do not have the same responsibility or pressure, while acknowledging that it will be easier to ensure compliance with health precautions among older, more mature children.</t>
  </si>
  <si>
    <t>https://en.gouv.mc/A-la-Une-du-Portail/Lifting-the-lockdown-in-the-Principality-step-by-step</t>
  </si>
  <si>
    <t>https://www.monaco-tribune.com/en/2020/05/coronavirus-monacos-children-return-to-school-as-lockdown-eases/</t>
  </si>
  <si>
    <r>
      <rPr>
        <rFont val="PT Sans"/>
        <color rgb="FF696158"/>
        <sz val="10.0"/>
      </rPr>
      <t xml:space="preserve">After the winter holidays, schools were not opened. Gov recently announced </t>
    </r>
    <r>
      <rPr>
        <rFont val="PT Sans"/>
        <color rgb="FF1155CC"/>
        <sz val="10.0"/>
        <u/>
      </rPr>
      <t>schools will remain closed until at least 30 March 2021</t>
    </r>
    <r>
      <rPr>
        <rFont val="PT Sans"/>
        <color rgb="FF696158"/>
        <sz val="10.0"/>
      </rPr>
      <t xml:space="preserve">. The Cabinet decided that general education schools, kindergartens, and day nurseries in aimags, soums, villages, and bags </t>
    </r>
    <r>
      <rPr>
        <rFont val="PT Sans"/>
        <color rgb="FF1155CC"/>
        <sz val="10.0"/>
        <u/>
      </rPr>
      <t>will resume operations from March 1, 2021</t>
    </r>
    <r>
      <rPr>
        <rFont val="PT Sans"/>
        <color rgb="FF696158"/>
        <sz val="10.0"/>
      </rPr>
      <t>.
[Previously: State Emergency Commission and Cabinet approve</t>
    </r>
    <r>
      <rPr>
        <rFont val="PT Sans"/>
        <color rgb="FF696158"/>
        <sz val="10.0"/>
      </rPr>
      <t xml:space="preserve">d </t>
    </r>
    <r>
      <rPr>
        <rFont val="PT Sans"/>
        <color rgb="FF1155CC"/>
        <sz val="10.0"/>
        <u/>
      </rPr>
      <t>phased reopning plans</t>
    </r>
    <r>
      <rPr>
        <rFont val="PT Sans"/>
        <color rgb="FF696158"/>
        <sz val="10.0"/>
      </rPr>
      <t xml:space="preserve"> beginning with kindergartens and general education schools on September 1, Tuesday. /</t>
    </r>
    <r>
      <rPr>
        <rFont val="PT Sans"/>
        <color rgb="FF696158"/>
        <sz val="10.0"/>
      </rPr>
      <t xml:space="preserve">/ </t>
    </r>
    <r>
      <rPr>
        <rFont val="PT Sans"/>
        <color rgb="FF1155CC"/>
        <sz val="10.0"/>
        <u/>
      </rPr>
      <t xml:space="preserve">Schools did begin reopening on 1 September. </t>
    </r>
    <r>
      <rPr>
        <rFont val="PT Sans"/>
        <color rgb="FF696158"/>
        <sz val="10.0"/>
      </rPr>
      <t xml:space="preserve"> </t>
    </r>
    <r>
      <rPr>
        <rFont val="PT Sans"/>
        <color rgb="FF1155CC"/>
        <sz val="10.0"/>
        <u/>
      </rPr>
      <t>As of 21 September, activties of all educational institutions returned to normal</t>
    </r>
    <r>
      <rPr>
        <rFont val="PT Sans"/>
        <color rgb="FF696158"/>
        <sz val="10.0"/>
      </rPr>
      <t xml:space="preserve">. First report of local transmission caused a lockdown with </t>
    </r>
    <r>
      <rPr>
        <rFont val="PT Sans"/>
        <color rgb="FF1155CC"/>
        <sz val="10.0"/>
        <u/>
      </rPr>
      <t>schools closing in the capital city.</t>
    </r>
    <r>
      <rPr>
        <rFont val="PT Sans"/>
        <color rgb="FF696158"/>
        <sz val="10.0"/>
      </rPr>
      <t xml:space="preserve"> </t>
    </r>
    <r>
      <rPr>
        <rFont val="PT Sans"/>
        <color rgb="FF1155CC"/>
        <sz val="10.0"/>
        <u/>
      </rPr>
      <t>Winter holidays lased from 18 Dec to 1 Feb</t>
    </r>
    <r>
      <rPr>
        <rFont val="PT Sans"/>
        <color rgb="FF696158"/>
        <sz val="10.0"/>
      </rPr>
      <t>. ]</t>
    </r>
  </si>
  <si>
    <t>Localized closing of schools in capital city during a lockdown put in place after first covid case reported. All schools closed in feb after holiday break and will remain closed until at least 30 March, 2021.</t>
  </si>
  <si>
    <t xml:space="preserve">Kindergartens and general education schools to restart on September 1, Tuesday; vocational and industrial training centers to restart on September 14, Monday; universities, colleges and higher education institutions to restart on October 5, Monday. </t>
  </si>
  <si>
    <t>students of schools in rural areas will take part in offline courses, while schools in capitals of 21 aimags and Ulaanbaatar city will organize classroom training for three days a week and TV and online classes for the remaining two days of a week. School classes will be limited up to 4-6 hours per day, with each period extending around 35-40 minutes.</t>
  </si>
  <si>
    <t xml:space="preserve">Based on the guidelines given by the Ministry of Health, no more than 20 students are allowed in each classroom at all levels of educational institutions.At the Cabinet meeting, it was also decided that hand soaps, sanitizers and medical thermometers will be provided with a view to comply with safety and health rules and regulations at the educational institutions. </t>
  </si>
  <si>
    <t>Increse</t>
  </si>
  <si>
    <r>
      <rPr>
        <rFont val="PT Sans"/>
      </rPr>
      <t>With the move to online learning, Minister of Education distributed the necessary education budget to support the situation (</t>
    </r>
    <r>
      <rPr>
        <rFont val="PT Sans"/>
        <color rgb="FF1155CC"/>
        <u/>
      </rPr>
      <t>source</t>
    </r>
    <r>
      <rPr>
        <rFont val="PT Sans"/>
      </rPr>
      <t>)</t>
    </r>
  </si>
  <si>
    <r>
      <rPr>
        <rFont val="PT Sans"/>
      </rPr>
      <t>The UN Country Team has utilized the $1 Million UN Secretary-General's COVID-19 Response and Recovery MPTF (multi-partner trust fund) allocation, for supporting the Government of Mongolia in improving the national testing capacity, more supplies of personal protective equipment. and also in supporting development of the digital learning curriculum to enhance the quality of online learning (</t>
    </r>
    <r>
      <rPr>
        <rFont val="PT Sans"/>
        <color rgb="FF1155CC"/>
        <u/>
      </rPr>
      <t>source</t>
    </r>
    <r>
      <rPr>
        <rFont val="PT Sans"/>
      </rPr>
      <t>)</t>
    </r>
  </si>
  <si>
    <t>https://mecss.gov.mn/</t>
  </si>
  <si>
    <t>https://montsame.mn/en/read/232288</t>
  </si>
  <si>
    <r>
      <rPr>
        <rFont val="PT Sans"/>
        <color rgb="FF696158"/>
        <sz val="10.0"/>
      </rPr>
      <t xml:space="preserve">In early March, </t>
    </r>
    <r>
      <rPr>
        <rFont val="PT Sans"/>
        <color rgb="FF1155CC"/>
        <sz val="10.0"/>
        <u/>
      </rPr>
      <t>schools switched to online</t>
    </r>
    <r>
      <rPr>
        <rFont val="PT Sans"/>
        <color rgb="FF696158"/>
        <sz val="10.0"/>
      </rPr>
      <t xml:space="preserve"> learning. </t>
    </r>
    <r>
      <rPr>
        <rFont val="PT Sans"/>
        <color rgb="FF1155CC"/>
        <sz val="10.0"/>
        <u/>
      </rPr>
      <t>All educational institutions in Herceg Novi and 12 other municipalities in Montenegro will be closed until April 1</t>
    </r>
    <r>
      <rPr>
        <rFont val="PT Sans"/>
        <color rgb="FF696158"/>
        <sz val="10.0"/>
      </rPr>
      <t xml:space="preserve">, and classes will continue to be organized online. MoE announced both public and private schools would attend in-person classes. In other areas, only </t>
    </r>
    <r>
      <rPr>
        <rFont val="PT Sans"/>
        <color rgb="FF1155CC"/>
        <sz val="10.0"/>
        <u/>
      </rPr>
      <t>ninth graders are attending classes</t>
    </r>
    <r>
      <rPr>
        <rFont val="PT Sans"/>
        <color rgb="FF696158"/>
        <sz val="10.0"/>
      </rPr>
      <t xml:space="preserve">. From </t>
    </r>
    <r>
      <rPr>
        <rFont val="PT Sans"/>
        <color rgb="FF1155CC"/>
        <sz val="10.0"/>
        <u/>
      </rPr>
      <t>April 19-23</t>
    </r>
    <r>
      <rPr>
        <rFont val="PT Sans"/>
        <color rgb="FF696158"/>
        <sz val="10.0"/>
      </rPr>
      <t xml:space="preserve">, and </t>
    </r>
    <r>
      <rPr>
        <rFont val="PT Sans"/>
        <color rgb="FF1155CC"/>
        <sz val="10.0"/>
        <u/>
      </rPr>
      <t>May 4-7</t>
    </r>
    <r>
      <rPr>
        <rFont val="PT Sans"/>
        <color rgb="FF696158"/>
        <sz val="10.0"/>
      </rPr>
      <t xml:space="preserve"> ninth, fourth year of high school and vocational students attended classes. From </t>
    </r>
    <r>
      <rPr>
        <rFont val="PT Sans"/>
        <color rgb="FF1155CC"/>
        <sz val="10.0"/>
        <u/>
      </rPr>
      <t>May 10-14</t>
    </r>
    <r>
      <rPr>
        <rFont val="PT Sans"/>
        <color rgb="FF696158"/>
        <sz val="10.0"/>
      </rPr>
      <t xml:space="preserve">, all students could attend with specific model being chosen by the schools. From May 17, schools will continue to </t>
    </r>
    <r>
      <rPr>
        <rFont val="PT Sans"/>
        <color rgb="FF1155CC"/>
        <sz val="10.0"/>
        <u/>
      </rPr>
      <t>operate normally</t>
    </r>
    <r>
      <rPr>
        <rFont val="PT Sans"/>
        <color rgb="FF696158"/>
        <sz val="10.0"/>
      </rPr>
      <t>.
[Previously: Schools will remain closed until the next school year</t>
    </r>
    <r>
      <rPr>
        <rFont val="PT Sans"/>
        <color rgb="FF696158"/>
        <sz val="10.0"/>
      </rPr>
      <t xml:space="preserve">. </t>
    </r>
    <r>
      <rPr>
        <rFont val="PT Sans"/>
        <color rgb="FF1155CC"/>
        <sz val="10.0"/>
        <u/>
      </rPr>
      <t xml:space="preserve">Start of school year postponed to 1 October. </t>
    </r>
    <r>
      <rPr>
        <rFont val="PT Sans"/>
        <color rgb="FF696158"/>
        <sz val="10.0"/>
      </rPr>
      <t xml:space="preserve">] Students from the first to sixth grade of primary school and the first grade of secondary school (ages six to 13 and 15 to 16) </t>
    </r>
    <r>
      <rPr>
        <rFont val="PT Sans"/>
        <color rgb="FF1155CC"/>
        <sz val="10.0"/>
        <u/>
      </rPr>
      <t>began attending in-person classes on 1 October.</t>
    </r>
    <r>
      <rPr>
        <rFont val="PT Sans"/>
        <color rgb="FF696158"/>
        <sz val="10.0"/>
      </rPr>
      <t xml:space="preserve"> All other pupils will continue online learning, including in-person consultations at schools every 15 days.</t>
    </r>
  </si>
  <si>
    <t>All educational institutions in Herceg Novi and 12 other municipalities in Montenegro will be closed until April 1, and classes will continue to be organized online.</t>
  </si>
  <si>
    <t>First to sixth grade of primary school and the first grade of secondary school (ages six to 13 and 15 to 16) are attending in-person classes while all other students continue online.</t>
  </si>
  <si>
    <t>Students and teachers required to wear masks</t>
  </si>
  <si>
    <t>The Ministry of Education has said that if there are infections in schools, the teaching model can switch back to online classes.</t>
  </si>
  <si>
    <r>
      <rPr>
        <rFont val="PT Sans"/>
        <color rgb="FF1155CC"/>
        <sz val="10.0"/>
        <u/>
      </rPr>
      <t>Borovinic Bojovic said</t>
    </r>
    <r>
      <rPr>
        <rFont val="PT Sans"/>
        <sz val="10.0"/>
      </rPr>
      <t xml:space="preserve"> vaccinations would start at the end of January, and that medical staff and people over 80 will be vaccinated first.</t>
    </r>
  </si>
  <si>
    <r>
      <rPr>
        <rFont val="PT Sans"/>
        <color rgb="FF696158"/>
      </rPr>
      <t xml:space="preserve">World Bank contact
</t>
    </r>
    <r>
      <rPr>
        <rFont val="PT Sans"/>
        <color rgb="FF1155CC"/>
        <u/>
      </rPr>
      <t>http://www.mpin.gov.me/en/ministry</t>
    </r>
  </si>
  <si>
    <t>https://balkaninsight.com/2020/10/01/montenegro-north-macedonia-pupils-begin-school-in-shadow-of-covid-19/</t>
  </si>
  <si>
    <r>
      <rPr>
        <rFont val="PT Sans"/>
        <color rgb="FF000000"/>
        <sz val="10.0"/>
        <u/>
      </rPr>
      <t xml:space="preserve">False rumors spread in January of a suspension of classes, though the MoE shared this was false and </t>
    </r>
    <r>
      <rPr>
        <rFont val="PT Sans"/>
        <color rgb="FF1155CC"/>
        <sz val="10.0"/>
        <u/>
      </rPr>
      <t>classes would resume on 1 February</t>
    </r>
    <r>
      <rPr>
        <rFont val="PT Sans"/>
        <color rgb="FF000000"/>
        <sz val="10.0"/>
        <u/>
      </rPr>
      <t xml:space="preserve"> after a break. </t>
    </r>
    <r>
      <rPr>
        <rFont val="PT Sans"/>
        <color rgb="FF1155CC"/>
        <sz val="10.0"/>
        <u/>
      </rPr>
      <t>Exams</t>
    </r>
    <r>
      <rPr>
        <rFont val="PT Sans"/>
        <color rgb="FF000000"/>
        <sz val="10.0"/>
        <u/>
      </rPr>
      <t xml:space="preserve"> will be held this year.</t>
    </r>
    <r>
      <rPr>
        <rFont val="PT Sans"/>
        <color rgb="FF1155CC"/>
        <sz val="10.0"/>
        <u/>
      </rPr>
      <t xml:space="preserve">
</t>
    </r>
    <r>
      <rPr>
        <rFont val="PT Sans"/>
        <color rgb="FF1155CC"/>
        <sz val="10.0"/>
        <u/>
      </rPr>
      <t xml:space="preserve">
</t>
    </r>
    <r>
      <rPr>
        <rFont val="PT Sans"/>
        <color rgb="FF000000"/>
        <sz val="10.0"/>
        <u/>
      </rPr>
      <t>[Previously: Minister of Education announced that all schools to</t>
    </r>
    <r>
      <rPr>
        <rFont val="PT Sans"/>
        <color rgb="FF000000"/>
        <sz val="10.0"/>
        <u/>
      </rPr>
      <t xml:space="preserve"> </t>
    </r>
    <r>
      <rPr>
        <rFont val="PT Sans"/>
        <color rgb="FF1155CC"/>
        <sz val="10.0"/>
        <u/>
      </rPr>
      <t>remain closed until September</t>
    </r>
    <r>
      <rPr>
        <rFont val="PT Sans"/>
        <color rgb="FF1155CC"/>
        <sz val="10.0"/>
        <u/>
      </rPr>
      <t xml:space="preserve"> </t>
    </r>
    <r>
      <rPr>
        <rFont val="PT Sans"/>
        <color rgb="FF000000"/>
        <sz val="10.0"/>
        <u/>
      </rPr>
      <t>with all finals cancelled except for the BAC. The next school year is</t>
    </r>
    <r>
      <rPr>
        <rFont val="PT Sans"/>
        <color rgb="FF000000"/>
        <sz val="10.0"/>
        <u/>
      </rPr>
      <t xml:space="preserve"> </t>
    </r>
    <r>
      <rPr>
        <rFont val="PT Sans"/>
        <color rgb="FF1155CC"/>
        <sz val="10.0"/>
        <u/>
      </rPr>
      <t>expected to begin September 1</t>
    </r>
    <r>
      <rPr>
        <rFont val="PT Sans"/>
        <color rgb="FF1155CC"/>
        <sz val="10.0"/>
        <u/>
      </rPr>
      <t>,</t>
    </r>
    <r>
      <rPr>
        <rFont val="PT Sans"/>
        <color rgb="FF000000"/>
        <sz val="10.0"/>
        <u/>
      </rPr>
      <t xml:space="preserve"> with students resuming September 7. </t>
    </r>
    <r>
      <rPr>
        <rFont val="PT Sans"/>
        <color rgb="FF1155CC"/>
        <sz val="10.0"/>
        <u/>
      </rPr>
      <t>Staggered 3-day start to school year</t>
    </r>
    <r>
      <rPr>
        <rFont val="PT Sans"/>
        <color rgb="FF000000"/>
        <sz val="10.0"/>
        <u/>
      </rPr>
      <t xml:space="preserve"> on 7 September for some schools in country. New lockdown imposed and </t>
    </r>
    <r>
      <rPr>
        <rFont val="PT Sans"/>
        <color rgb="FF1155CC"/>
        <sz val="10.0"/>
        <u/>
      </rPr>
      <t>schools closed the day they were scheduled to reopen</t>
    </r>
    <r>
      <rPr>
        <rFont val="PT Sans"/>
        <color rgb="FF000000"/>
        <sz val="10.0"/>
        <u/>
      </rPr>
      <t xml:space="preserve"> in some areas. </t>
    </r>
    <r>
      <rPr>
        <rFont val="PT Sans"/>
        <color rgb="FF1155CC"/>
        <sz val="10.0"/>
        <u/>
      </rPr>
      <t>Lockdown extended through October 10</t>
    </r>
    <r>
      <rPr>
        <rFont val="PT Sans"/>
        <color rgb="FF000000"/>
        <sz val="10.0"/>
        <u/>
      </rPr>
      <t xml:space="preserve"> for select cities. Lockdown was extended in Casablanca for two more weeks. Most schools in the country </t>
    </r>
    <r>
      <rPr>
        <rFont val="PT Sans"/>
        <color rgb="FF1155CC"/>
        <sz val="10.0"/>
        <u/>
      </rPr>
      <t>began reopening process October 5</t>
    </r>
    <r>
      <rPr>
        <rFont val="PT Sans"/>
        <color rgb="FF000000"/>
        <sz val="10.0"/>
        <u/>
      </rPr>
      <t xml:space="preserve"> 2020. ]</t>
    </r>
  </si>
  <si>
    <t>Those that have reopened began a new term in the midst of strict sanitary measures and with a mix of in-person and online teaching.</t>
  </si>
  <si>
    <r>
      <rPr>
        <rFont val="PT Sans"/>
      </rPr>
      <t xml:space="preserve">Education unions were </t>
    </r>
    <r>
      <rPr>
        <rFont val="PT Sans"/>
        <color rgb="FF1155CC"/>
        <u/>
      </rPr>
      <t>successful in stopping support to private schools</t>
    </r>
    <r>
      <rPr>
        <rFont val="PT Sans"/>
      </rPr>
      <t xml:space="preserve"> and prosecute those who have fraudulently exploited the crisis.</t>
    </r>
  </si>
  <si>
    <t>No, The Ministry of Education decided that, at the beginning of the 2020-2021 school year, school attendance is optional, as long as students follow classes remotely.</t>
  </si>
  <si>
    <t>Temperature taken and disinfecting of hands before entering; Suspension of school kitchens; students must stay at a distance of one meter from each other throughout the whole school day—in classrooms and sports fields, and during recess. Students must respect social distancing inside the buses and the vehicles should not exceed 50% of their seat capacity.</t>
  </si>
  <si>
    <r>
      <rPr>
        <rFont val="PT Sans"/>
        <sz val="10.0"/>
      </rPr>
      <t xml:space="preserve">Moroccan Health Ministry said the mass vaccination campaign will gradually reach health professionals over the age of 40, </t>
    </r>
    <r>
      <rPr>
        <rFont val="PT Sans"/>
        <color rgb="FF1155CC"/>
        <sz val="10.0"/>
        <u/>
      </rPr>
      <t>school teachers</t>
    </r>
    <r>
      <rPr>
        <rFont val="PT Sans"/>
        <sz val="10.0"/>
      </rPr>
      <t>, members of public authorities, troops and people over the age of 75, before extending to the rest of the population.</t>
    </r>
  </si>
  <si>
    <r>
      <rPr>
        <rFont val="PT Sans"/>
      </rPr>
      <t>COVID-19 crisis fund, which included educational institutions was released; some private institutions were said to be profiting from this assistance despite not being open or holding classes (</t>
    </r>
    <r>
      <rPr>
        <rFont val="PT Sans"/>
        <color rgb="FF1155CC"/>
        <u/>
      </rPr>
      <t>source</t>
    </r>
    <r>
      <rPr>
        <rFont val="PT Sans"/>
      </rPr>
      <t>)</t>
    </r>
  </si>
  <si>
    <r>
      <rPr>
        <rFont val="PT Sans"/>
      </rPr>
      <t>As part of COVID-19 emergency response measures, USAID redirected approximately $400,000 under its current National Program for Reading (2017-2022) to adapt digital lessons into sign language for DHH students (</t>
    </r>
    <r>
      <rPr>
        <rFont val="PT Sans"/>
        <color rgb="FF1155CC"/>
        <u/>
      </rPr>
      <t>source</t>
    </r>
    <r>
      <rPr>
        <rFont val="PT Sans"/>
      </rPr>
      <t>)</t>
    </r>
  </si>
  <si>
    <r>
      <rPr>
        <rFont val="PT Sans"/>
      </rPr>
      <t xml:space="preserve">A number of families have </t>
    </r>
    <r>
      <rPr>
        <rFont val="PT Sans"/>
        <color rgb="FF1155CC"/>
        <u/>
      </rPr>
      <t>moved their children from private to public schools.</t>
    </r>
  </si>
  <si>
    <r>
      <rPr>
        <rFont val="PT Sans"/>
        <color rgb="FF1155CC"/>
        <u/>
      </rPr>
      <t>https://www.men.gov.ma/Ar/Documents/note3920.pdf</t>
    </r>
    <r>
      <rPr>
        <rFont val="PT Sans"/>
        <color rgb="FF000000"/>
      </rPr>
      <t xml:space="preserve"> 
</t>
    </r>
    <r>
      <rPr>
        <rFont val="PT Sans"/>
        <color rgb="FF1155CC"/>
        <u/>
      </rPr>
      <t>https://www.moroccoworldnews.com/2020/08/316975/morocco-issues-strict-health-protocol-before-school-reopening/</t>
    </r>
  </si>
  <si>
    <t>https://www.moroccoworldnews.com/2020/08/314904/morocco-still-debating-in-person-remote-education-model-for-2020-2021/
https://www.laprensalatina.com/back-to-school-for-moroccan-students-amid-selective-closures/</t>
  </si>
  <si>
    <r>
      <rPr>
        <rFont val="PT Sans"/>
        <color rgb="FF696158"/>
        <sz val="10.0"/>
      </rPr>
      <t xml:space="preserve">In March, the government announced that </t>
    </r>
    <r>
      <rPr>
        <rFont val="PT Sans"/>
        <color rgb="FF1155CC"/>
        <sz val="10.0"/>
        <u/>
      </rPr>
      <t>all schools, closed because of the Covid-19 pandemic, may re-open</t>
    </r>
    <r>
      <rPr>
        <rFont val="PT Sans"/>
        <color rgb="FF696158"/>
        <sz val="10.0"/>
      </rPr>
      <t xml:space="preserve"> and give face-to-face classes as from Monday March 8, 2021.
[Previously: Phase</t>
    </r>
    <r>
      <rPr>
        <rFont val="PT Sans"/>
        <color rgb="FF696158"/>
        <sz val="10.0"/>
      </rPr>
      <t xml:space="preserve">d </t>
    </r>
    <r>
      <rPr>
        <rFont val="PT Sans"/>
        <color rgb="FF1155CC"/>
        <sz val="10.0"/>
        <u/>
      </rPr>
      <t>reopening discussed for July</t>
    </r>
    <r>
      <rPr>
        <rFont val="PT Sans"/>
        <color rgb="FF696158"/>
        <sz val="10.0"/>
      </rPr>
      <t>. Presiden</t>
    </r>
    <r>
      <rPr>
        <rFont val="PT Sans"/>
        <color rgb="FF696158"/>
        <sz val="10.0"/>
      </rPr>
      <t xml:space="preserve">t </t>
    </r>
    <r>
      <rPr>
        <rFont val="PT Sans"/>
        <color rgb="FF1155CC"/>
        <sz val="10.0"/>
        <u/>
      </rPr>
      <t>reversed decision</t>
    </r>
    <r>
      <rPr>
        <rFont val="PT Sans"/>
        <color rgb="FF696158"/>
        <sz val="10.0"/>
      </rPr>
      <t xml:space="preserve"> to let schools begin reopening by 27 July due to a lack of water and sanitation infrastructure in schools across the nation. Rehabilitation expected to take 90 days. The current academic year will be extended into 2021</t>
    </r>
    <r>
      <rPr>
        <rFont val="PT Sans"/>
        <color rgb="FF696158"/>
        <sz val="10.0"/>
      </rPr>
      <t xml:space="preserve">. </t>
    </r>
    <r>
      <rPr>
        <rFont val="PT Sans"/>
        <color rgb="FF1155CC"/>
        <sz val="10.0"/>
        <u/>
      </rPr>
      <t>Classes for year 12 scheduled to begin on 1 October</t>
    </r>
    <r>
      <rPr>
        <rFont val="PT Sans"/>
        <color rgb="FF696158"/>
        <sz val="10.0"/>
      </rPr>
      <t xml:space="preserve">. </t>
    </r>
    <r>
      <rPr>
        <rFont val="PT Sans"/>
        <color rgb="FF1155CC"/>
        <sz val="10.0"/>
        <u/>
      </rPr>
      <t>Some universities began to open for classes on 18 Aug.</t>
    </r>
    <r>
      <rPr>
        <rFont val="PT Sans"/>
        <color rgb="FF696158"/>
        <sz val="10.0"/>
      </rPr>
      <t xml:space="preserve"> Technical school</t>
    </r>
    <r>
      <rPr>
        <rFont val="PT Sans"/>
        <color rgb="FF696158"/>
        <sz val="10.0"/>
      </rPr>
      <t xml:space="preserve">s </t>
    </r>
    <r>
      <rPr>
        <rFont val="PT Sans"/>
        <color rgb="FF1155CC"/>
        <sz val="10.0"/>
        <u/>
      </rPr>
      <t>allowed to reopen from 1 September</t>
    </r>
    <r>
      <rPr>
        <rFont val="PT Sans"/>
        <color rgb="FF696158"/>
        <sz val="10.0"/>
      </rPr>
      <t xml:space="preserve">. Grade 12 students in most schools </t>
    </r>
    <r>
      <rPr>
        <rFont val="PT Sans"/>
        <color rgb="FF1155CC"/>
        <sz val="10.0"/>
        <u/>
      </rPr>
      <t>resumed classes on 1 October</t>
    </r>
    <r>
      <rPr>
        <rFont val="PT Sans"/>
        <color rgb="FF696158"/>
        <sz val="10.0"/>
      </rPr>
      <t xml:space="preserve"> in a phased reopening. The opening today is to be followed by Grade 10 and the 3rd year of adult education courses on October 19, and Grade 7 classes on November 2. In private schools, classes in grades without exams will resume on October 19, observing preventive measures approved by health authorities and with authorisation from the Ministry of Education and Human Development.]
</t>
    </r>
  </si>
  <si>
    <t>Phased reopening of exam classes began on 1 October with Grade 12, followed by Grade 10 and then Grade 7. The 2020 academic year is set to end on February 26, 2021, so students have five months to prepare for and write their final exams.</t>
  </si>
  <si>
    <t>Exam classes will open in a phased approach.</t>
  </si>
  <si>
    <t>Students must attend school three times a week, for a maximum of four hours and 30 minutes, and will have short breaks of five minutes between double classes and of 10 minutes after two classes</t>
  </si>
  <si>
    <t>Health minister said that the government had already defined the priority groups, though he did not give details.</t>
  </si>
  <si>
    <t>https://plataformamedia.com/2020/09/11/o-que-fazer-com-o-ano-letivo/</t>
  </si>
  <si>
    <r>
      <rPr>
        <rFont val="PT Sans"/>
        <color rgb="FF1155CC"/>
        <u/>
      </rPr>
      <t>https://www.voaportugues.com/a/covid-19-mo%C3%A7ambique-poder%C3%A1-reabrir-as-escolas-em-julho/5457392.html.</t>
    </r>
    <r>
      <rPr>
        <rFont val="PT Sans"/>
      </rPr>
      <t xml:space="preserve">    </t>
    </r>
    <r>
      <rPr>
        <rFont val="PT Sans"/>
        <color rgb="FF1155CC"/>
        <u/>
      </rPr>
      <t>https://africa.cgtn.com/2020/07/22/mozambique-to-improve-sanitation-for-school-re-opening-amid-covid-19-pandemic/
https://clubofmozambique.com/news/mozambique-only-71-of-secondary-schools-reopening-for-grade-12-today-carta-172925/</t>
    </r>
  </si>
  <si>
    <r>
      <rPr>
        <rFont val="PT Sans"/>
        <color rgb="FF1155CC"/>
        <sz val="10.0"/>
        <u/>
      </rPr>
      <t>More high schools reopened</t>
    </r>
    <r>
      <rPr>
        <rFont val="PT Sans"/>
        <color rgb="FF434343"/>
        <sz val="10.0"/>
        <u/>
      </rPr>
      <t xml:space="preserve"> during the month of August but all schools were </t>
    </r>
    <r>
      <rPr>
        <rFont val="PT Sans"/>
        <color rgb="FF1155CC"/>
        <sz val="10.0"/>
        <u/>
      </rPr>
      <t>closed after a spike in cases on 27 August.</t>
    </r>
    <r>
      <rPr>
        <rFont val="PT Sans"/>
        <color rgb="FF434343"/>
        <sz val="10.0"/>
        <u/>
      </rPr>
      <t xml:space="preserve"> Schools will </t>
    </r>
    <r>
      <rPr>
        <rFont val="PT Sans"/>
        <color rgb="FF1155CC"/>
        <sz val="10.0"/>
        <u/>
      </rPr>
      <t>only open if COVID rates decline</t>
    </r>
    <r>
      <rPr>
        <rFont val="PT Sans"/>
        <color rgb="FF434343"/>
        <sz val="10.0"/>
        <u/>
      </rPr>
      <t xml:space="preserve"> to a safe level. Schools remain closed as of 23 February.
[Previously</t>
    </r>
    <r>
      <rPr>
        <rFont val="PT Sans"/>
        <color rgb="FF434343"/>
        <sz val="10.0"/>
        <u/>
      </rPr>
      <t xml:space="preserve">: </t>
    </r>
    <r>
      <rPr>
        <rFont val="PT Sans"/>
        <color rgb="FF1155CC"/>
        <sz val="10.0"/>
        <u/>
      </rPr>
      <t>Phased reopening beg</t>
    </r>
    <r>
      <rPr>
        <rFont val="PT Sans"/>
        <color rgb="FF1155CC"/>
        <sz val="10.0"/>
        <u/>
      </rPr>
      <t>an</t>
    </r>
    <r>
      <rPr>
        <rFont val="PT Sans"/>
        <color rgb="FF000000"/>
        <sz val="10.0"/>
        <u/>
      </rPr>
      <t xml:space="preserve"> on 21 July with half of high schools reopening. /</t>
    </r>
    <r>
      <rPr>
        <rFont val="PT Sans"/>
        <color rgb="FF000000"/>
        <sz val="10.0"/>
        <u/>
      </rPr>
      <t xml:space="preserve">/ </t>
    </r>
    <r>
      <rPr>
        <rFont val="PT Sans"/>
        <color rgb="FF1155CC"/>
        <sz val="10.0"/>
        <u/>
      </rPr>
      <t xml:space="preserve">Government schools tentatively scheduled to reopen July </t>
    </r>
    <r>
      <rPr>
        <rFont val="PT Sans"/>
        <color rgb="FF1155CC"/>
        <sz val="10.0"/>
        <u/>
      </rPr>
      <t>21</t>
    </r>
    <r>
      <rPr>
        <rFont val="PT Sans"/>
        <color rgb="FF000000"/>
        <sz val="10.0"/>
        <u/>
      </rPr>
      <t>]</t>
    </r>
  </si>
  <si>
    <t>Schools closed due to a spike in cases, most in the state of Rakhine.</t>
  </si>
  <si>
    <t>School reopening began with high schools</t>
  </si>
  <si>
    <r>
      <rPr>
        <rFont val="PT Sans"/>
        <sz val="10.0"/>
      </rPr>
      <t xml:space="preserve">Myanmar launched a COVID-19 vaccination programme, with healthcare staff and volunteer medical workers the </t>
    </r>
    <r>
      <rPr>
        <rFont val="PT Sans"/>
        <color rgb="FF1155CC"/>
        <sz val="10.0"/>
        <u/>
      </rPr>
      <t>first to receive shots</t>
    </r>
    <r>
      <rPr>
        <rFont val="PT Sans"/>
        <sz val="10.0"/>
      </rPr>
      <t xml:space="preserve">. The next group of people due to be inoculated will be members of parliament, the health ministry has said. Around 750,000 people, including medics, volunteers, senior government figures, parliamentarians and some of the over-65s are </t>
    </r>
    <r>
      <rPr>
        <rFont val="PT Sans"/>
        <color rgb="FF1155CC"/>
        <sz val="10.0"/>
        <u/>
      </rPr>
      <t>due to be vaccinated</t>
    </r>
    <r>
      <rPr>
        <rFont val="PT Sans"/>
        <sz val="10.0"/>
      </rPr>
      <t xml:space="preserve"> within the next 10 days, according to Dr. Khin Khin Gyi, the director of the Emerging Infectious Diseases Epidemiology Unit.</t>
    </r>
  </si>
  <si>
    <r>
      <rPr>
        <rFont val="PT Sans"/>
      </rPr>
      <t>Received US$11 mil from GPE to support education sector (</t>
    </r>
    <r>
      <rPr>
        <rFont val="PT Sans"/>
        <color rgb="FF1155CC"/>
        <u/>
      </rPr>
      <t>source</t>
    </r>
    <r>
      <rPr>
        <rFont val="PT Sans"/>
      </rPr>
      <t>)</t>
    </r>
  </si>
  <si>
    <t>http://www.xinhuanet.com/english/2020-07/21/c_139229329.htm</t>
  </si>
  <si>
    <r>
      <rPr>
        <rFont val="PT Sans"/>
        <color rgb="FF696158"/>
        <sz val="10.0"/>
      </rPr>
      <t xml:space="preserve">The Ministry of Education, Arts and Culture announced that school reopening postponed from 11 Janaury. </t>
    </r>
    <r>
      <rPr>
        <rFont val="PT Sans"/>
        <color rgb="FF1155CC"/>
        <sz val="10.0"/>
        <u/>
      </rPr>
      <t>Schools will now reopen on 26 January</t>
    </r>
    <r>
      <rPr>
        <rFont val="PT Sans"/>
        <color rgb="FF696158"/>
        <sz val="10.0"/>
      </rPr>
      <t>.
[Previously: Public and private schools reopened for grade 11 and 12 learners on 3 June as part of a phased return to the classroom</t>
    </r>
    <r>
      <rPr>
        <rFont val="PT Sans"/>
        <color rgb="FF696158"/>
        <sz val="10.0"/>
      </rPr>
      <t xml:space="preserve">. </t>
    </r>
    <r>
      <rPr>
        <rFont val="PT Sans"/>
        <color rgb="FF1155CC"/>
        <sz val="10.0"/>
        <u/>
      </rPr>
      <t>Primary schools in Namibia reopened under strict health guidelines on 7 July</t>
    </r>
    <r>
      <rPr>
        <rFont val="PT Sans"/>
        <color rgb="FF696158"/>
        <sz val="10.0"/>
      </rPr>
      <t xml:space="preserve"> except for the Erongo region. Schools were closed on 4 Aug due to concerns over the spread of the virus. </t>
    </r>
    <r>
      <rPr>
        <rFont val="PT Sans"/>
        <color rgb="FF1155CC"/>
        <sz val="10.0"/>
        <u/>
      </rPr>
      <t>Grade 7, 8 and 9 reopen on 7 September in all region</t>
    </r>
    <r>
      <rPr>
        <rFont val="PT Sans"/>
        <color rgb="FF696158"/>
        <sz val="10.0"/>
      </rPr>
      <t xml:space="preserve">s, except Khomas. Grade 4, 5 and 6 will reopen on 14 September in the whole country, including Khomas region. During that time, Khomas region will also resume Grade 7, 8 and 9 classes. Pre-primary to Grade 3 will resume classes on 21 September. </t>
    </r>
    <r>
      <rPr>
        <rFont val="PT Sans"/>
        <color rgb="FF1155CC"/>
        <sz val="10.0"/>
        <u/>
      </rPr>
      <t>Dates for end of academic year</t>
    </r>
    <r>
      <rPr>
        <rFont val="PT Sans"/>
        <color rgb="FF696158"/>
        <sz val="10.0"/>
      </rPr>
      <t xml:space="preserve"> announced for December 9 and 18.]</t>
    </r>
  </si>
  <si>
    <r>
      <rPr>
        <rFont val="PT Sans"/>
        <color rgb="FF696158"/>
        <sz val="10.0"/>
      </rPr>
      <t xml:space="preserve">Concern over the spread of the virus caused </t>
    </r>
    <r>
      <rPr>
        <rFont val="PT Sans"/>
        <color rgb="FF1155CC"/>
        <sz val="10.0"/>
        <u/>
      </rPr>
      <t>schools to close for at least 28 days</t>
    </r>
    <r>
      <rPr>
        <rFont val="PT Sans"/>
        <color rgb="FF696158"/>
        <sz val="10.0"/>
      </rPr>
      <t xml:space="preserve"> for all students expect those in the final three years of high school.</t>
    </r>
  </si>
  <si>
    <t>**Phases and dates revised after schools closure in August** Phase 1: grade 11 and 12 return to school
Phase 2: resumption of pre-primary to grade 3 from 22 June until December 2020
Phase 3: grade 7 and 9 will resume starting 6 July until 18 December.
Phase 4: grades 4, 5, 6, 8, and 10 where learners are expected to start face-to-face classes on 20 July.</t>
  </si>
  <si>
    <r>
      <rPr>
        <rFont val="PT Sans"/>
      </rPr>
      <t xml:space="preserve">The Namibia National Teachers’ Union (Nantu) said it is </t>
    </r>
    <r>
      <rPr>
        <rFont val="PT Sans"/>
        <color rgb="FF1155CC"/>
        <u/>
      </rPr>
      <t>not in support of government’s decision</t>
    </r>
    <r>
      <rPr>
        <rFont val="PT Sans"/>
      </rPr>
      <t xml:space="preserve"> to reopen schools in September, saying education is not an essential service, emphasising the need to protect lives first. The Teachers’ Union of Namibia (TUN) also </t>
    </r>
    <r>
      <rPr>
        <rFont val="PT Sans"/>
        <color rgb="FF1155CC"/>
        <u/>
      </rPr>
      <t>says teachers are not ready to return to schools</t>
    </r>
    <r>
      <rPr>
        <rFont val="PT Sans"/>
      </rPr>
      <t xml:space="preserve"> due to the rising number of COVID-19 cases and a lack of psycho-social support.</t>
    </r>
  </si>
  <si>
    <t>Handwashing; students have to wear masks; In some schools, teachers and staff also check the temperature of learners.</t>
  </si>
  <si>
    <r>
      <rPr>
        <rFont val="PT Sans"/>
      </rPr>
      <t>COVID stimulus package allocated N$600 mil to the Ministry of Basic Education, Arts and Culture for the provision of water, ablution facilities and hostels at about 193 schools, countrywide (</t>
    </r>
    <r>
      <rPr>
        <rFont val="PT Sans"/>
        <color rgb="FF1155CC"/>
        <u/>
      </rPr>
      <t>source)</t>
    </r>
  </si>
  <si>
    <t>http://www.xinhuanet.com/english/2020-07/08/c_139196594.htm</t>
  </si>
  <si>
    <r>
      <rPr>
        <rFont val="PT Sans"/>
        <color rgb="FF1155CC"/>
        <u/>
      </rPr>
      <t>https://allafrica.com/stories/202006040709.html</t>
    </r>
    <r>
      <rPr>
        <rFont val="PT Sans"/>
        <color rgb="FF000000"/>
      </rPr>
      <t xml:space="preserve"> // </t>
    </r>
    <r>
      <rPr>
        <rFont val="PT Sans"/>
        <color rgb="FF1155CC"/>
        <u/>
      </rPr>
      <t>https://www.namibian.com.na/94288/read/Schools-to-re-open-in-phases</t>
    </r>
  </si>
  <si>
    <r>
      <rPr>
        <rFont val="PT Sans"/>
        <color rgb="FF696158"/>
        <sz val="10.0"/>
      </rPr>
      <t xml:space="preserve">Secondary school </t>
    </r>
    <r>
      <rPr>
        <rFont val="PT Sans"/>
        <color rgb="FF1155CC"/>
        <sz val="10.0"/>
        <u/>
      </rPr>
      <t>enrollment increased</t>
    </r>
    <r>
      <rPr>
        <rFont val="PT Sans"/>
        <color rgb="FF696158"/>
        <sz val="10.0"/>
      </rPr>
      <t xml:space="preserve"> in 2021. The new academic year began January 25, 2021.
[Previously: Schools remain open. In May, large school gathering and all events were postponed.] Check gov bulletins (sources) for updates. </t>
    </r>
  </si>
  <si>
    <t>http://www.naurugov.nr/government-information-office/nauru-bulletin.aspx</t>
  </si>
  <si>
    <r>
      <rPr>
        <rFont val="PT Sans"/>
        <color rgb="FF696158"/>
        <sz val="10.0"/>
      </rPr>
      <t xml:space="preserve">More schools in Kathmandu </t>
    </r>
    <r>
      <rPr>
        <rFont val="PT Sans"/>
        <color rgb="FF1155CC"/>
        <sz val="10.0"/>
        <u/>
      </rPr>
      <t>began reopening in December</t>
    </r>
    <r>
      <rPr>
        <rFont val="PT Sans"/>
        <color rgb="FF696158"/>
        <sz val="10.0"/>
      </rPr>
      <t xml:space="preserve">. Some </t>
    </r>
    <r>
      <rPr>
        <rFont val="PT Sans"/>
        <color rgb="FF1155CC"/>
        <sz val="10.0"/>
        <u/>
      </rPr>
      <t>experts in the country</t>
    </r>
    <r>
      <rPr>
        <rFont val="PT Sans"/>
        <color rgb="FF696158"/>
        <sz val="10.0"/>
      </rPr>
      <t xml:space="preserve"> warn it is too early to reopen all schools. In Jan 2021, the gov launched a </t>
    </r>
    <r>
      <rPr>
        <rFont val="PT Sans"/>
        <color rgb="FF1155CC"/>
        <sz val="10.0"/>
        <u/>
      </rPr>
      <t>learning continuity campaign</t>
    </r>
    <r>
      <rPr>
        <rFont val="PT Sans"/>
        <color rgb="FF696158"/>
        <sz val="10.0"/>
      </rPr>
      <t>.
[Previousl</t>
    </r>
    <r>
      <rPr>
        <rFont val="PT Sans"/>
        <color rgb="FF696158"/>
        <sz val="10.0"/>
      </rPr>
      <t xml:space="preserve">y: </t>
    </r>
    <r>
      <rPr>
        <rFont val="PT Sans"/>
        <color rgb="FF1155CC"/>
        <sz val="10.0"/>
        <u/>
      </rPr>
      <t>National school reopening date not yet announced, although school enrollment began 17 August</t>
    </r>
    <r>
      <rPr>
        <rFont val="PT Sans"/>
        <color rgb="FF696158"/>
        <sz val="10.0"/>
      </rPr>
      <t>. Gov will most likely begin reopening schoools in rural areas firs</t>
    </r>
    <r>
      <rPr>
        <rFont val="PT Sans"/>
        <color rgb="FF696158"/>
        <sz val="10.0"/>
      </rPr>
      <t xml:space="preserve">t. </t>
    </r>
    <r>
      <rPr>
        <rFont val="PT Sans"/>
        <color rgb="FF1155CC"/>
        <sz val="10.0"/>
        <u/>
      </rPr>
      <t xml:space="preserve">Many students fear they will lose the whole school year. </t>
    </r>
    <r>
      <rPr>
        <rFont val="PT Sans"/>
        <color rgb="FF696158"/>
        <sz val="10.0"/>
      </rPr>
      <t xml:space="preserve">] Some of the local bodies around Kathmandu have given permission for </t>
    </r>
    <r>
      <rPr>
        <rFont val="PT Sans"/>
        <color rgb="FF1155CC"/>
        <sz val="10.0"/>
        <u/>
      </rPr>
      <t>a few schools to reopen starting 27 September</t>
    </r>
    <r>
      <rPr>
        <rFont val="PT Sans"/>
        <color rgb="FF696158"/>
        <sz val="10.0"/>
      </rPr>
      <t xml:space="preserve">. Some rural areas </t>
    </r>
    <r>
      <rPr>
        <rFont val="PT Sans"/>
        <color rgb="FF1155CC"/>
        <sz val="10.0"/>
        <u/>
      </rPr>
      <t>opened 17 September</t>
    </r>
    <r>
      <rPr>
        <rFont val="PT Sans"/>
        <color rgb="FF696158"/>
        <sz val="10.0"/>
      </rPr>
      <t xml:space="preserve"> due to no covid cases.]</t>
    </r>
  </si>
  <si>
    <t>Localized closures for 10 days following a surge in coronavirus cases in Suklaphanta Municipality, Kanchanpur.</t>
  </si>
  <si>
    <t xml:space="preserve">The school, which runs in two shifts from 6 am (first shift) and 11 am (second shift) to reduce congestion of students. </t>
  </si>
  <si>
    <t>Temperature checks, hand sanitizing</t>
  </si>
  <si>
    <r>
      <rPr>
        <rFont val="PT Sans"/>
        <color rgb="FF1155CC"/>
        <sz val="10.0"/>
        <u/>
      </rPr>
      <t>After the frontline and healthcare workers</t>
    </r>
    <r>
      <rPr>
        <rFont val="PT Sans"/>
        <sz val="10.0"/>
      </rPr>
      <t xml:space="preserve">, those above 55 years are the priority, as Covid-19 death rate among people of this age group has been reported to be the highest. Those between 40 and 55 years of age will be immunised in the third phase and the remaining population will be inoculated in the fourth round.
</t>
    </r>
  </si>
  <si>
    <r>
      <rPr>
        <rFont val="PT Sans"/>
      </rPr>
      <t>Education budget increased by 1% in the 2020 budget (</t>
    </r>
    <r>
      <rPr>
        <rFont val="PT Sans"/>
        <color rgb="FF1155CC"/>
        <u/>
      </rPr>
      <t>source</t>
    </r>
    <r>
      <rPr>
        <rFont val="PT Sans"/>
      </rPr>
      <t>)</t>
    </r>
  </si>
  <si>
    <t>Some local governments have begun reopening schools with students attending in shifts due to pressure from parents.</t>
  </si>
  <si>
    <r>
      <rPr>
        <rFont val="PT Sans"/>
        <color rgb="FF1155CC"/>
        <u/>
      </rPr>
      <t>https://www.nepalitimes.com/latest/un-issues-roadmap-for-school-reopening/.</t>
    </r>
    <r>
      <rPr>
        <rFont val="PT Sans"/>
      </rPr>
      <t xml:space="preserve">      </t>
    </r>
    <r>
      <rPr>
        <rFont val="PT Sans"/>
        <color rgb="FF1155CC"/>
        <u/>
      </rPr>
      <t>https://risingnepaldaily.com/main-news/reopening-all-schools-on-same-date-impossible-govt
https://www.bbc.com/news/world-south-asia-54009306</t>
    </r>
  </si>
  <si>
    <r>
      <rPr>
        <rFont val="PT Sans"/>
        <color rgb="FF696158"/>
        <sz val="10.0"/>
      </rPr>
      <t xml:space="preserve">Mark Rutte, the prime minister, announced that </t>
    </r>
    <r>
      <rPr>
        <rFont val="PT Sans"/>
        <color rgb="FF1155CC"/>
        <sz val="10.0"/>
        <u/>
      </rPr>
      <t>primary schools and nurseries will reopen on February 8</t>
    </r>
    <r>
      <rPr>
        <rFont val="PT Sans"/>
        <color rgb="FF696158"/>
        <sz val="10.0"/>
      </rPr>
      <t xml:space="preserve">. Secondary schools and after-school clubs will remain closed. 
</t>
    </r>
    <r>
      <rPr>
        <rFont val="PT Sans"/>
        <color rgb="FF1155CC"/>
        <sz val="10.0"/>
        <u/>
      </rPr>
      <t xml:space="preserve">
</t>
    </r>
    <r>
      <rPr>
        <rFont val="PT Sans"/>
        <color rgb="FF696158"/>
        <sz val="10.0"/>
      </rPr>
      <t>[Previously: Primary school children to go back to schools part time starting May 11</t>
    </r>
    <r>
      <rPr>
        <rFont val="PT Sans"/>
        <color rgb="FF696158"/>
        <sz val="10.0"/>
      </rPr>
      <t>.</t>
    </r>
    <r>
      <rPr>
        <rFont val="PT Sans"/>
        <color rgb="FF1155CC"/>
        <sz val="10.0"/>
        <u/>
      </rPr>
      <t xml:space="preserve"> Primary schools completely reopened in June. </t>
    </r>
    <r>
      <rPr>
        <rFont val="PT Sans"/>
        <color rgb="FF696158"/>
        <sz val="10.0"/>
      </rPr>
      <t xml:space="preserve"> Schools began reopening for the new academic school year on 17 August, starting in the North. </t>
    </r>
    <r>
      <rPr>
        <rFont val="PT Sans"/>
        <color rgb="FF1155CC"/>
        <sz val="10.0"/>
        <u/>
      </rPr>
      <t xml:space="preserve">Some schools had to close after a week </t>
    </r>
    <r>
      <rPr>
        <rFont val="PT Sans"/>
        <color rgb="FF696158"/>
        <sz val="10.0"/>
      </rPr>
      <t xml:space="preserve">due to a rise in cases. The Netherlands will go into a tough second lockdown, with the </t>
    </r>
    <r>
      <rPr>
        <rFont val="PT Sans"/>
        <color rgb="FF1155CC"/>
        <sz val="10.0"/>
        <u/>
      </rPr>
      <t>closure of all schools and shops for at least five weeks</t>
    </r>
    <r>
      <rPr>
        <rFont val="PT Sans"/>
        <color rgb="FF696158"/>
        <sz val="10.0"/>
      </rPr>
      <t xml:space="preserve">. Schools will not reopen until Jan 18. December lockdown extended by three weeks. </t>
    </r>
    <r>
      <rPr>
        <rFont val="PT Sans"/>
        <color rgb="FF1155CC"/>
        <sz val="10.0"/>
        <u/>
      </rPr>
      <t>Schools remain closed</t>
    </r>
    <r>
      <rPr>
        <rFont val="PT Sans"/>
        <color rgb="FF696158"/>
        <sz val="10.0"/>
      </rPr>
      <t>.]</t>
    </r>
  </si>
  <si>
    <r>
      <rPr>
        <rFont val="PT Sans"/>
        <color rgb="FF696158"/>
        <sz val="10.0"/>
      </rPr>
      <t xml:space="preserve">Some </t>
    </r>
    <r>
      <rPr>
        <rFont val="PT Sans"/>
        <color rgb="FF1155CC"/>
        <sz val="10.0"/>
        <u/>
      </rPr>
      <t>schools in the north were forced to close after a week</t>
    </r>
    <r>
      <rPr>
        <rFont val="PT Sans"/>
        <color rgb="FF696158"/>
        <sz val="10.0"/>
      </rPr>
      <t xml:space="preserve"> in new academic year due to a rise in the number of covid cases. All schools closed in December for 5 weeks over the Christmas holidays in an effort to slow the spread of the virus.</t>
    </r>
  </si>
  <si>
    <t xml:space="preserve">Plans to reopen schools for primary-level students in May 11, part time. </t>
  </si>
  <si>
    <t>Students may be exempted from coming into school if they, or somebody they live with, fall into high-risk categories such as having certain underlying health conditions. The government has not made the wearing of face masks compulsory in schools, although the broadcaster NOS has found that some schools are asking pupils to wear them. Schools have also been encouraged to make sure that their ventilation systems are working properly to help limit the spread of coronavirus.</t>
  </si>
  <si>
    <r>
      <rPr>
        <rFont val="PT Sans"/>
        <sz val="10.0"/>
      </rPr>
      <t>Gov has released information on the</t>
    </r>
    <r>
      <rPr>
        <rFont val="PT Sans"/>
        <color rgb="FF1155CC"/>
        <sz val="10.0"/>
        <u/>
      </rPr>
      <t xml:space="preserve"> order of vaccinations</t>
    </r>
    <r>
      <rPr>
        <rFont val="PT Sans"/>
        <sz val="10.0"/>
      </rPr>
      <t>, which does not include teachers.</t>
    </r>
  </si>
  <si>
    <t>https://www.wsj.com/articles/is-it-safe-to-reopen-schools-europe-is-about-to-find-out-11589278169</t>
  </si>
  <si>
    <r>
      <rPr>
        <rFont val="PT Sans"/>
        <color rgb="FF1155CC"/>
        <sz val="10.0"/>
        <u/>
      </rPr>
      <t>Phased reopening began</t>
    </r>
    <r>
      <rPr>
        <rFont val="PT Sans"/>
        <color rgb="FF696158"/>
        <sz val="10.0"/>
      </rPr>
      <t xml:space="preserve"> April 21 2020 for Southern Island, schools in North opened May 4. Schools </t>
    </r>
    <r>
      <rPr>
        <rFont val="PT Sans"/>
        <color rgb="FF1155CC"/>
        <sz val="10.0"/>
        <u/>
      </rPr>
      <t>closed</t>
    </r>
    <r>
      <rPr>
        <rFont val="PT Sans"/>
        <color rgb="FF696158"/>
        <sz val="10.0"/>
      </rPr>
      <t xml:space="preserve"> between March 8 to March 22, 2021 as a part of new restrictions.</t>
    </r>
  </si>
  <si>
    <t>https://www.rnz.co.nz/international/pacific-news/415788/air-travel-resumes-and-schools-reopen-in-new-caledonia</t>
  </si>
  <si>
    <r>
      <rPr>
        <rFont val="PT Sans"/>
        <color rgb="FF1155CC"/>
        <sz val="10.0"/>
        <u/>
      </rPr>
      <t>Schools in Auckland partially closed 12 August</t>
    </r>
    <r>
      <rPr>
        <rFont val="PT Sans"/>
        <color rgb="FF696158"/>
        <sz val="10.0"/>
      </rPr>
      <t xml:space="preserve"> after a spike in cases. The schools satyed partially closed for </t>
    </r>
    <r>
      <rPr>
        <rFont val="PT Sans"/>
        <color rgb="FF1155CC"/>
        <sz val="10.0"/>
        <u/>
      </rPr>
      <t>about 2 weeks</t>
    </r>
    <r>
      <rPr>
        <rFont val="PT Sans"/>
        <color rgb="FF696158"/>
        <sz val="10.0"/>
      </rPr>
      <t xml:space="preserve">. </t>
    </r>
    <r>
      <rPr>
        <rFont val="PT Sans"/>
        <color rgb="FF1155CC"/>
        <sz val="10.0"/>
        <u/>
      </rPr>
      <t>Classes resumed 31 August</t>
    </r>
    <r>
      <rPr>
        <rFont val="PT Sans"/>
        <color rgb="FF696158"/>
        <sz val="10.0"/>
      </rPr>
      <t>. 
[Previously: Schools were allowed a transition period starting 14 May to ensure good systems are in place and public health requirements are met. 18 May all schools were reopened]</t>
    </r>
  </si>
  <si>
    <r>
      <rPr>
        <rFont val="PT Sans"/>
        <color rgb="FF1155CC"/>
        <sz val="10.0"/>
        <u/>
      </rPr>
      <t>Partial school closures in Auckland in August from 12</t>
    </r>
    <r>
      <rPr>
        <rFont val="PT Sans"/>
        <color rgb="FF696158"/>
        <sz val="10.0"/>
      </rPr>
      <t xml:space="preserve"> through the 31 when classes resumed.</t>
    </r>
  </si>
  <si>
    <t>Schools reopened on the 28th of April for students  up to Year 10 who cannot study from home or need to return to work. 
Schools and early childhood services reopened for all from May 18. Schools were allowed a transition period starting May 14 to ensure all public health guidelines were being met.</t>
  </si>
  <si>
    <r>
      <rPr>
        <rFont val="PT Sans"/>
      </rPr>
      <t xml:space="preserve">The New Zealand Educational Institute (NZEI) and Post-Primary Teachers’ Association (PPTA), which opposed calls for the closure of schools before the government’s lockdown in March, </t>
    </r>
    <r>
      <rPr>
        <rFont val="PT Sans"/>
        <color rgb="FF1155CC"/>
        <u/>
      </rPr>
      <t>endorsed the reopening</t>
    </r>
    <r>
      <rPr>
        <rFont val="PT Sans"/>
      </rPr>
      <t>.</t>
    </r>
  </si>
  <si>
    <t xml:space="preserve">Schools planned to be re-opened April 29th. </t>
  </si>
  <si>
    <r>
      <rPr>
        <rFont val="PT Sans"/>
        <color rgb="FF1155CC"/>
        <sz val="10.0"/>
        <u/>
      </rPr>
      <t>The priority is to vaccinate</t>
    </r>
    <r>
      <rPr>
        <rFont val="PT Sans"/>
        <sz val="10.0"/>
      </rPr>
      <t xml:space="preserve"> border workers, MIQ and essential staff first. This includes protection for Māori, Pacific peoples and our most vulnerable population groups, such as: older people, disabled people, health workers, essential workers, border staff.</t>
    </r>
  </si>
  <si>
    <r>
      <rPr>
        <rFont val="PT Sans"/>
      </rPr>
      <t>Gov spending $51 mil on international education sector (</t>
    </r>
    <r>
      <rPr>
        <rFont val="PT Sans"/>
        <color rgb="FF1155CC"/>
        <u/>
      </rPr>
      <t>source</t>
    </r>
    <r>
      <rPr>
        <rFont val="PT Sans"/>
      </rPr>
      <t>)</t>
    </r>
  </si>
  <si>
    <t>https://www.education.govt.nz/covid-19/advice-for-schoolskura/</t>
  </si>
  <si>
    <t>https://www.nzherald.co.nz/nz/news/article.cfm?c_id=1&amp;objectid=12331058</t>
  </si>
  <si>
    <r>
      <rPr>
        <rFont val="PT Sans"/>
        <color rgb="FF696158"/>
        <sz val="10.0"/>
      </rPr>
      <t xml:space="preserve">Schools did not close and </t>
    </r>
    <r>
      <rPr>
        <rFont val="PT Sans"/>
        <color rgb="FF1155CC"/>
        <sz val="10.0"/>
        <u/>
      </rPr>
      <t>operated as normal</t>
    </r>
    <r>
      <rPr>
        <rFont val="PT Sans"/>
        <color rgb="FF696158"/>
        <sz val="10.0"/>
      </rPr>
      <t>. They continue to remain open.</t>
    </r>
  </si>
  <si>
    <r>
      <rPr>
        <rFont val="PT Sans"/>
        <color rgb="FF696158"/>
        <sz val="10.0"/>
      </rPr>
      <t xml:space="preserve">Reopening of all basic and post-basic classes of private and public institutions for third term of 2019/2020 academic session </t>
    </r>
    <r>
      <rPr>
        <rFont val="PT Sans"/>
        <color rgb="FF1155CC"/>
        <sz val="10.0"/>
        <u/>
      </rPr>
      <t>began on Oct. 4</t>
    </r>
    <r>
      <rPr>
        <rFont val="PT Sans"/>
        <color rgb="FF696158"/>
        <sz val="10.0"/>
      </rPr>
      <t xml:space="preserve">.
</t>
    </r>
    <r>
      <rPr>
        <rFont val="PT Sans"/>
        <color rgb="FF1155CC"/>
        <sz val="10.0"/>
        <u/>
      </rPr>
      <t xml:space="preserve">
</t>
    </r>
    <r>
      <rPr>
        <rFont val="PT Sans"/>
        <color rgb="FF696158"/>
        <sz val="10.0"/>
      </rPr>
      <t>[Previously: Schools reopened June 1</t>
    </r>
    <r>
      <rPr>
        <rFont val="PT Sans"/>
        <color rgb="FF696158"/>
        <sz val="10.0"/>
      </rPr>
      <t xml:space="preserve">. </t>
    </r>
    <r>
      <rPr>
        <rFont val="PT Sans"/>
        <color rgb="FF1155CC"/>
        <sz val="10.0"/>
        <u/>
      </rPr>
      <t>School year ended July 16</t>
    </r>
    <r>
      <rPr>
        <rFont val="PT Sans"/>
        <color rgb="FF696158"/>
        <sz val="10.0"/>
      </rPr>
      <t>. Some public school</t>
    </r>
    <r>
      <rPr>
        <rFont val="PT Sans"/>
        <color rgb="FF696158"/>
        <sz val="10.0"/>
      </rPr>
      <t xml:space="preserve">s </t>
    </r>
    <r>
      <rPr>
        <rFont val="PT Sans"/>
        <color rgb="FF1155CC"/>
        <sz val="10.0"/>
        <u/>
      </rPr>
      <t>reopened in August for students to take exams</t>
    </r>
    <r>
      <rPr>
        <rFont val="PT Sans"/>
        <color rgb="FF696158"/>
        <sz val="10.0"/>
      </rPr>
      <t xml:space="preserve">. Start of school year </t>
    </r>
    <r>
      <rPr>
        <rFont val="PT Sans"/>
        <color rgb="FF1155CC"/>
        <sz val="10.0"/>
        <u/>
      </rPr>
      <t>was scheduled for 15 October</t>
    </r>
    <r>
      <rPr>
        <rFont val="PT Sans"/>
        <color rgb="FF696158"/>
        <sz val="10.0"/>
      </rPr>
      <t xml:space="preserve">.] </t>
    </r>
  </si>
  <si>
    <t>Some public schools have been reopened August 10, for students in exit classes to enable them to sit for the West African School Certificate and the National Examination Council ongoing tests.</t>
  </si>
  <si>
    <t xml:space="preserve">Additional handwashing stations; masks; disinfectant distributed to schools. </t>
  </si>
  <si>
    <r>
      <rPr>
        <rFont val="PT Sans"/>
      </rPr>
      <t>In late March 2020, the UNICEF office in Niger already received a GPE grant of US$70,000 to support the Ministry of Education in planning its response to the coronavirus (COVID-19) pandemic (</t>
    </r>
    <r>
      <rPr>
        <rFont val="PT Sans"/>
        <color rgb="FF1155CC"/>
        <u/>
      </rPr>
      <t>source</t>
    </r>
    <r>
      <rPr>
        <rFont val="PT Sans"/>
      </rPr>
      <t>) // GPE, Agence Française de Développement and UNICEF have mobilized a US$ 11 mil grant to support education and reopneing of schools (</t>
    </r>
    <r>
      <rPr>
        <rFont val="PT Sans"/>
        <color rgb="FF1155CC"/>
        <u/>
      </rPr>
      <t>source</t>
    </r>
    <r>
      <rPr>
        <rFont val="PT Sans"/>
      </rPr>
      <t>)</t>
    </r>
  </si>
  <si>
    <t>https://www.facebook.com/mepaplnec.niger</t>
  </si>
  <si>
    <t>https://www.aa.com.tr/fr/afrique/niger-covid-19-les-cours-reprennent-dans-les-%C3%A9coles-/1860644
https://www.facebook.com/mepaplnec.niger
http://planeteschoolmag.net/education-niger-reouverture-des-ecoles-grace-a-levolution-favorable-du-covid-19/</t>
  </si>
  <si>
    <r>
      <rPr>
        <rFont val="PT Sans"/>
        <color rgb="FF1155CC"/>
        <sz val="10.0"/>
        <u/>
      </rPr>
      <t>Schools reopened on 18 January</t>
    </r>
    <r>
      <rPr>
        <rFont val="PT Sans"/>
        <color rgb="FF696158"/>
        <sz val="10.0"/>
      </rPr>
      <t xml:space="preserve"> despite a spike in cases.
[Previously</t>
    </r>
    <r>
      <rPr>
        <rFont val="PT Sans"/>
        <color rgb="FF696158"/>
        <sz val="10.0"/>
      </rPr>
      <t xml:space="preserve">: </t>
    </r>
    <r>
      <rPr>
        <rFont val="PT Sans"/>
        <color rgb="FF1155CC"/>
        <sz val="10.0"/>
        <u/>
      </rPr>
      <t>Students returned to schools to prepare and take national exams</t>
    </r>
    <r>
      <rPr>
        <rFont val="PT Sans"/>
        <color rgb="FF696158"/>
        <sz val="10.0"/>
      </rPr>
      <t>, but schools remain closed. Different states have varying reopen dates</t>
    </r>
    <r>
      <rPr>
        <rFont val="PT Sans"/>
        <color rgb="FF696158"/>
        <sz val="10.0"/>
      </rPr>
      <t xml:space="preserve">. </t>
    </r>
    <r>
      <rPr>
        <rFont val="PT Sans"/>
        <color rgb="FF1155CC"/>
        <sz val="10.0"/>
        <u/>
      </rPr>
      <t>Some schools reopened in Lagos state from 14 September</t>
    </r>
    <r>
      <rPr>
        <rFont val="PT Sans"/>
        <color rgb="FF696158"/>
        <sz val="10.0"/>
      </rPr>
      <t>. Basic and secondary school</t>
    </r>
    <r>
      <rPr>
        <rFont val="PT Sans"/>
        <color rgb="FF696158"/>
        <sz val="10.0"/>
      </rPr>
      <t xml:space="preserve">s </t>
    </r>
    <r>
      <rPr>
        <rFont val="PT Sans"/>
        <color rgb="FF1155CC"/>
        <sz val="10.0"/>
        <u/>
      </rPr>
      <t>reopened 21 September in Taraba state</t>
    </r>
    <r>
      <rPr>
        <rFont val="PT Sans"/>
        <color rgb="FF696158"/>
        <sz val="10.0"/>
      </rPr>
      <t xml:space="preserve">. </t>
    </r>
    <r>
      <rPr>
        <rFont val="PT Sans"/>
        <color rgb="FF1155CC"/>
        <sz val="10.0"/>
        <u/>
      </rPr>
      <t>Primary six pupils began in Akwa Ibom</t>
    </r>
    <r>
      <rPr>
        <rFont val="PT Sans"/>
        <color rgb="FF696158"/>
        <sz val="10.0"/>
      </rPr>
      <t xml:space="preserve"> state on 21 September to start phased reopening. Many of the northern states have agreed t</t>
    </r>
    <r>
      <rPr>
        <rFont val="PT Sans"/>
        <color rgb="FF696158"/>
        <sz val="10.0"/>
      </rPr>
      <t xml:space="preserve">o </t>
    </r>
    <r>
      <rPr>
        <rFont val="PT Sans"/>
        <color rgb="FF1155CC"/>
        <sz val="10.0"/>
        <u/>
      </rPr>
      <t>reopen partially or fully before 30 October</t>
    </r>
    <r>
      <rPr>
        <rFont val="PT Sans"/>
        <color rgb="FF696158"/>
        <sz val="10.0"/>
      </rPr>
      <t xml:space="preserve">. Schools in </t>
    </r>
    <r>
      <rPr>
        <rFont val="PT Sans"/>
        <color rgb="FF1155CC"/>
        <sz val="10.0"/>
        <u/>
      </rPr>
      <t>Lagos opened on 2 November</t>
    </r>
    <r>
      <rPr>
        <rFont val="PT Sans"/>
        <color rgb="FF696158"/>
        <sz val="10.0"/>
      </rPr>
      <t>.]</t>
    </r>
  </si>
  <si>
    <t>Secondary schools in the country are to reopen as from 4 August 2020 for exit classes only. Students will have two weeks within which to prepare for the West African Examinations Council (WAEC) due to start on 17 August 2020</t>
  </si>
  <si>
    <t>In most states, there is a phased plan of reopening, though the grades that resume first differs slightly based on the state.</t>
  </si>
  <si>
    <r>
      <rPr>
        <rFont val="PT Sans"/>
      </rPr>
      <t>Predictions that a proposed budget cuts will lead to less spending on education (</t>
    </r>
    <r>
      <rPr>
        <rFont val="PT Sans"/>
        <color rgb="FF1155CC"/>
        <u/>
      </rPr>
      <t>source</t>
    </r>
    <r>
      <rPr>
        <rFont val="PT Sans"/>
      </rPr>
      <t>)</t>
    </r>
  </si>
  <si>
    <t>https://education.gov.ng/</t>
  </si>
  <si>
    <t>https://guardian.ng/saturday-magazine/schools-re-opening-discordant-tunes-across-states-as-safety-concerns-mount/</t>
  </si>
  <si>
    <r>
      <rPr>
        <rFont val="PT Sans"/>
        <color rgb="FF1155CC"/>
        <u/>
      </rPr>
      <t>https://allafrica.com/stories/202006090130.html</t>
    </r>
    <r>
      <rPr>
        <rFont val="PT Sans"/>
      </rPr>
      <t xml:space="preserve"> // </t>
    </r>
    <r>
      <rPr>
        <rFont val="PT Sans"/>
        <color rgb="FF1155CC"/>
        <u/>
      </rPr>
      <t>https://guardian.ng/news/taraba-to-reopen-schools-sept-21/</t>
    </r>
    <r>
      <rPr>
        <rFont val="PT Sans"/>
      </rPr>
      <t xml:space="preserve"> // </t>
    </r>
    <r>
      <rPr>
        <rFont val="PT Sans"/>
        <color rgb="FF1155CC"/>
        <u/>
      </rPr>
      <t>https://guardian.ng/news/northern-states-may-reopen-schools-before-oct-30-commissioners/</t>
    </r>
    <r>
      <rPr>
        <rFont val="PT Sans"/>
      </rPr>
      <t xml:space="preserve"> // </t>
    </r>
    <r>
      <rPr>
        <rFont val="PT Sans"/>
        <color rgb="FF1155CC"/>
        <u/>
      </rPr>
      <t>https://guardian.ng/news/akwa-ibom-announces-dates-for-schools-re-opening/</t>
    </r>
  </si>
  <si>
    <r>
      <rPr>
        <rFont val="PT Sans"/>
        <color rgb="FF1155CC"/>
        <sz val="10.0"/>
        <u/>
      </rPr>
      <t>Some schools reopened on 1 October,</t>
    </r>
    <r>
      <rPr>
        <rFont val="PT Sans"/>
        <color rgb="FF696158"/>
        <sz val="10.0"/>
      </rPr>
      <t xml:space="preserve"> but only first to third grade in elementary schools, aged between six and nine years old, are attending in-person classes.
[Previously: School year ended without reopening schools. </t>
    </r>
    <r>
      <rPr>
        <rFont val="PT Sans"/>
        <color rgb="FF1155CC"/>
        <sz val="10.0"/>
        <u/>
      </rPr>
      <t>Most school principals, teachers and parents support returning to class.</t>
    </r>
    <r>
      <rPr>
        <rFont val="PT Sans"/>
        <color rgb="FF696158"/>
        <sz val="10.0"/>
      </rPr>
      <t xml:space="preserve"> As of September, Gov still has </t>
    </r>
    <r>
      <rPr>
        <rFont val="PT Sans"/>
        <color rgb="FF1155CC"/>
        <sz val="10.0"/>
        <u/>
      </rPr>
      <t xml:space="preserve">not made a decision </t>
    </r>
    <r>
      <rPr>
        <rFont val="PT Sans"/>
        <color rgb="FF696158"/>
        <sz val="10.0"/>
      </rPr>
      <t>of when school when resume.]</t>
    </r>
  </si>
  <si>
    <t>First to third grade in elementary schools, aged between six and nine years old, are attending in-person classes. The rest of the students are following online classes.</t>
  </si>
  <si>
    <t xml:space="preserve">When conditions permit, some classes are also being held in school yards. The Education Ministry said that extraordinary health and sanitary checks have been implemented for students and teachers alike. </t>
  </si>
  <si>
    <r>
      <rPr>
        <rFont val="PT Sans"/>
        <color rgb="FF1155CC"/>
        <sz val="10.0"/>
        <u/>
      </rPr>
      <t>According to the PM Zaev</t>
    </r>
    <r>
      <rPr>
        <rFont val="PT Sans"/>
        <sz val="10.0"/>
      </rPr>
      <t>, doctors and nurses, the chronically ill and other risky categories will be inoculated with the vaccines from Serbia.</t>
    </r>
  </si>
  <si>
    <t>http://www.mon.gov.mk/index.php</t>
  </si>
  <si>
    <r>
      <rPr>
        <rFont val="PT Sans"/>
        <color rgb="FF1155CC"/>
        <u/>
      </rPr>
      <t>https://www.novamakedonija.com.mk/kovid-19/vo-zemjava-19/%d0%be%d0%b4%d0%bb%d1%83%d0%ba%d0%b0%d1%82%d0%b0-%d0%b7%d0%b0-%d1%86%d0%b5%d0%bb%d0%be%d0%b4%d0%bd%d0%b5%d0%b2%d0%b5%d0%bd-%d0%bf%d1%80%d0%b5%d1%81%d1%82%d0%be%d1%98-%d0%b2%d0%be-%d1%83%d1%87%d0%b8/</t>
    </r>
    <r>
      <rPr>
        <rFont val="PT Sans"/>
      </rPr>
      <t xml:space="preserve"> 
</t>
    </r>
    <r>
      <rPr>
        <rFont val="PT Sans"/>
        <color rgb="FF1155CC"/>
        <u/>
      </rPr>
      <t>https://balkaninsight.com/2020/10/01/montenegro-north-macedonia-pupils-begin-school-in-shadow-of-covid-19/</t>
    </r>
  </si>
  <si>
    <r>
      <rPr>
        <rFont val="PT Sans"/>
        <color rgb="FF1155CC"/>
        <sz val="10.0"/>
        <u/>
      </rPr>
      <t>Third quarter of school year began 2 February</t>
    </r>
    <r>
      <rPr>
        <rFont val="PT Sans"/>
        <color rgb="FF696158"/>
        <sz val="10.0"/>
      </rPr>
      <t>. Fourth quarter to run from 12 April to 11 June 2021.
[Previously</t>
    </r>
    <r>
      <rPr>
        <rFont val="PT Sans"/>
        <color rgb="FF696158"/>
        <sz val="10.0"/>
      </rPr>
      <t xml:space="preserve">: </t>
    </r>
    <r>
      <rPr>
        <rFont val="PT Sans"/>
        <color rgb="FF1155CC"/>
        <sz val="10.0"/>
        <u/>
      </rPr>
      <t>Schools will not reopen until September</t>
    </r>
    <r>
      <rPr>
        <rFont val="PT Sans"/>
        <color rgb="FF696158"/>
        <sz val="10.0"/>
      </rPr>
      <t>. /</t>
    </r>
    <r>
      <rPr>
        <rFont val="PT Sans"/>
        <color rgb="FF696158"/>
        <sz val="10.0"/>
      </rPr>
      <t xml:space="preserve">/ </t>
    </r>
    <r>
      <rPr>
        <rFont val="PT Sans"/>
        <color rgb="FF1155CC"/>
        <sz val="10.0"/>
        <u/>
      </rPr>
      <t>Schools permitted to open subject to approval and assessment of reopening plans</t>
    </r>
    <r>
      <rPr>
        <rFont val="PT Sans"/>
        <color rgb="FF696158"/>
        <sz val="10.0"/>
      </rPr>
      <t>. // Beginni</t>
    </r>
    <r>
      <rPr>
        <rFont val="PT Sans"/>
        <color rgb="FF696158"/>
        <sz val="10.0"/>
      </rPr>
      <t>ng</t>
    </r>
    <r>
      <rPr>
        <rFont val="PT Sans"/>
        <color rgb="FF1155CC"/>
        <sz val="10.0"/>
        <u/>
      </rPr>
      <t xml:space="preserve"> 24 August, temporary reinstatement of restrictions, including keeping schools closed until further notice</t>
    </r>
    <r>
      <rPr>
        <rFont val="PT Sans"/>
        <color rgb="FF000000"/>
        <sz val="10.0"/>
      </rPr>
      <t xml:space="preserve">; distance learning allowed to be implemented. </t>
    </r>
    <r>
      <rPr>
        <rFont val="PT Sans"/>
        <color rgb="FF696158"/>
        <sz val="10.0"/>
      </rPr>
      <t xml:space="preserve">Temporary restrictions lifted on 6 September and </t>
    </r>
    <r>
      <rPr>
        <rFont val="PT Sans"/>
        <color rgb="FF1155CC"/>
        <sz val="10.0"/>
        <u/>
      </rPr>
      <t>schools permitted to resume in-person instruction</t>
    </r>
    <r>
      <rPr>
        <rFont val="PT Sans"/>
        <color rgb="FF696158"/>
        <sz val="10.0"/>
      </rPr>
      <t xml:space="preserve">, though distance learning encouraged. School year began </t>
    </r>
    <r>
      <rPr>
        <rFont val="PT Sans"/>
        <color rgb="FF1155CC"/>
        <sz val="10.0"/>
        <u/>
      </rPr>
      <t>8 September.</t>
    </r>
    <r>
      <rPr>
        <rFont val="PT Sans"/>
        <color rgb="FF696158"/>
        <sz val="10.0"/>
      </rPr>
      <t xml:space="preserve"> ]</t>
    </r>
  </si>
  <si>
    <r>
      <rPr>
        <rFont val="PT Sans"/>
        <sz val="10.0"/>
      </rPr>
      <t xml:space="preserve">Phase 1b: Persons 55 years or older and workers part of CNMI infrastructure (listed on CISA Sector Graphic) across public and private sectors: this list includes i) </t>
    </r>
    <r>
      <rPr>
        <rFont val="PT Sans"/>
        <color rgb="FF1155CC"/>
        <sz val="10.0"/>
        <u/>
      </rPr>
      <t>Education (Staff)</t>
    </r>
    <r>
      <rPr>
        <rFont val="PT Sans"/>
        <sz val="10.0"/>
      </rPr>
      <t xml:space="preserve"> – PSS, NMC, Private Schools, and Daycares.</t>
    </r>
  </si>
  <si>
    <r>
      <rPr>
        <rFont val="PT Sans"/>
      </rPr>
      <t>Educational relief fund through the CARES Act (</t>
    </r>
    <r>
      <rPr>
        <rFont val="PT Sans"/>
        <color rgb="FF1155CC"/>
        <u/>
      </rPr>
      <t>source</t>
    </r>
    <r>
      <rPr>
        <rFont val="PT Sans"/>
      </rPr>
      <t>)</t>
    </r>
  </si>
  <si>
    <t>https://governor.gov.mp/news/press-releases/</t>
  </si>
  <si>
    <t>https://www.rnz.co.nz/international/pacific-news/416652/northern-marianas-schools-won-t-reopen-until-september</t>
  </si>
  <si>
    <t>1000+</t>
  </si>
  <si>
    <r>
      <rPr>
        <rFont val="PT Sans"/>
        <color rgb="FF000000"/>
        <sz val="10.0"/>
        <u/>
      </rPr>
      <t xml:space="preserve">In Jan 2021, tghtening of restrictions forced </t>
    </r>
    <r>
      <rPr>
        <rFont val="PT Sans"/>
        <color rgb="FF1155CC"/>
        <sz val="10.0"/>
        <u/>
      </rPr>
      <t>some schools to transition to more remote learning</t>
    </r>
    <r>
      <rPr>
        <rFont val="PT Sans"/>
        <color rgb="FF000000"/>
        <sz val="10.0"/>
        <u/>
      </rPr>
      <t xml:space="preserve"> in certain municipalities. In Feb 2021, measures are now being eased to allow students to physically attend teaching</t>
    </r>
    <r>
      <rPr>
        <rFont val="PT Sans"/>
        <color rgb="FF1155CC"/>
        <sz val="10.0"/>
        <u/>
      </rPr>
      <t xml:space="preserve"> in person at universities, university colleges and vocational schools</t>
    </r>
    <r>
      <rPr>
        <rFont val="PT Sans"/>
        <color rgb="FF000000"/>
        <sz val="10.0"/>
        <u/>
      </rPr>
      <t xml:space="preserve"> provided that enhanced infection prevention measures are in place.
[Previously: </t>
    </r>
    <r>
      <rPr>
        <rFont val="PT Sans"/>
        <color rgb="FF1155CC"/>
        <sz val="10.0"/>
        <u/>
      </rPr>
      <t>Kindergartens reopened 20 April, primary schools from first to fourth grade on 27 April, and middle and high schools on 11 May</t>
    </r>
    <r>
      <rPr>
        <rFont val="PT Sans"/>
        <color rgb="FF000000"/>
        <sz val="10.0"/>
        <u/>
      </rPr>
      <t xml:space="preserve">. Gov </t>
    </r>
    <r>
      <rPr>
        <rFont val="PT Sans"/>
        <color rgb="FF1155CC"/>
        <sz val="10.0"/>
        <u/>
      </rPr>
      <t>plan to reopen all schools for all years by 15 May 2020</t>
    </r>
    <r>
      <rPr>
        <rFont val="PT Sans"/>
        <color rgb="FF000000"/>
        <sz val="10.0"/>
        <u/>
      </rPr>
      <t xml:space="preserve">. New academic year </t>
    </r>
    <r>
      <rPr>
        <rFont val="PT Sans"/>
        <color rgb="FF1155CC"/>
        <sz val="10.0"/>
        <u/>
      </rPr>
      <t>began on 17 August</t>
    </r>
    <r>
      <rPr>
        <rFont val="PT Sans"/>
        <color rgb="FF000000"/>
        <sz val="10.0"/>
        <u/>
      </rPr>
      <t xml:space="preserve"> with </t>
    </r>
    <r>
      <rPr>
        <rFont val="PT Sans"/>
        <color rgb="FF1155CC"/>
        <sz val="10.0"/>
        <u/>
      </rPr>
      <t>stricter measures</t>
    </r>
    <r>
      <rPr>
        <rFont val="PT Sans"/>
        <color rgb="FF000000"/>
        <sz val="10.0"/>
        <u/>
      </rPr>
      <t xml:space="preserve"> than the end of last academic year.</t>
    </r>
  </si>
  <si>
    <t>1-4; 5-7; 7-12</t>
  </si>
  <si>
    <t>The Government re-opened child day care/kindergarten from 20 April, classes for years 1–4 by 27 April and middle and high schools by 11 May.</t>
  </si>
  <si>
    <r>
      <rPr>
        <rFont val="PT Sans"/>
        <color rgb="FF1155CC"/>
        <u/>
      </rPr>
      <t>Unions are cooperating with the education ministry</t>
    </r>
    <r>
      <rPr>
        <rFont val="PT Sans"/>
      </rPr>
      <t xml:space="preserve"> and employers to provide professional advice to educators</t>
    </r>
  </si>
  <si>
    <t>Split classes from grade 1-4 in groups of up to 15 students/cohort &amp; grade 5-7 up to 20 students/cohort. Teachers can change the composition of each group at the start of each school week. Employees should come to the classroom so that the cohort does not need to change rooms. Outdoor areas can be divided into zones to avoid multiple cohorts together.</t>
  </si>
  <si>
    <t>Students have their own desks and own dining space. Reinforced cleaning in exposed areas such as students washing their own desks daily, and reduced number of toys so that cleaning is feasible.</t>
  </si>
  <si>
    <r>
      <rPr>
        <rFont val="PT Sans"/>
        <sz val="10.0"/>
      </rPr>
      <t xml:space="preserve">No mention of teachers in the Institute of Public Health's </t>
    </r>
    <r>
      <rPr>
        <rFont val="PT Sans"/>
        <color rgb="FF1155CC"/>
        <sz val="10.0"/>
        <u/>
      </rPr>
      <t>list of priority groups</t>
    </r>
    <r>
      <rPr>
        <rFont val="PT Sans"/>
        <sz val="10.0"/>
      </rPr>
      <t>.</t>
    </r>
  </si>
  <si>
    <r>
      <rPr>
        <rFont val="PT Sans"/>
      </rPr>
      <t>Gov approved NOK80 mil to improve home teaching, NOK60 mil for the purchase of digital teaching aids, and NOK5.5 mil to increase knowledge about the use of digital tools in school (</t>
    </r>
    <r>
      <rPr>
        <rFont val="PT Sans"/>
        <color rgb="FF1155CC"/>
        <u/>
      </rPr>
      <t>source</t>
    </r>
    <r>
      <rPr>
        <rFont val="PT Sans"/>
      </rPr>
      <t>) // half a billion kroner for igher education spaces (</t>
    </r>
    <r>
      <rPr>
        <rFont val="PT Sans"/>
        <color rgb="FF1155CC"/>
        <u/>
      </rPr>
      <t>source</t>
    </r>
    <r>
      <rPr>
        <rFont val="PT Sans"/>
      </rPr>
      <t xml:space="preserve">) </t>
    </r>
  </si>
  <si>
    <t xml:space="preserve">https://www.regjeringen.no/no/tema/utdanning/innsikt/barnehager-skoler-hoyskoler-og-universiteter-stenges-pa-grunn-av-koronaviruset/id2693333/?expand=factbox2696821
https://www.udir.no/kvalitet-og-kompetanse/sikkerhet-og-beredskap/informasjon-om-koronaviruset/smittevernveileder/skoletrinn-1-7/smitteforebyggende-tiltak/#nar-skal-elever-foresatte-og-ansatte-mote-pa-skolen-og-nar-kan-de-mote-pa-sfo
https://www.regjeringen.no/en/aktuelt/norway-to-lift-covid-19-restrictions-gradually-and-cautiously/id2697060/
</t>
  </si>
  <si>
    <r>
      <rPr>
        <rFont val="PT Sans"/>
        <color rgb="FF2C2F34"/>
        <sz val="10.0"/>
      </rPr>
      <t xml:space="preserve">MoE announced that </t>
    </r>
    <r>
      <rPr>
        <rFont val="PT Sans"/>
        <color rgb="FF1155CC"/>
        <sz val="10.0"/>
        <u/>
      </rPr>
      <t>all government schools would revert to distance learning</t>
    </r>
    <r>
      <rPr>
        <rFont val="PT Sans"/>
        <color rgb="FF2C2F34"/>
        <sz val="10.0"/>
      </rPr>
      <t xml:space="preserve"> from March 7-11, 2021.
[Previously: Supreme Committee directed the Ministry of Education to end the academic year for public and private schools on May 7, 2020</t>
    </r>
    <r>
      <rPr>
        <rFont val="PT Sans"/>
        <color rgb="FF2C2F34"/>
        <sz val="10.0"/>
      </rPr>
      <t xml:space="preserve">. </t>
    </r>
    <r>
      <rPr>
        <rFont val="PT Sans"/>
        <color rgb="FF1155CC"/>
        <sz val="10.0"/>
        <u/>
      </rPr>
      <t>Some schools will reopen in-person in November</t>
    </r>
    <r>
      <rPr>
        <rFont val="PT Sans"/>
        <color rgb="FF2C2F34"/>
        <sz val="10.0"/>
      </rPr>
      <t xml:space="preserve"> with a reduced scheduled. However</t>
    </r>
    <r>
      <rPr>
        <rFont val="PT Sans"/>
        <color rgb="FF2C2F34"/>
        <sz val="10.0"/>
      </rPr>
      <t xml:space="preserve">, </t>
    </r>
    <r>
      <rPr>
        <rFont val="PT Sans"/>
        <color rgb="FF1155CC"/>
        <sz val="10.0"/>
        <u/>
      </rPr>
      <t xml:space="preserve">if numbers continue to rise, they will remain closed </t>
    </r>
    <r>
      <rPr>
        <rFont val="PT Sans"/>
        <color rgb="FF2C2F34"/>
        <sz val="10.0"/>
      </rPr>
      <t xml:space="preserve">with learning continuing online. New academic year </t>
    </r>
    <r>
      <rPr>
        <rFont val="PT Sans"/>
        <color rgb="FF1155CC"/>
        <sz val="10.0"/>
        <u/>
      </rPr>
      <t>began on 1 November.</t>
    </r>
    <r>
      <rPr>
        <rFont val="PT Sans"/>
        <color rgb="FF2C2F34"/>
        <sz val="10.0"/>
      </rPr>
      <t xml:space="preserve"> Schools reopened </t>
    </r>
    <r>
      <rPr>
        <rFont val="PT Sans"/>
        <color rgb="FF1155CC"/>
        <sz val="10.0"/>
        <u/>
      </rPr>
      <t>17 January 2021 with blended learning</t>
    </r>
    <r>
      <rPr>
        <rFont val="PT Sans"/>
        <color rgb="FF2C2F34"/>
        <sz val="10.0"/>
      </rPr>
      <t xml:space="preserve"> for </t>
    </r>
    <r>
      <rPr>
        <rFont val="PT Sans"/>
        <color rgb="FF1155CC"/>
        <sz val="10.0"/>
        <u/>
      </rPr>
      <t>students of classes one, four, five, nine and 11</t>
    </r>
    <r>
      <rPr>
        <rFont val="PT Sans"/>
        <color rgb="FF2C2F34"/>
        <sz val="10.0"/>
      </rPr>
      <t xml:space="preserve">. Ministry of health announced that students up to age 11 </t>
    </r>
    <r>
      <rPr>
        <rFont val="PT Sans"/>
        <color rgb="FF1155CC"/>
        <sz val="10.0"/>
        <u/>
      </rPr>
      <t>do not need to wear a facemask</t>
    </r>
    <r>
      <rPr>
        <rFont val="PT Sans"/>
        <color rgb="FF2C2F34"/>
        <sz val="10.0"/>
      </rPr>
      <t>.</t>
    </r>
  </si>
  <si>
    <t>Dr Madiha indicated that it has been decided that the academic year 2020/2021 will be a blended learning year, with both online and offline classes to ensure the safety of students, teachers, and staff. The Ministry of Education has classified three categories of schools now: Low-density with 16 students per class per day who will study for three in-school hours a day. Medium-density schools’ students who will study for four in-school hours a day, with half the total strength attending school one week followed by study from home the next week. High-density schools’ students who will study for five in-school hours a day, divided over three weeks, whereby students will have one week of blended study followed by two weeks of studying from home. Grade 12 students will be divided into two groups, studying over two weeks, in the same format as the medium-density schools.</t>
  </si>
  <si>
    <t>Social distancing, wearing of masks, washing hands at frequent intervals, will be mandated without fail. Primary school students (Class 1 to 4) will not need to wear masks, as recommended by the World Health Organization, and the ministry will provide hand sanitisers and thermometers.</t>
  </si>
  <si>
    <r>
      <rPr>
        <rFont val="PT Sans"/>
        <sz val="10.0"/>
      </rPr>
      <t>The f</t>
    </r>
    <r>
      <rPr>
        <rFont val="PT Sans"/>
        <color rgb="FF1155CC"/>
        <sz val="10.0"/>
        <u/>
      </rPr>
      <t>irst people to receive the vaccine</t>
    </r>
    <r>
      <rPr>
        <rFont val="PT Sans"/>
        <sz val="10.0"/>
      </rPr>
      <t xml:space="preserve"> will be frontline workers, those with chronic diseases, and the elderly, as they are considered the most vulnerable to the disease. The Ministry of Health will, on Sunday, launch a campaign</t>
    </r>
    <r>
      <rPr>
        <rFont val="PT Sans"/>
        <color rgb="FF1155CC"/>
        <sz val="10.0"/>
        <u/>
      </rPr>
      <t xml:space="preserve"> targeting a new segment of society</t>
    </r>
    <r>
      <rPr>
        <rFont val="PT Sans"/>
        <sz val="10.0"/>
      </rPr>
      <t>: people aged 65+ in all governorates of the Sultanate, irrespective of whether they are ‘healthy’ or not.</t>
    </r>
  </si>
  <si>
    <r>
      <rPr>
        <rFont val="PT Sans"/>
      </rPr>
      <t>Ministry of Finance cut all government departments by 10% and then an additional 5% as oil prces dropped (</t>
    </r>
    <r>
      <rPr>
        <rFont val="PT Sans"/>
        <color rgb="FF1155CC"/>
        <u/>
      </rPr>
      <t>source</t>
    </r>
    <r>
      <rPr>
        <rFont val="PT Sans"/>
      </rPr>
      <t>)</t>
    </r>
  </si>
  <si>
    <r>
      <rPr>
        <rFont val="PT Sans"/>
        <color rgb="FF1155CC"/>
        <u/>
      </rPr>
      <t>https://gulfnews.com/world/gulf/oman/schools-in-oman-all-set-to-reopen-in-november-1.73805527</t>
    </r>
    <r>
      <rPr>
        <rFont val="PT Sans"/>
      </rPr>
      <t xml:space="preserve"> 
</t>
    </r>
    <r>
      <rPr>
        <rFont val="PT Sans"/>
        <color rgb="FF1155CC"/>
        <u/>
      </rPr>
      <t>https://gulfnews.com/world/gulf/oman/covid-19-oman-schools-will-not-reopen-if-virus-numbers-continue-to-rise-1.73869728
https://gulfnews.com/world/gulf/oman/covid-19-oman-to-reopen-schools-on-november-1-1.74741427</t>
    </r>
  </si>
  <si>
    <r>
      <rPr>
        <rFont val="PT Sans"/>
        <color rgb="FF696158"/>
        <sz val="10.0"/>
      </rPr>
      <t xml:space="preserve">In March, 2020 Education Minister ordered schools in high-risk regions to close. </t>
    </r>
    <r>
      <rPr>
        <rFont val="PT Sans"/>
        <color rgb="FF1155CC"/>
        <sz val="10.0"/>
        <u/>
      </rPr>
      <t>Closure was extended until April 11</t>
    </r>
    <r>
      <rPr>
        <rFont val="PT Sans"/>
        <color rgb="FF696158"/>
        <sz val="10.0"/>
      </rPr>
      <t xml:space="preserve">. In April, it was announce that classes would resume for grades 9, 10, 11 from April 19. </t>
    </r>
    <r>
      <rPr>
        <rFont val="PT Sans"/>
        <color rgb="FF1155CC"/>
        <sz val="10.0"/>
        <u/>
      </rPr>
      <t>Primary school closures decided by regional governments</t>
    </r>
    <r>
      <rPr>
        <rFont val="PT Sans"/>
        <color rgb="FF696158"/>
        <sz val="10.0"/>
      </rPr>
      <t xml:space="preserve"> based on the number of cases. The federal government has decided to </t>
    </r>
    <r>
      <rPr>
        <rFont val="PT Sans"/>
        <color rgb="FF1155CC"/>
        <sz val="10.0"/>
        <u/>
      </rPr>
      <t>shut schools in cities where the COVID-19 positivity ratio is above 5%</t>
    </r>
    <r>
      <rPr>
        <rFont val="PT Sans"/>
        <color rgb="FF696158"/>
        <sz val="10.0"/>
      </rPr>
      <t>.
[Previously</t>
    </r>
    <r>
      <rPr>
        <rFont val="PT Sans"/>
        <color rgb="FF696158"/>
        <sz val="10.0"/>
      </rPr>
      <t xml:space="preserve">: </t>
    </r>
    <r>
      <rPr>
        <rFont val="PT Sans"/>
        <color rgb="FF1155CC"/>
        <sz val="10.0"/>
        <u/>
      </rPr>
      <t>Phased reopening of schools</t>
    </r>
    <r>
      <rPr>
        <rFont val="PT Sans"/>
        <color rgb="FF696158"/>
        <sz val="10.0"/>
      </rPr>
      <t xml:space="preserve"> began on 15 September with grades nine through twelve. Schools opened for grades six to eight on September 23</t>
    </r>
    <r>
      <rPr>
        <rFont val="PT Sans"/>
        <color rgb="FF1155CC"/>
        <sz val="10.0"/>
        <u/>
      </rPr>
      <t>. Primary returned 30 September.]</t>
    </r>
    <r>
      <rPr>
        <rFont val="PT Sans"/>
        <color rgb="FF696158"/>
        <sz val="10.0"/>
      </rPr>
      <t xml:space="preserve"> The federal government has called a meeting for November 5 to </t>
    </r>
    <r>
      <rPr>
        <rFont val="PT Sans"/>
        <color rgb="FF1155CC"/>
        <sz val="10.0"/>
        <u/>
      </rPr>
      <t>discuss the possibility of closing down schools and universities</t>
    </r>
    <r>
      <rPr>
        <rFont val="PT Sans"/>
        <color rgb="FF696158"/>
        <sz val="10.0"/>
      </rPr>
      <t xml:space="preserve"> as the country grapples with a second wave of the coronavirus. Federal Education Minister Shafqat Mahmood announced that </t>
    </r>
    <r>
      <rPr>
        <rFont val="PT Sans"/>
        <color rgb="FF1155CC"/>
        <sz val="10.0"/>
        <u/>
      </rPr>
      <t>all schools will close from November 26 till January 10</t>
    </r>
    <r>
      <rPr>
        <rFont val="PT Sans"/>
        <color rgb="FF696158"/>
        <sz val="10.0"/>
      </rPr>
      <t xml:space="preserve"> due to the rising number of coronavirus cases. The country's education ministers decided to reopen educational institutions in the country in </t>
    </r>
    <r>
      <rPr>
        <rFont val="PT Sans"/>
        <color rgb="FF1155CC"/>
        <sz val="10.0"/>
        <u/>
      </rPr>
      <t>phases from January 18</t>
    </r>
    <r>
      <rPr>
        <rFont val="PT Sans"/>
        <color rgb="FF696158"/>
        <sz val="10.0"/>
      </rPr>
      <t>. In the first phase, classes nine to 12 would be allowed to resume from Jan 18. In the next phase, classes one to eight would resume on Jan 25. All higher educational institutions would resume from Feb 1. ]</t>
    </r>
  </si>
  <si>
    <r>
      <rPr>
        <rFont val="PT Sans"/>
        <color rgb="FF1155CC"/>
        <sz val="10.0"/>
        <u/>
      </rPr>
      <t>All schools, universities and tuition centers were closed</t>
    </r>
    <r>
      <rPr>
        <rFont val="PT Sans"/>
        <color rgb="FF696158"/>
        <sz val="10.0"/>
      </rPr>
      <t xml:space="preserve"> starting November 26 until Janury 10 due to the rise in covid cases.</t>
    </r>
  </si>
  <si>
    <t>In the first phases, Mahmood said all the institutions of higher learning across the country will reopen from Sept. 15, whereas students in grade nine to 12 will also be returning to school on the same day. “If all goes well,” he added, students in grade six to eight will return to school on Sept. 23, while students in nursery to grade five will be back to school on Sept. 30.</t>
  </si>
  <si>
    <t>Mask, which has become a rare sight throughout the country following a sharp decline in number of coronavirus cases over the past few months, will be mandatory for all the teachers, and the students.</t>
  </si>
  <si>
    <r>
      <rPr>
        <rFont val="PT Sans"/>
        <sz val="10.0"/>
      </rPr>
      <t xml:space="preserve">Minister of State for Parliamentary Affairs Ali Muhammad Khan said that priority would be given only to high-risk category including frontline healthcare professionals, elderly people </t>
    </r>
    <r>
      <rPr>
        <rFont val="PT Sans"/>
        <color rgb="FF1155CC"/>
        <sz val="10.0"/>
        <u/>
      </rPr>
      <t>and teachers</t>
    </r>
    <r>
      <rPr>
        <rFont val="PT Sans"/>
        <sz val="10.0"/>
      </rPr>
      <t>.</t>
    </r>
  </si>
  <si>
    <r>
      <rPr>
        <rFont val="PT Sans"/>
      </rPr>
      <t>Budget for educational services has been increased by 7.9% in the next fiscal year (</t>
    </r>
    <r>
      <rPr>
        <rFont val="PT Sans"/>
        <color rgb="FF1155CC"/>
        <u/>
      </rPr>
      <t>source</t>
    </r>
    <r>
      <rPr>
        <rFont val="PT Sans"/>
      </rPr>
      <t>)</t>
    </r>
  </si>
  <si>
    <r>
      <rPr>
        <rFont val="PT Sans"/>
      </rPr>
      <t>In May, Pakistan received a US$20 million GPE grant to strengthen the federal and provincial governments’ capacity to respond to and recover from the COVID-19 crisis while expanding equal access to education (</t>
    </r>
    <r>
      <rPr>
        <rFont val="PT Sans"/>
        <color rgb="FF1155CC"/>
        <u/>
      </rPr>
      <t>source</t>
    </r>
    <r>
      <rPr>
        <rFont val="PT Sans"/>
      </rPr>
      <t>)</t>
    </r>
  </si>
  <si>
    <t>https://www.aa.com.tr/en/asia-pacific/pakistan-announces-reopening-schools-in-phases/1965561</t>
  </si>
  <si>
    <r>
      <rPr>
        <rFont val="PT Sans"/>
        <color rgb="FF696158"/>
        <sz val="10.0"/>
      </rPr>
      <t xml:space="preserve">End of year </t>
    </r>
    <r>
      <rPr>
        <rFont val="PT Sans"/>
        <color rgb="FF1155CC"/>
        <sz val="10.0"/>
        <u/>
      </rPr>
      <t>graduations</t>
    </r>
    <r>
      <rPr>
        <rFont val="PT Sans"/>
        <color rgb="FF696158"/>
        <sz val="10.0"/>
      </rPr>
      <t xml:space="preserve"> were held in May 2021.
[Previously</t>
    </r>
    <r>
      <rPr>
        <rFont val="PT Sans"/>
        <color rgb="FF696158"/>
        <sz val="10.0"/>
      </rPr>
      <t xml:space="preserve">: </t>
    </r>
    <r>
      <rPr>
        <rFont val="PT Sans"/>
        <color rgb="FF1155CC"/>
        <sz val="10.0"/>
        <u/>
      </rPr>
      <t>All classes cancelled until the end of the school year on 15 May</t>
    </r>
    <r>
      <rPr>
        <rFont val="PT Sans"/>
        <color rgb="FF696158"/>
        <sz val="10.0"/>
      </rPr>
      <t xml:space="preserve">.] New academic year </t>
    </r>
    <r>
      <rPr>
        <rFont val="PT Sans"/>
        <color rgb="FF1155CC"/>
        <sz val="10.0"/>
        <u/>
      </rPr>
      <t>began on 3 August</t>
    </r>
    <r>
      <rPr>
        <rFont val="PT Sans"/>
        <color rgb="FF696158"/>
        <sz val="10.0"/>
      </rPr>
      <t>.</t>
    </r>
  </si>
  <si>
    <t>Preventative measures such as temperature checks, hand-sanitizing, and maintaining respiratory hygiene have become part of regular school protocol.</t>
  </si>
  <si>
    <t>Should a positive COVID case come to Palau, schools will close again and implement remote learning</t>
  </si>
  <si>
    <r>
      <rPr>
        <rFont val="PT Sans"/>
        <color rgb="FF1155CC"/>
        <sz val="10.0"/>
        <u/>
      </rPr>
      <t>No mention of teachers</t>
    </r>
    <r>
      <rPr>
        <rFont val="PT Sans"/>
        <sz val="10.0"/>
      </rPr>
      <t xml:space="preserve"> in the COVID vaccination plan or priority groups</t>
    </r>
  </si>
  <si>
    <t>https://www.palaugov.pw/guidelines-for-reopening-of-schools-directive-no-04-20/</t>
  </si>
  <si>
    <t>https://www.facebook.com/Palau-Ministry-of-Education-432473447296454/?hc_ref=ARQNgdc99b4grAaggQtNPDQuvqg0juI7nvKwRJ1JjzUwN9z_pcAG7hiYL74LoDi7fLs&amp;ref=nf_target&amp;__tn__=kC-R</t>
  </si>
  <si>
    <t>https://islandtimes.org/schools-reopen-after-covid-closure/</t>
  </si>
  <si>
    <r>
      <rPr>
        <rFont val="PT Sans"/>
        <color rgb="FF696158"/>
        <sz val="10.0"/>
      </rPr>
      <t xml:space="preserve">On January 12, the Government of Panama announced a gradual reopening plan that is subject to change depending on health conditions. The </t>
    </r>
    <r>
      <rPr>
        <rFont val="PT Sans"/>
        <color rgb="FF1155CC"/>
        <sz val="10.0"/>
        <u/>
      </rPr>
      <t>following remain pending and do not have a foreseen date for reopening</t>
    </r>
    <r>
      <rPr>
        <rFont val="PT Sans"/>
        <color rgb="FF696158"/>
        <sz val="10.0"/>
      </rPr>
      <t xml:space="preserve">: schools, colleges, universities, indoor play areas for children, bars, clubs, conferences, concerts, fairs, carnival, parades, and processions.
[Previously: Schools remain closed </t>
    </r>
    <r>
      <rPr>
        <rFont val="PT Sans"/>
        <color rgb="FF696158"/>
        <sz val="10.0"/>
      </rPr>
      <t xml:space="preserve">as </t>
    </r>
    <r>
      <rPr>
        <rFont val="PT Sans"/>
        <color rgb="FF1155CC"/>
        <sz val="10.0"/>
        <u/>
      </rPr>
      <t>school year began on 20 July fully online</t>
    </r>
    <r>
      <rPr>
        <rFont val="PT Sans"/>
        <color rgb="FF696158"/>
        <sz val="10.0"/>
      </rPr>
      <t>. Sti</t>
    </r>
    <r>
      <rPr>
        <rFont val="PT Sans"/>
        <color rgb="FF696158"/>
        <sz val="10.0"/>
      </rPr>
      <t xml:space="preserve">ll </t>
    </r>
    <r>
      <rPr>
        <rFont val="PT Sans"/>
        <color rgb="FF1155CC"/>
        <sz val="10.0"/>
        <u/>
      </rPr>
      <t>no date for start of face-to-face classes</t>
    </r>
    <r>
      <rPr>
        <rFont val="PT Sans"/>
        <color rgb="FF696158"/>
        <sz val="10.0"/>
      </rPr>
      <t>. As of October 12,</t>
    </r>
    <r>
      <rPr>
        <rFont val="PT Sans"/>
        <color rgb="FF696158"/>
        <sz val="10.0"/>
      </rPr>
      <t xml:space="preserve"> </t>
    </r>
    <r>
      <rPr>
        <rFont val="PT Sans"/>
        <color rgb="FF1155CC"/>
        <sz val="10.0"/>
        <u/>
      </rPr>
      <t>some school buildings were opening for administrators and managers</t>
    </r>
    <r>
      <rPr>
        <rFont val="PT Sans"/>
        <color rgb="FF696158"/>
        <sz val="10.0"/>
      </rPr>
      <t xml:space="preserve"> in order to facilitate admission processes and other care for families. Classes remain online.]</t>
    </r>
  </si>
  <si>
    <r>
      <rPr>
        <rFont val="PT Sans"/>
        <sz val="10.0"/>
      </rPr>
      <t xml:space="preserve">The </t>
    </r>
    <r>
      <rPr>
        <rFont val="PT Sans"/>
        <color rgb="FF1155CC"/>
        <sz val="10.0"/>
        <u/>
      </rPr>
      <t>Panamanian vaccination plan is divided into four phases</t>
    </r>
    <r>
      <rPr>
        <rFont val="PT Sans"/>
        <sz val="10.0"/>
      </rPr>
      <t>. In the first, health personnel, bedridden people over 60 years of age and members of the State security forces will be immunized. The second phase will target the rest of those over 60 and the chronically ill, while indigenous people from remote areas are included in the third. Finally, the rest of the population will be vaccinated</t>
    </r>
  </si>
  <si>
    <t>https://www.meduca.gob.pa/node/3572</t>
  </si>
  <si>
    <r>
      <rPr>
        <rFont val="PT Sans"/>
        <color rgb="FF696158"/>
        <sz val="10.0"/>
      </rPr>
      <t xml:space="preserve">The country went into a </t>
    </r>
    <r>
      <rPr>
        <rFont val="PT Sans"/>
        <color rgb="FF1155CC"/>
        <sz val="10.0"/>
        <u/>
      </rPr>
      <t>nationwide lockdown</t>
    </r>
    <r>
      <rPr>
        <rFont val="PT Sans"/>
        <color rgb="FF696158"/>
        <sz val="10.0"/>
      </rPr>
      <t xml:space="preserve"> for four weeks starting in mid-March, which included school closures. Primary and secondary schools </t>
    </r>
    <r>
      <rPr>
        <rFont val="PT Sans"/>
        <color rgb="FF1155CC"/>
        <sz val="10.0"/>
        <u/>
      </rPr>
      <t>reopened on April 19</t>
    </r>
    <r>
      <rPr>
        <rFont val="PT Sans"/>
        <color rgb="FF696158"/>
        <sz val="10.0"/>
      </rPr>
      <t>, 2021.
[Previously: Schools reopened May 4, 2020.]</t>
    </r>
  </si>
  <si>
    <t>Schools were closed as part of a nationwise lockdown in MArch 2021.</t>
  </si>
  <si>
    <r>
      <rPr>
        <rFont val="PT Sans"/>
      </rPr>
      <t>GPE grant for US$9.44 mil to help support distance learning (</t>
    </r>
    <r>
      <rPr>
        <rFont val="PT Sans"/>
        <color rgb="FF1155CC"/>
        <u/>
      </rPr>
      <t>source</t>
    </r>
    <r>
      <rPr>
        <rFont val="PT Sans"/>
      </rPr>
      <t>)</t>
    </r>
  </si>
  <si>
    <t>https://www.education.gov.pg/documents/PNG-COVID-19-Education-Response-and-Recovery-Plan-(Final-Draft-04-05-2020).pdf</t>
  </si>
  <si>
    <t>https://www.education.gov.pg/documents/042020%20Resumption%20of%20schools%20in%20the%20National%20Education%20System%20including%20Permitted%20and%20Private%20Schools%20following%20corona%20virus.pdf</t>
  </si>
  <si>
    <r>
      <rPr>
        <rFont val="PT Sans"/>
        <color rgb="FF1155CC"/>
        <sz val="10.0"/>
        <u/>
      </rPr>
      <t>The return to classes was March 2</t>
    </r>
    <r>
      <rPr>
        <rFont val="PT Sans"/>
        <color rgb="FF696158"/>
        <sz val="10.0"/>
      </rPr>
      <t xml:space="preserve">, the modality chosen will be a mix of partial and full opening depending on several factors: the number of students enrolled for faceto-face or virtual modality and the availability of teachers to perform either face-to-face or distance education according to their health conditions per institution. Institutions in rural areas are encouraged to open fully and to analyze the total or partial opening of schools in urban areas. </t>
    </r>
    <r>
      <rPr>
        <rFont val="PT Sans"/>
        <color rgb="FF1155CC"/>
        <sz val="10.0"/>
        <u/>
      </rPr>
      <t>Teachers protested this mandatory opening of schools</t>
    </r>
    <r>
      <rPr>
        <rFont val="PT Sans"/>
        <color rgb="FF696158"/>
        <sz val="10.0"/>
      </rPr>
      <t>.
[Previously: In April, president announce</t>
    </r>
    <r>
      <rPr>
        <rFont val="PT Sans"/>
        <color rgb="FF696158"/>
        <sz val="10.0"/>
      </rPr>
      <t xml:space="preserve">d </t>
    </r>
    <r>
      <rPr>
        <rFont val="PT Sans"/>
        <color rgb="FF1155CC"/>
        <sz val="10.0"/>
        <u/>
      </rPr>
      <t>no classes would resume until December</t>
    </r>
    <r>
      <rPr>
        <rFont val="PT Sans"/>
        <color rgb="FF696158"/>
        <sz val="10.0"/>
      </rPr>
      <t xml:space="preserve">. Winter vacations have begun as of December 1. On January 11, 2021, the government announced that </t>
    </r>
    <r>
      <rPr>
        <rFont val="PT Sans"/>
        <color rgb="FF1155CC"/>
        <sz val="10.0"/>
        <u/>
      </rPr>
      <t>university classes will reopen</t>
    </r>
    <r>
      <rPr>
        <rFont val="PT Sans"/>
        <color rgb="FF696158"/>
        <sz val="10.0"/>
      </rPr>
      <t xml:space="preserve"> with a cap of 20 students attending in person, and up to 50 students at a time may sit for university entry exams in person. Public and private sector teachers may go to educational institutions to carry out some activities, which do not yet include face-to-face classes.]</t>
    </r>
  </si>
  <si>
    <t>The families can choose whether they wish to enroll their children in face-to-face or distance education (hybrid). In the face-to-face setting, the following options are available: full face-to-face or semi-face-to-face. The
capacity of the classrooms will define the existence of bubble groups. In the distance mode, the following scenarios are possible: with technology and without technology. Paraguay It is estimated that a total of 864,235 students have registered in the Ministry of Education's platform (platform designed for families to register their education modality). Of the total, 619,164 will start face-to-face classes (70%) and 258,721 (29.4%) will start virtual classes.</t>
  </si>
  <si>
    <r>
      <rPr>
        <rFont val="PT Sans"/>
      </rPr>
      <t>The MoE is holding meetings with different stakeholders, including parents, teacher unions and students in order to discuss the “Plan de Educación En Tiempos de Pandemia” and back to school plans. Moreover, the MoE is drafting a back to school protocol although decision for schools to remain closed until December is still maintained (</t>
    </r>
    <r>
      <rPr>
        <rFont val="PT Sans"/>
        <color rgb="FF1155CC"/>
        <u/>
      </rPr>
      <t>source)</t>
    </r>
    <r>
      <rPr>
        <rFont val="PT Sans"/>
      </rPr>
      <t>.</t>
    </r>
  </si>
  <si>
    <r>
      <rPr>
        <rFont val="PT Sans"/>
      </rPr>
      <t>Reducation of employees and wages in the public sector (75% of which work in either health or education) (</t>
    </r>
    <r>
      <rPr>
        <rFont val="PT Sans"/>
        <color rgb="FF1155CC"/>
        <u/>
      </rPr>
      <t>source</t>
    </r>
    <r>
      <rPr>
        <rFont val="PT Sans"/>
      </rPr>
      <t>)</t>
    </r>
  </si>
  <si>
    <r>
      <rPr>
        <rFont val="PT Sans"/>
        <color rgb="FF696158"/>
        <u/>
      </rPr>
      <t>https://www.pagina12.com.ar/262429-en-paraguay-no-se-abren-las-aulas-hasta-diciembre</t>
    </r>
    <r>
      <rPr>
        <rFont val="PT Sans"/>
        <color rgb="FF000000"/>
      </rPr>
      <t xml:space="preserve"> 
</t>
    </r>
    <r>
      <rPr>
        <rFont val="PT Sans"/>
        <color rgb="FF1155CC"/>
        <u/>
      </rPr>
      <t>https://reliefweb.int/sites/reliefweb.int/files/resources/Update%2322_final%20version_ingl%C3%A9s%2008-03-2021.pdf</t>
    </r>
  </si>
  <si>
    <r>
      <rPr>
        <rFont val="PT Sans"/>
        <color rgb="FF000000"/>
        <sz val="10.0"/>
        <u/>
      </rPr>
      <t xml:space="preserve">On April 19 2021, schools in certain rutal regions with no covid cases </t>
    </r>
    <r>
      <rPr>
        <rFont val="PT Sans"/>
        <color rgb="FF1155CC"/>
        <sz val="10.0"/>
        <u/>
      </rPr>
      <t>began blended classes</t>
    </r>
    <r>
      <rPr>
        <rFont val="PT Sans"/>
        <color rgb="FF000000"/>
        <sz val="10.0"/>
        <u/>
      </rPr>
      <t xml:space="preserve">. By May 14 2021, </t>
    </r>
    <r>
      <rPr>
        <rFont val="PT Sans"/>
        <color rgb="FF1155CC"/>
        <sz val="10.0"/>
        <u/>
      </rPr>
      <t>blended classes had begun in 431 schools</t>
    </r>
    <r>
      <rPr>
        <rFont val="PT Sans"/>
        <color rgb="FF000000"/>
        <sz val="10.0"/>
        <u/>
      </rPr>
      <t>.
[Previously</t>
    </r>
    <r>
      <rPr>
        <rFont val="PT Sans"/>
        <color rgb="FF000000"/>
        <sz val="10.0"/>
        <u/>
      </rPr>
      <t xml:space="preserve">: </t>
    </r>
    <r>
      <rPr>
        <rFont val="PT Sans"/>
        <color rgb="FF1155CC"/>
        <sz val="10.0"/>
        <u/>
      </rPr>
      <t>Most classes will remain online for the rest of 2020</t>
    </r>
    <r>
      <rPr>
        <rFont val="PT Sans"/>
        <color rgb="FF1155CC"/>
        <sz val="10.0"/>
        <u/>
      </rPr>
      <t xml:space="preserve">.  </t>
    </r>
    <r>
      <rPr>
        <rFont val="PT Sans"/>
        <color rgb="FF1155CC"/>
        <sz val="10.0"/>
        <u/>
      </rPr>
      <t>Plan to reopen rural schoo</t>
    </r>
    <r>
      <rPr>
        <rFont val="PT Sans"/>
        <color rgb="FF1155CC"/>
        <sz val="10.0"/>
        <u/>
      </rPr>
      <t xml:space="preserve">ls </t>
    </r>
    <r>
      <rPr>
        <rFont val="PT Sans"/>
        <color rgb="FF000000"/>
        <sz val="10.0"/>
        <u/>
      </rPr>
      <t>starting 1st of July.</t>
    </r>
    <r>
      <rPr>
        <rFont val="PT Sans"/>
        <color rgb="FF000000"/>
        <sz val="10.0"/>
        <u/>
      </rPr>
      <t xml:space="preserve"> </t>
    </r>
    <r>
      <rPr>
        <rFont val="PT Sans"/>
        <color rgb="FF1155CC"/>
        <sz val="10.0"/>
        <u/>
      </rPr>
      <t xml:space="preserve"> Public schools in rural areas did reopen July</t>
    </r>
    <r>
      <rPr>
        <rFont val="PT Sans"/>
        <color rgb="FF1155CC"/>
        <sz val="10.0"/>
        <u/>
      </rPr>
      <t xml:space="preserve"> 1</t>
    </r>
    <r>
      <rPr>
        <rFont val="PT Sans"/>
        <color rgb="FF000000"/>
        <sz val="10.0"/>
        <u/>
      </rPr>
      <t xml:space="preserve">. On 22 September, the MoE announced that </t>
    </r>
    <r>
      <rPr>
        <rFont val="PT Sans"/>
        <color rgb="FF1155CC"/>
        <sz val="10.0"/>
        <u/>
      </rPr>
      <t>face-to-face classes would not resume until 2021</t>
    </r>
    <r>
      <rPr>
        <rFont val="PT Sans"/>
        <color rgb="FF000000"/>
        <sz val="10.0"/>
        <u/>
      </rPr>
      <t xml:space="preserve">. Distance learning continued. The 2021 school year is set to </t>
    </r>
    <r>
      <rPr>
        <rFont val="PT Sans"/>
        <color rgb="FF1155CC"/>
        <sz val="10.0"/>
        <u/>
      </rPr>
      <t>begin on March 15,</t>
    </r>
    <r>
      <rPr>
        <rFont val="PT Sans"/>
        <color rgb="FF000000"/>
        <sz val="10.0"/>
        <u/>
      </rPr>
      <t xml:space="preserve"> 2021, with mixes of in-person and virtual learning. According to the latest evaluation of epidemiological indicators made by the Ministry of Education, approximately </t>
    </r>
    <r>
      <rPr>
        <rFont val="PT Sans"/>
        <color rgb="FF1155CC"/>
        <sz val="10.0"/>
        <u/>
      </rPr>
      <t>22% of educational institutions in rural areas are now in a position to open their doors</t>
    </r>
    <r>
      <rPr>
        <rFont val="PT Sans"/>
        <color rgb="FF000000"/>
        <sz val="10.0"/>
        <u/>
      </rPr>
      <t xml:space="preserve"> to serve under the modality of semi-presential classes and complying with all biosafety protocols. Schools will continue with online learning until 15 April. MoE shared the </t>
    </r>
    <r>
      <rPr>
        <rFont val="PT Sans"/>
        <color rgb="FF1155CC"/>
        <sz val="10.0"/>
        <u/>
      </rPr>
      <t>more regions would return to face-to-face classes</t>
    </r>
    <r>
      <rPr>
        <rFont val="PT Sans"/>
        <color rgb="FF000000"/>
        <sz val="10.0"/>
        <u/>
      </rPr>
      <t xml:space="preserve"> in May 2021.</t>
    </r>
  </si>
  <si>
    <t>Only schools in rural areas with lower risk of transmission and cases reopened. Dates on further reopening not yet annouced.</t>
  </si>
  <si>
    <r>
      <rPr>
        <rFont val="PT Sans"/>
        <sz val="10.0"/>
      </rPr>
      <t xml:space="preserve">The </t>
    </r>
    <r>
      <rPr>
        <rFont val="PT Sans"/>
        <color rgb="FF1155CC"/>
        <sz val="10.0"/>
        <u/>
      </rPr>
      <t>top priority</t>
    </r>
    <r>
      <rPr>
        <rFont val="PT Sans"/>
        <sz val="10.0"/>
      </rPr>
      <t xml:space="preserve"> is the health personnel; therefore, half a million citizens, who work in the health sector in the country's subsystems, will be vaccinated. The second priority group is made up of armed forces and police members.</t>
    </r>
  </si>
  <si>
    <r>
      <rPr>
        <rFont val="PT Sans"/>
      </rPr>
      <t xml:space="preserve">There has been a </t>
    </r>
    <r>
      <rPr>
        <rFont val="PT Sans"/>
        <color rgb="FF1155CC"/>
        <u/>
      </rPr>
      <t>migration from private schools to public sector</t>
    </r>
  </si>
  <si>
    <t>https://laley.pe/art/9926/de-regreso-al-colegio-una-retrospectiva-a-las-principales-medidas-sobre-servicios-educativos-en-el-marco-de-la-covid-19
https://www.as-coa.org/articles/coronavirus-latin-america#peru</t>
  </si>
  <si>
    <r>
      <rPr>
        <rFont val="PT Sans"/>
        <color rgb="FF000000"/>
        <u/>
      </rPr>
      <t xml:space="preserve">In December, groups </t>
    </r>
    <r>
      <rPr>
        <rFont val="PT Sans"/>
        <color rgb="FF1155CC"/>
        <u/>
      </rPr>
      <t>question whether schools are prepared to reopen</t>
    </r>
    <r>
      <rPr>
        <rFont val="PT Sans"/>
        <color rgb="FF000000"/>
        <u/>
      </rPr>
      <t xml:space="preserve"> as government begins to think about a possible reopening plan.
[Previously</t>
    </r>
    <r>
      <rPr>
        <rFont val="PT Sans"/>
        <color rgb="FF000000"/>
        <u/>
      </rPr>
      <t xml:space="preserve">: </t>
    </r>
    <r>
      <rPr>
        <rFont val="PT Sans"/>
        <color rgb="FF1155CC"/>
        <u/>
      </rPr>
      <t>Philippines says schools won't reopen until there is a Covid-19 vaccine. Tv classes would resume at the end of Augu</t>
    </r>
    <r>
      <rPr>
        <rFont val="PT Sans"/>
        <color rgb="FF1155CC"/>
        <u/>
      </rPr>
      <t>st</t>
    </r>
    <r>
      <rPr>
        <rFont val="PT Sans"/>
        <color rgb="FF000000"/>
        <u/>
      </rPr>
      <t>. // Start of school yea</t>
    </r>
    <r>
      <rPr>
        <rFont val="PT Sans"/>
        <color rgb="FF000000"/>
        <u/>
      </rPr>
      <t xml:space="preserve">r </t>
    </r>
    <r>
      <rPr>
        <rFont val="PT Sans"/>
        <color rgb="FF1155CC"/>
        <u/>
      </rPr>
      <t>scheduled for Augu</t>
    </r>
    <r>
      <rPr>
        <rFont val="PT Sans"/>
        <color rgb="FF1155CC"/>
        <u/>
      </rPr>
      <t>st</t>
    </r>
    <r>
      <rPr>
        <rFont val="PT Sans"/>
        <color rgb="FF000000"/>
        <u/>
      </rPr>
      <t xml:space="preserve">, to be held through distance learning. </t>
    </r>
    <r>
      <rPr>
        <rFont val="PT Sans"/>
        <color rgb="FF1155CC"/>
        <u/>
      </rPr>
      <t xml:space="preserve">On August 14, new school year </t>
    </r>
    <r>
      <rPr>
        <rFont val="PT Sans"/>
        <color rgb="FF1155CC"/>
        <u/>
      </rPr>
      <t>start date moved to 5 October</t>
    </r>
    <r>
      <rPr>
        <rFont val="PT Sans"/>
        <color rgb="FF1155CC"/>
        <u/>
      </rPr>
      <t>.</t>
    </r>
    <r>
      <rPr>
        <rFont val="PT Sans"/>
        <color rgb="FF000000"/>
        <u/>
      </rPr>
      <t xml:space="preserve"> New academic year began on </t>
    </r>
    <r>
      <rPr>
        <rFont val="PT Sans"/>
        <color rgb="FF1155CC"/>
        <u/>
      </rPr>
      <t>5 October through virtual/distance learning</t>
    </r>
    <r>
      <rPr>
        <rFont val="PT Sans"/>
        <color rgb="FF000000"/>
        <u/>
      </rPr>
      <t>.]</t>
    </r>
  </si>
  <si>
    <r>
      <rPr>
        <rFont val="PT Sans"/>
      </rPr>
      <t xml:space="preserve">In March, the Alliance of Concerned Teachers (ACT) reported that some school directors requested teachers to come to school to disinfect classrooms and the entire school, process students’ report cards and other paperwork. </t>
    </r>
    <r>
      <rPr>
        <rFont val="PT Sans"/>
        <color rgb="FF1155CC"/>
        <u/>
      </rPr>
      <t>ACT mobilised and informed the Department of Education of these cases</t>
    </r>
    <r>
      <rPr>
        <rFont val="PT Sans"/>
      </rPr>
      <t>, urging that the health and safety of education workers be prioritised. At the request of unions, the government paid teachers’ salaries. In December, the ACT questioned how the gov will ensure the safety of students and teachers if schools reopen for face-to-face classes.</t>
    </r>
  </si>
  <si>
    <r>
      <rPr>
        <rFont val="PT Sans"/>
        <sz val="10.0"/>
      </rPr>
      <t xml:space="preserve">Frontline health workers, senior citizens, indigent population, and uniformed personnel are the </t>
    </r>
    <r>
      <rPr>
        <rFont val="PT Sans"/>
        <color rgb="FF1155CC"/>
        <sz val="10.0"/>
        <u/>
      </rPr>
      <t>priority groups to be vaccinated</t>
    </r>
    <r>
      <rPr>
        <rFont val="PT Sans"/>
        <sz val="10.0"/>
      </rPr>
      <t>.</t>
    </r>
  </si>
  <si>
    <r>
      <rPr>
        <rFont val="PT Sans"/>
      </rPr>
      <t>Cuts to infrstructure and education to fund covid response - reduced by P21.9 bil (</t>
    </r>
    <r>
      <rPr>
        <rFont val="PT Sans"/>
        <color rgb="FF1155CC"/>
        <u/>
      </rPr>
      <t>source</t>
    </r>
    <r>
      <rPr>
        <rFont val="PT Sans"/>
      </rPr>
      <t>)</t>
    </r>
  </si>
  <si>
    <t>https://thediplomat.com/2020/08/are-schools-in-the-philippines-ready-to-open-in-a-pandemic/</t>
  </si>
  <si>
    <t>https://www.rappler.com/nation/filipino-students-back-to-school-during-coronavirus-pandemic-october-5-2020</t>
  </si>
  <si>
    <r>
      <rPr>
        <rFont val="PT Sans"/>
        <color rgb="FF1155CC"/>
        <sz val="10.0"/>
        <u/>
      </rPr>
      <t>Children in the first three years of primary school will return to school</t>
    </r>
    <r>
      <rPr>
        <rFont val="PT Sans"/>
        <color rgb="FF696158"/>
        <sz val="10.0"/>
      </rPr>
      <t xml:space="preserve"> for some lessons in the regions with lower rates of infection starting April 26, 2021. In the remaining five regions, which include the southern industrial centre Silesia, the current restrictions will remain. </t>
    </r>
    <r>
      <rPr>
        <rFont val="PT Sans"/>
        <color rgb="FF1155CC"/>
        <sz val="10.0"/>
        <u/>
      </rPr>
      <t>Kindergartens</t>
    </r>
    <r>
      <rPr>
        <rFont val="PT Sans"/>
        <color rgb="FF696158"/>
        <sz val="10.0"/>
      </rPr>
      <t xml:space="preserve"> will also reopen.
[Previously: Partial reopening for children in grades 1-3 in Ma</t>
    </r>
    <r>
      <rPr>
        <rFont val="PT Sans"/>
        <color rgb="FF696158"/>
        <sz val="10.0"/>
      </rPr>
      <t xml:space="preserve">y. </t>
    </r>
    <r>
      <rPr>
        <rFont val="PT Sans"/>
        <color rgb="FF1155CC"/>
        <sz val="10.0"/>
        <u/>
      </rPr>
      <t>New school year began 1 September with all schools fully reopening.</t>
    </r>
    <r>
      <rPr>
        <rFont val="PT Sans"/>
        <color rgb="FF696158"/>
        <sz val="10.0"/>
      </rPr>
      <t xml:space="preserve"> Schools can switch to a hybrid schedule or go fully online only when cases have been reported</t>
    </r>
    <r>
      <rPr>
        <rFont val="PT Sans"/>
        <color rgb="FF696158"/>
        <sz val="10.0"/>
      </rPr>
      <t>.</t>
    </r>
    <r>
      <rPr>
        <rFont val="PT Sans"/>
        <color rgb="FF1155CC"/>
        <sz val="10.0"/>
        <u/>
      </rPr>
      <t xml:space="preserve"> Primary school students in grades 4-8 and secondary students required to return to remote learning</t>
    </r>
    <r>
      <rPr>
        <rFont val="PT Sans"/>
        <color rgb="FF696158"/>
        <sz val="10.0"/>
      </rPr>
      <t xml:space="preserve"> in October as the country hits new daily highs of COVID cases. Prime Minister Mateusz Morawiecki says a full national lockdown may be necessary if these measures don’t contain the spread of the coronavirus. On 9 November,</t>
    </r>
    <r>
      <rPr>
        <rFont val="PT Sans"/>
        <color rgb="FF696158"/>
        <sz val="10.0"/>
      </rPr>
      <t xml:space="preserve"> </t>
    </r>
    <r>
      <rPr>
        <rFont val="PT Sans"/>
        <color rgb="FF1155CC"/>
        <sz val="10.0"/>
        <u/>
      </rPr>
      <t>all primary school students (grades 1-3) required to return to remote learning</t>
    </r>
    <r>
      <rPr>
        <rFont val="PT Sans"/>
        <color rgb="FF696158"/>
        <sz val="10.0"/>
      </rPr>
      <t>. Schools in Poland will</t>
    </r>
    <r>
      <rPr>
        <rFont val="PT Sans"/>
        <color rgb="FF696158"/>
        <sz val="10.0"/>
      </rPr>
      <t xml:space="preserve"> </t>
    </r>
    <r>
      <rPr>
        <rFont val="PT Sans"/>
        <color rgb="FF1155CC"/>
        <sz val="10.0"/>
        <u/>
      </rPr>
      <t>reopen for the youngest three year groups</t>
    </r>
    <r>
      <rPr>
        <rFont val="PT Sans"/>
        <color rgb="FF696158"/>
        <sz val="10.0"/>
      </rPr>
      <t xml:space="preserve"> from Monday, 18 January, the government has announced. All other current coronavirus restrictions will, however, remain in place. </t>
    </r>
    <r>
      <rPr>
        <rFont val="PT Sans"/>
        <color rgb="FF1155CC"/>
        <sz val="10.0"/>
        <u/>
      </rPr>
      <t>Schools closed in new lockdown</t>
    </r>
    <r>
      <rPr>
        <rFont val="PT Sans"/>
        <color rgb="FF696158"/>
        <sz val="10.0"/>
      </rPr>
      <t xml:space="preserve"> beginning March 20, 2021. Starting March 25, </t>
    </r>
    <r>
      <rPr>
        <rFont val="PT Sans"/>
        <color rgb="FF1155CC"/>
        <sz val="10.0"/>
        <u/>
      </rPr>
      <t>nurseries and preschools also closed</t>
    </r>
    <r>
      <rPr>
        <rFont val="PT Sans"/>
        <color rgb="FF696158"/>
        <sz val="10.0"/>
      </rPr>
      <t xml:space="preserve"> for a period of two weeks. Current </t>
    </r>
    <r>
      <rPr>
        <rFont val="PT Sans"/>
        <color rgb="FF1155CC"/>
        <sz val="10.0"/>
        <u/>
      </rPr>
      <t xml:space="preserve">restrictions were extended </t>
    </r>
    <r>
      <rPr>
        <rFont val="PT Sans"/>
        <color rgb="FF696158"/>
        <sz val="10.0"/>
      </rPr>
      <t>until April 18, 2021. ]</t>
    </r>
  </si>
  <si>
    <t>Primary school students in grades 4-8 and secondary school students returned to remote learning in October and grades 1-3 in November. Schools closed again in March due to new lockdown and restrictions.</t>
  </si>
  <si>
    <r>
      <rPr>
        <rFont val="PT Sans"/>
      </rPr>
      <t xml:space="preserve">Union called for increased funding for education during the start of the pandemic and highlight </t>
    </r>
    <r>
      <rPr>
        <rFont val="PT Sans"/>
        <color rgb="FF1155CC"/>
        <u/>
      </rPr>
      <t>five areas to be addressed</t>
    </r>
    <r>
      <rPr>
        <rFont val="PT Sans"/>
      </rPr>
      <t xml:space="preserve"> by the Education Ministry. Union </t>
    </r>
    <r>
      <rPr>
        <rFont val="PT Sans"/>
        <color rgb="FF1155CC"/>
        <u/>
      </rPr>
      <t>was not optimistic</t>
    </r>
    <r>
      <rPr>
        <rFont val="PT Sans"/>
      </rPr>
      <t xml:space="preserve"> about the start of the new academic year.</t>
    </r>
  </si>
  <si>
    <t>Children are supposed to disinfect hands frequently and keep their distance from each other. There is no requirement to wear masks, although directors have the freedom to impose such a measure for pupils moving inside the building. The government helped schools purchase disinfectants, masks and contactless thermometers.</t>
  </si>
  <si>
    <r>
      <rPr>
        <rFont val="PT Sans"/>
        <sz val="10.0"/>
      </rPr>
      <t xml:space="preserve"> After Group 0, which includes people aged over 80, it is the turn of the over-70s and then the over-60s. They will be followed by people with chronic illnesses. </t>
    </r>
    <r>
      <rPr>
        <rFont val="PT Sans"/>
        <color rgb="FF1155CC"/>
        <sz val="10.0"/>
        <u/>
      </rPr>
      <t>Then teachers</t>
    </r>
    <r>
      <rPr>
        <rFont val="PT Sans"/>
        <sz val="10.0"/>
      </rPr>
      <t>, military personnel and police will roll up their sleeves for the jab.</t>
    </r>
  </si>
  <si>
    <r>
      <rPr>
        <rFont val="PT Sans"/>
      </rPr>
      <t>In April, the union called for increases in education budget (</t>
    </r>
    <r>
      <rPr>
        <rFont val="PT Sans"/>
        <color rgb="FF1155CC"/>
        <u/>
      </rPr>
      <t>source</t>
    </r>
    <r>
      <rPr>
        <rFont val="PT Sans"/>
      </rPr>
      <t>)</t>
    </r>
  </si>
  <si>
    <r>
      <rPr>
        <rFont val="PT Sans"/>
      </rPr>
      <t xml:space="preserve">https://polandin.com/48020361/hairdressers-and-gastronomy-to-reopen-from-monday-pm
https://www.bbc.co.uk/news/world-europe-52796699
https://www.bbc.co.uk/news/explainers-52575313
</t>
    </r>
    <r>
      <rPr>
        <rFont val="PT Sans"/>
        <color rgb="FF1155CC"/>
        <u/>
      </rPr>
      <t>https://www.politico.eu/article/despite-coronavirus-fears-poland-goes-all-in-on-re-opening-schools/</t>
    </r>
  </si>
  <si>
    <r>
      <rPr>
        <rFont val="PT Sans"/>
        <color rgb="FF696158"/>
        <sz val="10.0"/>
      </rPr>
      <t xml:space="preserve">Portugal began easing some of the lockdown restrictions in place since mid-January on March 15, 2021, </t>
    </r>
    <r>
      <rPr>
        <rFont val="PT Sans"/>
        <color rgb="FF1155CC"/>
        <sz val="10.0"/>
        <u/>
      </rPr>
      <t>reopening nurseries and primary schools</t>
    </r>
    <r>
      <rPr>
        <rFont val="PT Sans"/>
        <color rgb="FF696158"/>
        <sz val="10.0"/>
      </rPr>
      <t xml:space="preserve">, hair salons and bookshops, but insisted on the need to move cautiously in order to avoid a new spike in coronavirus infections. School children up to the age of 15 </t>
    </r>
    <r>
      <rPr>
        <rFont val="PT Sans"/>
        <color rgb="FF1155CC"/>
        <sz val="10.0"/>
        <u/>
      </rPr>
      <t>returned to classes on 5 April, 2021</t>
    </r>
    <r>
      <rPr>
        <rFont val="PT Sans"/>
        <color rgb="FF696158"/>
        <sz val="10.0"/>
      </rPr>
      <t xml:space="preserve">. From Monday 19 April, </t>
    </r>
    <r>
      <rPr>
        <rFont val="PT Sans"/>
        <color rgb="FF1155CC"/>
        <sz val="10.0"/>
        <u/>
      </rPr>
      <t>high schools will reopen</t>
    </r>
    <r>
      <rPr>
        <rFont val="PT Sans"/>
        <color rgb="FF696158"/>
        <sz val="10.0"/>
      </rPr>
      <t xml:space="preserve"> in the vast majority of the 278 municipalities in mainland Portugal but under restrictions designed to reduce the risk of contagion. 
[Previously: Phased reopening by grade level began May </t>
    </r>
    <r>
      <rPr>
        <rFont val="PT Sans"/>
        <color rgb="FF696158"/>
        <sz val="10.0"/>
      </rPr>
      <t xml:space="preserve">18. </t>
    </r>
    <r>
      <rPr>
        <rFont val="PT Sans"/>
        <color rgb="FF1155CC"/>
        <sz val="10.0"/>
        <u/>
      </rPr>
      <t>High schools opened starting 14 September</t>
    </r>
    <r>
      <rPr>
        <rFont val="PT Sans"/>
        <color rgb="FF696158"/>
        <sz val="10.0"/>
      </rPr>
      <t xml:space="preserve"> w</t>
    </r>
    <r>
      <rPr>
        <rFont val="PT Sans"/>
        <color rgb="FF696158"/>
        <sz val="10.0"/>
      </rPr>
      <t xml:space="preserve">ith </t>
    </r>
    <r>
      <rPr>
        <rFont val="PT Sans"/>
        <color rgb="FF1155CC"/>
        <sz val="10.0"/>
        <u/>
      </rPr>
      <t>stricter measures in place</t>
    </r>
    <r>
      <rPr>
        <rFont val="PT Sans"/>
        <color rgb="FF696158"/>
        <sz val="10.0"/>
      </rPr>
      <t xml:space="preserve"> to curb the spread of the virus. Portuguese Prime Minister Antonio Costa announced the</t>
    </r>
    <r>
      <rPr>
        <rFont val="PT Sans"/>
        <color rgb="FF1155CC"/>
        <sz val="10.0"/>
        <u/>
      </rPr>
      <t xml:space="preserve"> closure of schools for 15 days</t>
    </r>
    <r>
      <rPr>
        <rFont val="PT Sans"/>
        <color rgb="FF696158"/>
        <sz val="10.0"/>
      </rPr>
      <t xml:space="preserve"> in January as a new measure to contain the spread of the COVID-19 in the country. ]</t>
    </r>
  </si>
  <si>
    <t>Schools closed due to rise in cases, which the gov said was caused by a variant.</t>
  </si>
  <si>
    <t>11,12 ;</t>
  </si>
  <si>
    <t>Grades 11 and 12 return on the 18th of May and pre-schools June 1st. Grades 1 to 10 to continue distance learning until the end of school year. // Phased reopening of new academic year also being implemented.</t>
  </si>
  <si>
    <t xml:space="preserve">Some students returned in person while others learned online to finish up the school year. </t>
  </si>
  <si>
    <r>
      <rPr>
        <rFont val="PT Sans"/>
      </rPr>
      <t xml:space="preserve">In July, the Union </t>
    </r>
    <r>
      <rPr>
        <rFont val="PT Sans"/>
        <color rgb="FF1155CC"/>
        <u/>
      </rPr>
      <t>sought to be a part of discussions</t>
    </r>
    <r>
      <rPr>
        <rFont val="PT Sans"/>
      </rPr>
      <t xml:space="preserve"> about beginning the next school year safely. In September, Union claimed schools were </t>
    </r>
    <r>
      <rPr>
        <rFont val="PT Sans"/>
        <color rgb="FF1155CC"/>
        <u/>
      </rPr>
      <t>not ready to reopen</t>
    </r>
    <r>
      <rPr>
        <rFont val="PT Sans"/>
      </rPr>
      <t xml:space="preserve"> due to a lack of safety measures in place. In October, Union called for </t>
    </r>
    <r>
      <rPr>
        <rFont val="PT Sans"/>
        <color rgb="FF1155CC"/>
        <u/>
      </rPr>
      <t>full disclosure from government on number of COVID cases</t>
    </r>
    <r>
      <rPr>
        <rFont val="PT Sans"/>
      </rPr>
      <t>.</t>
    </r>
  </si>
  <si>
    <r>
      <rPr>
        <rFont val="PT Sans"/>
        <sz val="10.0"/>
      </rPr>
      <t xml:space="preserve">The </t>
    </r>
    <r>
      <rPr>
        <rFont val="PT Sans"/>
        <color rgb="FF1155CC"/>
        <sz val="10.0"/>
        <u/>
      </rPr>
      <t>priority group for inoculations</t>
    </r>
    <r>
      <rPr>
        <rFont val="PT Sans"/>
        <sz val="10.0"/>
      </rPr>
      <t xml:space="preserve"> will include 400,000 people over age 50 who have illnesses that make them vulnerable to severe COVID-19, the government announced. That first group for vaccinations also includes 300,000 frontline health care workers and emergency responders, including police officers, and 250,000 people living in care homes and care home employees. A second phase, covering 1.8 million people, would vaccinate everybody over 65-years-old as well as people between 50 and 65 who have health problems such as diabetes and obesity, officials said. The third phase will cover the rest of Portugal's population of 10.5 million, though more priority groups may be established if pandemic trends change.</t>
    </r>
  </si>
  <si>
    <t>https://www.usnews.com/news/world/articles/2020-09-14/relief-and-fear-as-portuguese-students-go-back-to-school</t>
  </si>
  <si>
    <t>https://observador.pt/2020/05/22/nove-em-dez-alunos-foram-as-aulas-presenciais-e-os-docentes-tambem-nao-faltaram/
https://www.publico.pt/2020/06/01/impar/noticia/unicef-pede-escolas-recebam-criancas-verao-diminuir-desigualdades-1918907
https://www.dge.mec.pt/sites/default/files/orientacoes_para_a_reabertura_da_educacao_pre-escolar.pdf
https://www.dge.mec.pt/noticias/orientacoes-reabertura-da-educacao-pre-escolar</t>
  </si>
  <si>
    <r>
      <rPr>
        <rFont val="PT Sans"/>
        <color rgb="FF1155CC"/>
        <sz val="10.0"/>
        <u/>
      </rPr>
      <t>All public and private schools closed for two weeks starting 12 April</t>
    </r>
    <r>
      <rPr>
        <rFont val="PT Sans"/>
        <color rgb="FF696158"/>
        <sz val="10.0"/>
      </rPr>
      <t xml:space="preserve"> due to rising cases. All public schools </t>
    </r>
    <r>
      <rPr>
        <rFont val="PT Sans"/>
        <color rgb="FF1155CC"/>
        <sz val="10.0"/>
        <u/>
      </rPr>
      <t>reopened for face-to-face classes</t>
    </r>
    <r>
      <rPr>
        <rFont val="PT Sans"/>
        <color rgb="FF696158"/>
        <sz val="10.0"/>
      </rPr>
      <t xml:space="preserve"> on May 13, 2021.
[Previously: School year ended, schools to reopen for next academic year. // New academic year began fully online on 17 August. /</t>
    </r>
    <r>
      <rPr>
        <rFont val="PT Sans"/>
        <color rgb="FF696158"/>
        <sz val="10.0"/>
      </rPr>
      <t xml:space="preserve">/ </t>
    </r>
    <r>
      <rPr>
        <rFont val="PT Sans"/>
        <color rgb="FF1155CC"/>
        <sz val="10.0"/>
        <u/>
      </rPr>
      <t>The opening of schools for in-person classes was pushed back to 17 September</t>
    </r>
    <r>
      <rPr>
        <rFont val="PT Sans"/>
        <color rgb="FF696158"/>
        <sz val="10.0"/>
      </rPr>
      <t xml:space="preserve">.On Sept 10, Governor announced that </t>
    </r>
    <r>
      <rPr>
        <rFont val="PT Sans"/>
        <color rgb="FF1155CC"/>
        <sz val="10.0"/>
        <u/>
      </rPr>
      <t>classes will continue online</t>
    </r>
    <r>
      <rPr>
        <rFont val="PT Sans"/>
        <color rgb="FF696158"/>
        <sz val="10.0"/>
      </rPr>
      <t xml:space="preserve">. Kindergarteners, special education students, and children in first, second, third and 12th grades are </t>
    </r>
    <r>
      <rPr>
        <rFont val="PT Sans"/>
        <color rgb="FF1155CC"/>
        <sz val="10.0"/>
        <u/>
      </rPr>
      <t>tentatively scheduled to be back in classrooms at certain schools March 3</t>
    </r>
    <r>
      <rPr>
        <rFont val="PT Sans"/>
        <color rgb="FF696158"/>
        <sz val="10.0"/>
      </rPr>
      <t xml:space="preserve">, said Elba Aponte, Puerto Rico’s education secretary-designate. Schools autorized by Governor to </t>
    </r>
    <r>
      <rPr>
        <rFont val="PT Sans"/>
        <color rgb="FF1155CC"/>
        <sz val="10.0"/>
        <u/>
      </rPr>
      <t>begin opening 1 March</t>
    </r>
    <r>
      <rPr>
        <rFont val="PT Sans"/>
        <color rgb="FF696158"/>
        <sz val="10.0"/>
      </rPr>
      <t xml:space="preserve">. 96 of the U.S. territory’s 858 public schools </t>
    </r>
    <r>
      <rPr>
        <rFont val="PT Sans"/>
        <color rgb="FF1155CC"/>
        <sz val="10.0"/>
        <u/>
      </rPr>
      <t>authorized to reopen</t>
    </r>
    <r>
      <rPr>
        <rFont val="PT Sans"/>
        <color rgb="FF696158"/>
        <sz val="10.0"/>
      </rPr>
      <t xml:space="preserve"> because they were located in a municipality with a low number of coronavirus cases and had met a list of requirements issued by Puerto Rico’s Health Department starting 10 March.</t>
    </r>
  </si>
  <si>
    <t>Only kindergarteners, special education students and children in first, second, third and 12th grades are allowed to return to school.</t>
  </si>
  <si>
    <t>Attendance of in-person classes not mandatory; online classe still being offered.</t>
  </si>
  <si>
    <t>Union leaders and some parents and teachers have called on Pierluisi’s administration to wait until August to reopen schools, noting the U.S. territory has not seen a significant decrease in COVID-19 cases.</t>
  </si>
  <si>
    <t>Students will attend in-person classes only twice a week and be dismissed before noon, with school cafeterias remaining closed, although there is a “grab-and-go” option.</t>
  </si>
  <si>
    <t>Students must wear masks, temperature checks, hand sanitizer</t>
  </si>
  <si>
    <r>
      <rPr>
        <rFont val="PT Sans"/>
        <color rgb="FF1155CC"/>
        <sz val="10.0"/>
        <u/>
      </rPr>
      <t>Phase 1A</t>
    </r>
    <r>
      <rPr>
        <rFont val="PT Sans"/>
        <sz val="10.0"/>
      </rPr>
      <t xml:space="preserve"> includes health care workers and residents and staff of long-term care facilities, community centers and homes for those with intellectual disabilities. Phase 1B includes emergency medical services, firefighters, police officers, postal workers, public transit employees, and those working in the </t>
    </r>
    <r>
      <rPr>
        <rFont val="PT Sans"/>
        <color rgb="FF1155CC"/>
        <sz val="10.0"/>
        <u/>
      </rPr>
      <t>educational system</t>
    </r>
    <r>
      <rPr>
        <rFont val="PT Sans"/>
        <sz val="10.0"/>
      </rPr>
      <t xml:space="preserve">, among others. </t>
    </r>
  </si>
  <si>
    <r>
      <rPr>
        <rFont val="PT Sans"/>
      </rPr>
      <t>Has received money from the CARES Act for education, though the US Dept of Ed has restricted Puerto Rico's access to the funding (</t>
    </r>
    <r>
      <rPr>
        <rFont val="PT Sans"/>
        <color rgb="FF1155CC"/>
        <u/>
      </rPr>
      <t>source</t>
    </r>
    <r>
      <rPr>
        <rFont val="PT Sans"/>
      </rPr>
      <t>)</t>
    </r>
  </si>
  <si>
    <r>
      <rPr>
        <rFont val="PT Sans"/>
        <color rgb="FF696158"/>
        <sz val="10.0"/>
      </rPr>
      <t xml:space="preserve">Qatar is set to </t>
    </r>
    <r>
      <rPr>
        <rFont val="PT Sans"/>
        <color rgb="FF1155CC"/>
        <sz val="10.0"/>
        <u/>
      </rPr>
      <t>shut all schools from Sunday (April 4)</t>
    </r>
    <r>
      <rPr>
        <rFont val="PT Sans"/>
        <color rgb="FF696158"/>
        <sz val="10.0"/>
      </rPr>
      <t>, the Ministry of Education and Higher Education has announced. Distance learning will be adopted at all age levels from preschool up until university.
[Previously: School year ended, schools to reopen for next academic year</t>
    </r>
    <r>
      <rPr>
        <rFont val="PT Sans"/>
        <color rgb="FF696158"/>
        <sz val="10.0"/>
      </rPr>
      <t xml:space="preserve">. </t>
    </r>
    <r>
      <rPr>
        <rFont val="PT Sans"/>
        <color rgb="FF1155CC"/>
        <sz val="10.0"/>
        <u/>
      </rPr>
      <t>New academic year began 1 September</t>
    </r>
    <r>
      <rPr>
        <rFont val="PT Sans"/>
        <color rgb="FF696158"/>
        <sz val="10.0"/>
      </rPr>
      <t xml:space="preserve"> with a maximum of 30% of students in school at a time. Ministry of Education and Higher Education decided to increase the attendance rate in public schools and private schools/preschools to 50% of their capacity. Students will attend schools as per the weekly rotating schedule in each school. Attendance is compulsory during the </t>
    </r>
    <r>
      <rPr>
        <rFont val="PT Sans"/>
        <color rgb="FF1155CC"/>
        <sz val="10.0"/>
        <u/>
      </rPr>
      <t>second term, which starts on January 3rd, 2021</t>
    </r>
    <r>
      <rPr>
        <rFont val="PT Sans"/>
        <color rgb="FF696158"/>
        <sz val="10.0"/>
      </rPr>
      <t>, for public schools.]</t>
    </r>
  </si>
  <si>
    <t>Schools closed as part of restrictions put in place to help slow the spread of the coronavirus.</t>
  </si>
  <si>
    <t>The Ministry has decided to adopt a blended learning approach which will combine online learning and in-person teaching in the classroom for all stages of education across public and private schools, preschools and the higher education institutions. Students will attend school premises once or twice a week, with a maximum attendance rate of 30% of school capacity per day. This will allow students to attend basic classes and conduct laboratory experiments and tests. Distance learning will take place on the days when students do not attend school as per the school schedule of each school.</t>
  </si>
  <si>
    <t>Random testing will be carried out on students, but only after getting consent from the parents who will be requested to sign a consent form prior to their children being tested. Parents must make sure that their kids wear a facemask and do not suffer from a high temperature before going to school. maximum of 30% of children in school each day, in addition to supporting preventive measures,</t>
  </si>
  <si>
    <r>
      <rPr>
        <rFont val="PT Sans"/>
        <color rgb="FF444444"/>
        <sz val="10.0"/>
      </rPr>
      <t xml:space="preserve">Initially, </t>
    </r>
    <r>
      <rPr>
        <rFont val="PT Sans"/>
        <color rgb="FF1155CC"/>
        <sz val="10.0"/>
        <u/>
      </rPr>
      <t>vaccines will be prioritized for three key population groups</t>
    </r>
    <r>
      <rPr>
        <rFont val="PT Sans"/>
        <color rgb="FF444444"/>
        <sz val="10.0"/>
      </rPr>
      <t>: older people, people with certain chronic conditions and key healthcare workers.</t>
    </r>
  </si>
  <si>
    <t>https://www.edu.gov.qa/en/Pages/pubschoolsdefault.aspx?itemid=175</t>
  </si>
  <si>
    <t>https://www.iloveqatar.net/coronavirus/news/phase-4-schools-reopening-qatar</t>
  </si>
  <si>
    <r>
      <rPr>
        <rFont val="PT Sans"/>
        <color rgb="FF696158"/>
        <sz val="10.0"/>
      </rPr>
      <t xml:space="preserve">Due to rising cases, </t>
    </r>
    <r>
      <rPr>
        <rFont val="PT Sans"/>
        <color rgb="FF1155CC"/>
        <sz val="10.0"/>
        <u/>
      </rPr>
      <t>MoE adapted school structure/schedule</t>
    </r>
    <r>
      <rPr>
        <rFont val="PT Sans"/>
        <color rgb="FF696158"/>
        <sz val="10.0"/>
      </rPr>
      <t xml:space="preserve"> and </t>
    </r>
    <r>
      <rPr>
        <rFont val="PT Sans"/>
        <color rgb="FF1155CC"/>
        <sz val="10.0"/>
        <u/>
      </rPr>
      <t>Spring/Easter break doubled to four weeks</t>
    </r>
    <r>
      <rPr>
        <rFont val="PT Sans"/>
        <color rgb="FF696158"/>
        <sz val="10.0"/>
      </rPr>
      <t xml:space="preserve">, from April 2 to May 4, keeping schools closed throughout April 2021. People have </t>
    </r>
    <r>
      <rPr>
        <rFont val="PT Sans"/>
        <color rgb="FF1155CC"/>
        <sz val="10.0"/>
        <u/>
      </rPr>
      <t>protested</t>
    </r>
    <r>
      <rPr>
        <rFont val="PT Sans"/>
        <color rgb="FF696158"/>
        <sz val="10.0"/>
      </rPr>
      <t xml:space="preserve"> the new restrictions.
[Previously: School year ended, schools to reopen for next academic year</t>
    </r>
    <r>
      <rPr>
        <rFont val="PT Sans"/>
        <color rgb="FF696158"/>
        <sz val="10.0"/>
      </rPr>
      <t xml:space="preserve">. </t>
    </r>
    <r>
      <rPr>
        <rFont val="PT Sans"/>
        <color rgb="FF1155CC"/>
        <sz val="10.0"/>
        <u/>
      </rPr>
      <t>Schools reopened for the new academic year on 14 September</t>
    </r>
    <r>
      <rPr>
        <rFont val="PT Sans"/>
        <color rgb="FF696158"/>
        <sz val="10.0"/>
      </rPr>
      <t xml:space="preserve"> with blended in-peron and online instruction. </t>
    </r>
    <r>
      <rPr>
        <rFont val="PT Sans"/>
        <color rgb="FF1155CC"/>
        <sz val="10.0"/>
        <u/>
      </rPr>
      <t>All schools closed 6 November for 30 days</t>
    </r>
    <r>
      <rPr>
        <rFont val="PT Sans"/>
        <color rgb="FF696158"/>
        <sz val="10.0"/>
      </rPr>
      <t xml:space="preserve"> in an effort to slow the spread of covid. </t>
    </r>
    <r>
      <rPr>
        <rFont val="PT Sans"/>
        <color rgb="FF1155CC"/>
        <sz val="10.0"/>
        <u/>
      </rPr>
      <t>School closures extended until after Christmas break</t>
    </r>
    <r>
      <rPr>
        <rFont val="PT Sans"/>
        <color rgb="FF696158"/>
        <sz val="10.0"/>
      </rPr>
      <t xml:space="preserve">, which effectively lasts until January 3. The break will be immediately followed by two-week winter holidays for all regions of Poland, which will in effect keep students away from schools until January 17. New education minister announced that </t>
    </r>
    <r>
      <rPr>
        <rFont val="PT Sans"/>
        <color rgb="FF1155CC"/>
        <sz val="10.0"/>
        <u/>
      </rPr>
      <t>online classes in Romania resume on January 11</t>
    </r>
    <r>
      <rPr>
        <rFont val="PT Sans"/>
        <color rgb="FF696158"/>
        <sz val="10.0"/>
      </rPr>
      <t xml:space="preserve">, and the second semester begins on February 8, when the Government might reconsider its decision. Most </t>
    </r>
    <r>
      <rPr>
        <rFont val="PT Sans"/>
        <color rgb="FF1155CC"/>
        <sz val="10.0"/>
        <u/>
      </rPr>
      <t>students returned to in-person classes</t>
    </r>
    <r>
      <rPr>
        <rFont val="PT Sans"/>
        <color rgb="FF696158"/>
        <sz val="10.0"/>
      </rPr>
      <t xml:space="preserve"> in February. ]</t>
    </r>
  </si>
  <si>
    <t>Schools closed in November by government due to a rise in cases. This closure was extended to last until after the Christmas break.</t>
  </si>
  <si>
    <t>Masks have been compulsory in public transport and indoor public spaces since May 15. Hand washing encouraged. School sports involving physical contact, such as soccer and basketball, are banned.</t>
  </si>
  <si>
    <r>
      <rPr>
        <rFont val="PT Sans"/>
        <sz val="10.0"/>
      </rPr>
      <t xml:space="preserve">Romania’s </t>
    </r>
    <r>
      <rPr>
        <rFont val="PT Sans"/>
        <color rgb="FF1155CC"/>
        <sz val="10.0"/>
        <u/>
      </rPr>
      <t>vaccination campaign</t>
    </r>
    <r>
      <rPr>
        <rFont val="PT Sans"/>
        <sz val="10.0"/>
      </rPr>
      <t xml:space="preserve"> will be carried out in three stages. The first stake is dedicated to the medical personnel, the second one includes the high-risk population and essential workers (including school staff and nurses), and the third one includes the rest of the population.</t>
    </r>
  </si>
  <si>
    <t>On Monday, (14 September) some students protested outside the Education Ministry, raising inflatable pink pigs to protest against the authorities' failure to meet a pledge to distribute about 250,000 tablet computers needed for online classes.</t>
  </si>
  <si>
    <t>https://www.reuters.com/article/health-coronavirus-romania/romanian-president-says-schools-to-stay-closed-for-current-academic-year-idUSL2N2CF09A</t>
  </si>
  <si>
    <t>https://gandhara.rferl.org/a/back-to-school-amid-the-covid-19-pandemic/30840488.html
https://wkzo.com/2020/09/14/romania-reopens-schools-under-strict-rules-as-coronavirus-cases-rise/</t>
  </si>
  <si>
    <r>
      <rPr>
        <rFont val="PT Sans"/>
        <color rgb="FF000000"/>
        <sz val="10.0"/>
        <u/>
      </rPr>
      <t xml:space="preserve">Schools </t>
    </r>
    <r>
      <rPr>
        <rFont val="PT Sans"/>
        <color rgb="FF1155CC"/>
        <sz val="10.0"/>
        <u/>
      </rPr>
      <t>fully opened across the country</t>
    </r>
    <r>
      <rPr>
        <rFont val="PT Sans"/>
        <color rgb="FF000000"/>
        <sz val="10.0"/>
        <u/>
      </rPr>
      <t xml:space="preserve"> starting in January. </t>
    </r>
    <r>
      <rPr>
        <rFont val="PT Sans"/>
        <color rgb="FF000000"/>
        <sz val="10.0"/>
        <u/>
      </rPr>
      <t xml:space="preserve">
</t>
    </r>
    <r>
      <rPr>
        <rFont val="PT Sans"/>
        <color rgb="FF1155CC"/>
        <sz val="10.0"/>
        <u/>
      </rPr>
      <t xml:space="preserve">
</t>
    </r>
    <r>
      <rPr>
        <rFont val="PT Sans"/>
        <color rgb="FF434343"/>
        <sz val="10.0"/>
        <u/>
      </rPr>
      <t>[Previously:</t>
    </r>
    <r>
      <rPr>
        <rFont val="PT Sans"/>
        <color rgb="FF1155CC"/>
        <sz val="10.0"/>
        <u/>
      </rPr>
      <t xml:space="preserve"> School year was concluded in May/Jun</t>
    </r>
    <r>
      <rPr>
        <rFont val="PT Sans"/>
        <color rgb="FF1155CC"/>
        <sz val="10.0"/>
        <u/>
      </rPr>
      <t>e</t>
    </r>
    <r>
      <rPr>
        <rFont val="PT Sans"/>
        <color rgb="FF000000"/>
        <sz val="10.0"/>
        <u/>
      </rPr>
      <t xml:space="preserve"> and the </t>
    </r>
    <r>
      <rPr>
        <rFont val="PT Sans"/>
        <color rgb="FF1155CC"/>
        <sz val="10.0"/>
        <u/>
      </rPr>
      <t>start of the academic year has been announced</t>
    </r>
    <r>
      <rPr>
        <rFont val="PT Sans"/>
        <color rgb="FF000000"/>
        <sz val="10.0"/>
        <u/>
      </rPr>
      <t xml:space="preserve"> for September 1. </t>
    </r>
    <r>
      <rPr>
        <rFont val="PT Sans"/>
        <color rgb="FF1155CC"/>
        <sz val="10.0"/>
        <u/>
      </rPr>
      <t>New academic year began on 1 Septembe</t>
    </r>
    <r>
      <rPr>
        <rFont val="PT Sans"/>
        <color rgb="FF1155CC"/>
        <sz val="10.0"/>
        <u/>
      </rPr>
      <t>r</t>
    </r>
    <r>
      <rPr>
        <rFont val="PT Sans"/>
        <color rgb="FF000000"/>
        <sz val="10.0"/>
        <u/>
      </rPr>
      <t>. Moscow</t>
    </r>
    <r>
      <rPr>
        <rFont val="PT Sans"/>
        <color rgb="FF1155CC"/>
        <sz val="10.0"/>
        <u/>
      </rPr>
      <t xml:space="preserve"> </t>
    </r>
    <r>
      <rPr>
        <rFont val="PT Sans"/>
        <color rgb="FF1155CC"/>
        <sz val="10.0"/>
        <u/>
      </rPr>
      <t>extended school holidays</t>
    </r>
    <r>
      <rPr>
        <rFont val="PT Sans"/>
        <color rgb="FF000000"/>
        <sz val="10.0"/>
        <u/>
      </rPr>
      <t xml:space="preserve"> in order to help stem the spread of the virus. Students in the capital from </t>
    </r>
    <r>
      <rPr>
        <rFont val="PT Sans"/>
        <color rgb="FF1155CC"/>
        <sz val="10.0"/>
        <u/>
      </rPr>
      <t>6th to 11th grades will now move their studies online</t>
    </r>
    <r>
      <rPr>
        <rFont val="PT Sans"/>
        <color rgb="FF000000"/>
        <sz val="10.0"/>
        <u/>
      </rPr>
      <t xml:space="preserve"> until Nov 8. Moscow schoolchildren in grades 6-11 will </t>
    </r>
    <r>
      <rPr>
        <rFont val="PT Sans"/>
        <color rgb="FF1155CC"/>
        <sz val="10.0"/>
        <u/>
      </rPr>
      <t>continue to attend classes remotely until Dec. 6</t>
    </r>
    <r>
      <rPr>
        <rFont val="PT Sans"/>
        <color rgb="FF000000"/>
        <sz val="10.0"/>
        <u/>
      </rPr>
      <t>, Mayor Sergei Sobyanin announced. This is the second extension of the measure that was first introduced in October.]</t>
    </r>
  </si>
  <si>
    <t>Localized closures in Moscow started in October for grades 6-11 and were extended into 2021.</t>
  </si>
  <si>
    <t xml:space="preserve">In preparation for the reopening of schools, Moscow city authorities ran coronavirus tests on all 180,000 employees of the capital’s education system, including teachers, canteen workers, cleaners and other staff. Some 3% — or 5,500 — tested positive and will be temporarily kept away from schools, while another 13.3% were found to have antibodies. schools to provide hand sanitizer and install air disinfecting machines. According to the guidelines, students should have their temperatures taken at the entrance to school each day. If a student’s temperature is above 37.1 degrees Celsius, they must be isolated until a parent or an ambulance can pick them up. Each class will also be assigned a designated classroom that only its students will use, the guidelines say. Classes will only switch rooms for art and science classes as they require special equipment. Students should be spaced at least 2.5 square meters apart, and the guidelines also recommend staggering breaks so large numbers of students don’t gather in hallways at one time. Schools should be cleaned daily with disinfectant in addition to a more thorough weekly cleaning, the guidelines say. Mass events involving multiple classes remain prohibited. </t>
  </si>
  <si>
    <t>Switching to remote learning will be considered “if the epidemiological situation worsens,” the guidelines say.</t>
  </si>
  <si>
    <r>
      <rPr>
        <rFont val="PT Sans"/>
        <sz val="10.0"/>
      </rPr>
      <t xml:space="preserve">The Russian-made vaccine will first be made available to doctors and other medical workers, </t>
    </r>
    <r>
      <rPr>
        <rFont val="PT Sans"/>
        <color rgb="FF1155CC"/>
        <sz val="10.0"/>
        <u/>
      </rPr>
      <t>teachers</t>
    </r>
    <r>
      <rPr>
        <rFont val="PT Sans"/>
        <sz val="10.0"/>
      </rPr>
      <t xml:space="preserve"> and social workers because they run the highest risk of exposure to the disease.</t>
    </r>
  </si>
  <si>
    <t>http://www.consultant.ru/document/cons_doc_LAW_360062/</t>
  </si>
  <si>
    <t>https://www.themoscowtimes.com/2020/09/01/russian-schools-reopen-as-coronavirus-cases-climb-a71301</t>
  </si>
  <si>
    <r>
      <rPr>
        <rFont val="PT Sans"/>
        <color rgb="FF434343"/>
        <sz val="10.0"/>
        <u/>
      </rPr>
      <t xml:space="preserve">The Ministry of Education has announced that </t>
    </r>
    <r>
      <rPr>
        <rFont val="PT Sans"/>
        <color rgb="FF1155CC"/>
        <sz val="10.0"/>
        <u/>
      </rPr>
      <t>nursery and pre-primary schools will resume physical learning</t>
    </r>
    <r>
      <rPr>
        <rFont val="PT Sans"/>
        <color rgb="FF434343"/>
        <sz val="10.0"/>
        <u/>
      </rPr>
      <t xml:space="preserve"> on January 18, this year.
[Previously</t>
    </r>
    <r>
      <rPr>
        <rFont val="PT Sans"/>
        <color rgb="FF434343"/>
        <sz val="10.0"/>
        <u/>
      </rPr>
      <t>:</t>
    </r>
    <r>
      <rPr>
        <rFont val="PT Sans"/>
        <color rgb="FF1155CC"/>
        <sz val="10.0"/>
        <u/>
      </rPr>
      <t xml:space="preserve"> Earliest date for schools to restart is September 20</t>
    </r>
    <r>
      <rPr>
        <rFont val="PT Sans"/>
        <color rgb="FF1155CC"/>
        <sz val="10.0"/>
        <u/>
      </rPr>
      <t>20</t>
    </r>
    <r>
      <rPr>
        <rFont val="PT Sans"/>
        <color rgb="FF000000"/>
        <sz val="10.0"/>
        <u/>
      </rPr>
      <t xml:space="preserve"> though th</t>
    </r>
    <r>
      <rPr>
        <rFont val="PT Sans"/>
        <color rgb="FF000000"/>
        <sz val="10.0"/>
        <u/>
      </rPr>
      <t xml:space="preserve">e </t>
    </r>
    <r>
      <rPr>
        <rFont val="PT Sans"/>
        <color rgb="FF1155CC"/>
        <sz val="10.0"/>
        <u/>
      </rPr>
      <t>gov will be cautious in its pla</t>
    </r>
    <r>
      <rPr>
        <rFont val="PT Sans"/>
        <color rgb="FF1155CC"/>
        <sz val="10.0"/>
        <u/>
      </rPr>
      <t>ns</t>
    </r>
    <r>
      <rPr>
        <rFont val="PT Sans"/>
        <color rgb="FF000000"/>
        <sz val="10.0"/>
        <u/>
      </rPr>
      <t xml:space="preserve">. </t>
    </r>
    <r>
      <rPr>
        <rFont val="PT Sans"/>
        <color rgb="FF1155CC"/>
        <sz val="10.0"/>
        <u/>
      </rPr>
      <t>In August, gov announced schools will remain closed</t>
    </r>
    <r>
      <rPr>
        <rFont val="PT Sans"/>
        <color rgb="FF1155CC"/>
        <sz val="10.0"/>
        <u/>
      </rPr>
      <t xml:space="preserve">, </t>
    </r>
    <r>
      <rPr>
        <rFont val="PT Sans"/>
        <color rgb="FF000000"/>
        <sz val="10.0"/>
        <u/>
      </rPr>
      <t xml:space="preserve">with no suggested date to replace September. </t>
    </r>
    <r>
      <rPr>
        <rFont val="PT Sans"/>
        <color rgb="FF1155CC"/>
        <sz val="10.0"/>
        <u/>
      </rPr>
      <t>Schools will gradually begin reopening in October</t>
    </r>
    <r>
      <rPr>
        <rFont val="PT Sans"/>
        <color rgb="FF1155CC"/>
        <sz val="10.0"/>
        <u/>
      </rPr>
      <t xml:space="preserve"> </t>
    </r>
    <r>
      <rPr>
        <rFont val="PT Sans"/>
        <color rgb="FF000000"/>
        <sz val="10.0"/>
        <u/>
      </rPr>
      <t xml:space="preserve">starting with universities. Certain </t>
    </r>
    <r>
      <rPr>
        <rFont val="PT Sans"/>
        <color rgb="FF1155CC"/>
        <sz val="10.0"/>
        <u/>
      </rPr>
      <t>Higher Learning Insitutions began opening</t>
    </r>
    <r>
      <rPr>
        <rFont val="PT Sans"/>
        <color rgb="FF000000"/>
        <sz val="10.0"/>
        <u/>
      </rPr>
      <t xml:space="preserve"> that have complied with COVID guidelines, as per </t>
    </r>
    <r>
      <rPr>
        <rFont val="PT Sans"/>
        <color rgb="FF1155CC"/>
        <sz val="10.0"/>
        <u/>
      </rPr>
      <t>the plan of the ministry of education</t>
    </r>
    <r>
      <rPr>
        <rFont val="PT Sans"/>
        <color rgb="FF000000"/>
        <sz val="10.0"/>
        <u/>
      </rPr>
      <t xml:space="preserve">.  Technical and Vocational Education and Training (TVET) and Teacher Training Colleges (TTC) have also reopened. </t>
    </r>
    <r>
      <rPr>
        <rFont val="PT Sans"/>
        <color rgb="FF1155CC"/>
        <sz val="10.0"/>
        <u/>
      </rPr>
      <t>Senior students in all Rwandan primary and secondary schools resumed their studies on 2 November</t>
    </r>
    <r>
      <rPr>
        <rFont val="PT Sans"/>
        <color rgb="FF1155CC"/>
        <sz val="10.0"/>
        <u/>
      </rPr>
      <t>.</t>
    </r>
    <r>
      <rPr>
        <rFont val="PT Sans"/>
        <color rgb="FF000000"/>
        <sz val="10.0"/>
        <u/>
      </rPr>
      <t xml:space="preserve"> Primary Four pupils and students in secondary One, Two and Four are instructed to resume second term studies </t>
    </r>
    <r>
      <rPr>
        <rFont val="PT Sans"/>
        <color rgb="FF1155CC"/>
        <sz val="10.0"/>
        <u/>
      </rPr>
      <t>on November 23</t>
    </r>
    <r>
      <rPr>
        <rFont val="PT Sans"/>
        <color rgb="FF000000"/>
        <sz val="10.0"/>
        <u/>
      </rPr>
      <t xml:space="preserve">. In preperation for the further reopening, MoE </t>
    </r>
    <r>
      <rPr>
        <rFont val="PT Sans"/>
        <color rgb="FF1155CC"/>
        <sz val="10.0"/>
        <u/>
      </rPr>
      <t>began testing students</t>
    </r>
    <r>
      <rPr>
        <rFont val="PT Sans"/>
        <color rgb="FF000000"/>
        <sz val="10.0"/>
        <u/>
      </rPr>
      <t xml:space="preserve"> who had been at school for two weeks. Pupils in primary one to primary three and nursery are expected to resume in-person learning next January</t>
    </r>
  </si>
  <si>
    <t>Schools reopening began with Higher Learning Insitutions, followed by seniors.</t>
  </si>
  <si>
    <t>The measures to ensure the safety of reopening schools include keeping administrators' premises clean by installing sufficient hand washing and sanitizing facilities, enforcing social distancing measures, cleaning classrooms and grounds and spraying disinfectant around facilities to reduce the risk of infections. In addition, administrative staff, teachers and students must wear face masks at all times at school, and parents must also wear masks while dropping off and picking up their children.</t>
  </si>
  <si>
    <r>
      <rPr>
        <rFont val="PT Sans"/>
        <sz val="10.0"/>
      </rPr>
      <t xml:space="preserve">The government has announced that the </t>
    </r>
    <r>
      <rPr>
        <rFont val="PT Sans"/>
        <color rgb="FF1155CC"/>
        <sz val="10.0"/>
        <u/>
      </rPr>
      <t>first and primary beneficiaries of the COVID-19 jab</t>
    </r>
    <r>
      <rPr>
        <rFont val="PT Sans"/>
        <sz val="10.0"/>
      </rPr>
      <t xml:space="preserve"> will get it free. These include health personnel, people with comorbidities as well as those aged 65 or above.</t>
    </r>
  </si>
  <si>
    <r>
      <rPr>
        <rFont val="PT Sans"/>
      </rPr>
      <t>Rwanda’s received COVID-19 accelerated funding in the amount of US$10 million from GPE (</t>
    </r>
    <r>
      <rPr>
        <rFont val="PT Sans"/>
        <color rgb="FF1155CC"/>
        <u/>
      </rPr>
      <t>source</t>
    </r>
    <r>
      <rPr>
        <rFont val="PT Sans"/>
      </rPr>
      <t>)</t>
    </r>
  </si>
  <si>
    <t>https://mineduc.gov.rw/index.php?id=166</t>
  </si>
  <si>
    <t>https://www.newtimes.co.rw/news/education-ministry-sheds-light-schools-reopening
http://www.xinhuanet.com/english/africa/2020-11/02/c_139485977.htm</t>
  </si>
  <si>
    <r>
      <rPr>
        <rFont val="PT Sans"/>
        <color rgb="FF1155CC"/>
        <sz val="10.0"/>
        <u/>
      </rPr>
      <t>Schools reopened on Monday 4 May</t>
    </r>
    <r>
      <rPr>
        <rFont val="PT Sans"/>
        <color rgb="FF696158"/>
        <sz val="10.0"/>
      </rPr>
      <t xml:space="preserve">. 
[Previously: </t>
    </r>
    <r>
      <rPr>
        <rFont val="PT Sans"/>
        <color rgb="FF1155CC"/>
        <sz val="10.0"/>
        <u/>
      </rPr>
      <t>Schools closed</t>
    </r>
    <r>
      <rPr>
        <rFont val="PT Sans"/>
        <color rgb="FF696158"/>
        <sz val="10.0"/>
      </rPr>
      <t xml:space="preserve"> 20 March until further notice. Schools</t>
    </r>
    <r>
      <rPr>
        <rFont val="PT Sans"/>
        <color rgb="FF1155CC"/>
        <sz val="10.0"/>
        <u/>
      </rPr>
      <t xml:space="preserve"> implemented distance learning in April</t>
    </r>
    <r>
      <rPr>
        <rFont val="PT Sans"/>
        <color rgb="FF696158"/>
        <sz val="10.0"/>
      </rPr>
      <t xml:space="preserve"> to avoid further disruptions to education. Some schools made </t>
    </r>
    <r>
      <rPr>
        <rFont val="PT Sans"/>
        <color rgb="FF1155CC"/>
        <sz val="10.0"/>
        <u/>
      </rPr>
      <t>packets for students to pick up from school</t>
    </r>
    <r>
      <rPr>
        <rFont val="PT Sans"/>
        <color rgb="FF696158"/>
        <sz val="10.0"/>
      </rPr>
      <t>.]</t>
    </r>
  </si>
  <si>
    <t xml:space="preserve">As possible administer the 2 meter social distancing rules. Where possible, parents and guardians are encouraged to use private vehicles for the drop off and pick up of children, to discourage crowdedness at schools, bus stops and other public places. </t>
  </si>
  <si>
    <t>https://www.facebook.com/samoagovt/posts/3241644249199908</t>
  </si>
  <si>
    <t>1 Week</t>
  </si>
  <si>
    <r>
      <rPr>
        <rFont val="PT Sans"/>
        <color rgb="FF696158"/>
        <sz val="10.0"/>
      </rPr>
      <t xml:space="preserve">Schools </t>
    </r>
    <r>
      <rPr>
        <rFont val="PT Sans"/>
        <color rgb="FF1155CC"/>
        <sz val="10.0"/>
        <u/>
      </rPr>
      <t>fully reopened in April 2021</t>
    </r>
    <r>
      <rPr>
        <rFont val="PT Sans"/>
        <color rgb="FF696158"/>
        <sz val="10.0"/>
      </rPr>
      <t xml:space="preserve"> for all students.
[Previously</t>
    </r>
    <r>
      <rPr>
        <rFont val="PT Sans"/>
        <color rgb="FF696158"/>
        <sz val="10.0"/>
      </rPr>
      <t xml:space="preserve">: </t>
    </r>
    <r>
      <rPr>
        <rFont val="PT Sans"/>
        <color rgb="FF1155CC"/>
        <sz val="10.0"/>
        <u/>
      </rPr>
      <t>Schools were closed on 23 February</t>
    </r>
    <r>
      <rPr>
        <rFont val="PT Sans"/>
        <color rgb="FF696158"/>
        <sz val="10.0"/>
      </rPr>
      <t>. Thi</t>
    </r>
    <r>
      <rPr>
        <rFont val="PT Sans"/>
        <color rgb="FF696158"/>
        <sz val="10.0"/>
      </rPr>
      <t xml:space="preserve">s </t>
    </r>
    <r>
      <rPr>
        <rFont val="PT Sans"/>
        <color rgb="FF1155CC"/>
        <sz val="10.0"/>
        <u/>
      </rPr>
      <t>closure was extended until 20 April</t>
    </r>
    <r>
      <rPr>
        <rFont val="PT Sans"/>
        <color rgb="FF696158"/>
        <sz val="10.0"/>
      </rPr>
      <t xml:space="preserve"> and schools did not reopen for the remainder of the school year. </t>
    </r>
    <r>
      <rPr>
        <rFont val="PT Sans"/>
        <color rgb="FF1155CC"/>
        <sz val="10.0"/>
        <u/>
      </rPr>
      <t>Phased reopening</t>
    </r>
    <r>
      <rPr>
        <rFont val="PT Sans"/>
        <color rgb="FF696158"/>
        <sz val="10.0"/>
      </rPr>
      <t xml:space="preserve"> of the new academic year began on 7 September. ]</t>
    </r>
  </si>
  <si>
    <t>Childhood, elementary schools and Vocational Training Center resumed classes on 7 september. High schools resumed on 14 September.</t>
  </si>
  <si>
    <t>As regards entrances, exits, recreation and school transport, the moments of greatest risk of gathering , the protocol shared with the Secretariat of Health provides for some more precautions: the use of the mask , first of all, both at the entrance and at the output - which will be staggered - both at the time of transport by bus , whose service will operate regularly. The recreation , another moment at risk, splits into two: the two rounds allow one side of leave the courtroom in alternating phases smaller groups, on the other hand to avoid the risk of closure of a plexus, in case contagion, just in strength of this division. There will be no thermal scanners at the entrance: the temperature of the students will be measured on a sample basis, and a protocol will be given to parents and principals that contains the behaviors to be adopted in case of fever.</t>
  </si>
  <si>
    <t>https://www.sanmarinortv.sm/news/attualita-c4/la-scuola-sammarinese-riparte-in-sicurezza-a192506</t>
  </si>
  <si>
    <r>
      <rPr>
        <rFont val="PT Sans"/>
        <color rgb="FF696158"/>
        <sz val="10.0"/>
      </rPr>
      <t xml:space="preserve">Students </t>
    </r>
    <r>
      <rPr>
        <rFont val="PT Sans"/>
        <color rgb="FF1155CC"/>
        <sz val="10.0"/>
        <u/>
      </rPr>
      <t>returned to in-person classes</t>
    </r>
    <r>
      <rPr>
        <rFont val="PT Sans"/>
        <color rgb="FF696158"/>
        <sz val="10.0"/>
      </rPr>
      <t xml:space="preserve"> on 17 March, 2021.
[Previously</t>
    </r>
    <r>
      <rPr>
        <rFont val="PT Sans"/>
        <color rgb="FF696158"/>
        <sz val="10.0"/>
      </rPr>
      <t xml:space="preserve">: </t>
    </r>
    <r>
      <rPr>
        <rFont val="PT Sans"/>
        <color rgb="FF1155CC"/>
        <sz val="10.0"/>
        <u/>
      </rPr>
      <t xml:space="preserve">Country had plans to begin reopening in stages starting 16 June. </t>
    </r>
    <r>
      <rPr>
        <rFont val="PT Sans"/>
        <color rgb="FF696158"/>
        <sz val="10.0"/>
      </rPr>
      <t>In the second stage, some schools and universities allowed t</t>
    </r>
    <r>
      <rPr>
        <rFont val="PT Sans"/>
        <color rgb="FF696158"/>
        <sz val="10.0"/>
      </rPr>
      <t xml:space="preserve">o </t>
    </r>
    <r>
      <rPr>
        <rFont val="PT Sans"/>
        <color rgb="FF1155CC"/>
        <sz val="10.0"/>
        <u/>
      </rPr>
      <t>resume classes starting 1 July for 12th grade students</t>
    </r>
    <r>
      <rPr>
        <rFont val="PT Sans"/>
        <color rgb="FF696158"/>
        <sz val="10.0"/>
      </rPr>
      <t xml:space="preserve">. New academic year </t>
    </r>
    <r>
      <rPr>
        <rFont val="PT Sans"/>
        <color rgb="FF1155CC"/>
        <sz val="10.0"/>
        <u/>
      </rPr>
      <t>began 1 September</t>
    </r>
    <r>
      <rPr>
        <rFont val="PT Sans"/>
        <color rgb="FF696158"/>
        <sz val="10.0"/>
      </rPr>
      <t xml:space="preserve">. Classes </t>
    </r>
    <r>
      <rPr>
        <rFont val="PT Sans"/>
        <color rgb="FF1155CC"/>
        <sz val="10.0"/>
        <u/>
      </rPr>
      <t>in Principe are suspended</t>
    </r>
    <r>
      <rPr>
        <rFont val="PT Sans"/>
        <color rgb="FF696158"/>
        <sz val="10.0"/>
      </rPr>
      <t xml:space="preserve"> from pre-school to secondary. ]</t>
    </r>
  </si>
  <si>
    <t>Some schools and universities allowed to resume classes starting 1 July for 12th grade students.</t>
  </si>
  <si>
    <t>Only 12th grade students returned in July to study and take final exams.</t>
  </si>
  <si>
    <r>
      <rPr>
        <rFont val="PT Sans"/>
      </rPr>
      <t>Received US$750,000 grant from GPE (</t>
    </r>
    <r>
      <rPr>
        <rFont val="PT Sans"/>
        <color rgb="FF1155CC"/>
        <u/>
      </rPr>
      <t>source</t>
    </r>
    <r>
      <rPr>
        <rFont val="PT Sans"/>
      </rPr>
      <t>)</t>
    </r>
  </si>
  <si>
    <t>https://www.facebook.com/educacao.stp/posts/3097468040335304</t>
  </si>
  <si>
    <r>
      <rPr>
        <rFont val="PT Sans"/>
        <color rgb="FF696158"/>
        <sz val="10.0"/>
      </rPr>
      <t xml:space="preserve">In January, Saudi Arabia’s Ministry of Education announced that students of all levels in schools, and higher education institutions </t>
    </r>
    <r>
      <rPr>
        <rFont val="PT Sans"/>
        <color rgb="FF1155CC"/>
        <sz val="10.0"/>
        <u/>
      </rPr>
      <t>will continue with distance learning for the second semester</t>
    </r>
    <r>
      <rPr>
        <rFont val="PT Sans"/>
        <color rgb="FF696158"/>
        <sz val="10.0"/>
      </rPr>
      <t xml:space="preserve"> of the academic year due to the pandemic.
[Previously: School year ended with plans to reopen in August for the next academic year</t>
    </r>
    <r>
      <rPr>
        <rFont val="PT Sans"/>
        <color rgb="FF696158"/>
        <sz val="10.0"/>
      </rPr>
      <t xml:space="preserve">. </t>
    </r>
    <r>
      <rPr>
        <rFont val="PT Sans"/>
        <color rgb="FF1155CC"/>
        <sz val="10.0"/>
        <u/>
      </rPr>
      <t>School year began August 30 with distance learning for the first seven weeks.</t>
    </r>
    <r>
      <rPr>
        <rFont val="PT Sans"/>
        <color rgb="FF696158"/>
        <sz val="10.0"/>
      </rPr>
      <t xml:space="preserve"> Universities with practical curriculums are meeting in person. In October, </t>
    </r>
    <r>
      <rPr>
        <rFont val="PT Sans"/>
        <color rgb="FF1155CC"/>
        <sz val="10.0"/>
        <u/>
      </rPr>
      <t>Ministry was still weighing options</t>
    </r>
    <r>
      <rPr>
        <rFont val="PT Sans"/>
        <color rgb="FF696158"/>
        <sz val="10.0"/>
      </rPr>
      <t xml:space="preserve"> between distance learning and returning to classrooms, but decided to </t>
    </r>
    <r>
      <rPr>
        <rFont val="PT Sans"/>
        <color rgb="FF1155CC"/>
        <sz val="10.0"/>
        <u/>
      </rPr>
      <t>extend distance learning</t>
    </r>
    <r>
      <rPr>
        <rFont val="PT Sans"/>
        <color rgb="FF696158"/>
        <sz val="10.0"/>
      </rPr>
      <t xml:space="preserve"> for the rest of the semester. Online learning continues.</t>
    </r>
  </si>
  <si>
    <r>
      <rPr>
        <rFont val="PT Sans"/>
        <color rgb="FF1155CC"/>
        <sz val="10.0"/>
        <u/>
      </rPr>
      <t>Phased rollout</t>
    </r>
    <r>
      <rPr>
        <rFont val="PT Sans"/>
        <sz val="10.0"/>
      </rPr>
      <t>: People aged over 65 as well as those with chronic ailments or at a high risk of infection will receive the vaccine in the first stage, and those aged over 50 in the second, the official Saudi Press Agency said. Everyone else will be vaccinated in the third stage, SPA said citing the health ministry, without specifying the dates for each phase or how long the mass campaign would take.</t>
    </r>
  </si>
  <si>
    <r>
      <rPr>
        <rFont val="PT Sans"/>
      </rPr>
      <t>Gov asked state agencies to implement big budget cuts (no specific mention of education) (</t>
    </r>
    <r>
      <rPr>
        <rFont val="PT Sans"/>
        <color rgb="FF1155CC"/>
        <u/>
      </rPr>
      <t>source</t>
    </r>
    <r>
      <rPr>
        <rFont val="PT Sans"/>
      </rPr>
      <t>)</t>
    </r>
  </si>
  <si>
    <t>https://www.moe.gov.sa/en/Pages/default.aspx</t>
  </si>
  <si>
    <t>https://twitter.com/moe_gov_sa</t>
  </si>
  <si>
    <t>https://www.usnews.com/news/world/articles/2020-08-15/distance-learning-for-first-seven-weeks-of-school-term-in-saudi-arabia</t>
  </si>
  <si>
    <r>
      <rPr>
        <rFont val="PT Sans"/>
        <color rgb="FF1155CC"/>
        <sz val="10.0"/>
        <u/>
      </rPr>
      <t>Schools closed in March</t>
    </r>
    <r>
      <rPr>
        <rFont val="PT Sans"/>
        <color rgb="FF434343"/>
        <sz val="10.0"/>
        <u/>
      </rPr>
      <t xml:space="preserve"> 2021 due to violence.
[Previously</t>
    </r>
    <r>
      <rPr>
        <rFont val="PT Sans"/>
        <color rgb="FF434343"/>
        <sz val="10.0"/>
        <u/>
      </rPr>
      <t>:</t>
    </r>
    <r>
      <rPr>
        <rFont val="PT Sans"/>
        <color rgb="FF1155CC"/>
        <sz val="10.0"/>
        <u/>
      </rPr>
      <t xml:space="preserve"> Reopening set for 2 June but later postponed until November, except for exam class</t>
    </r>
    <r>
      <rPr>
        <rFont val="PT Sans"/>
        <color rgb="FF1155CC"/>
        <sz val="10.0"/>
        <u/>
      </rPr>
      <t>es</t>
    </r>
    <r>
      <rPr>
        <rFont val="PT Sans"/>
        <color rgb="FF000000"/>
        <sz val="10.0"/>
        <u/>
      </rPr>
      <t xml:space="preserve"> which begin 25 June. </t>
    </r>
    <r>
      <rPr>
        <rFont val="PT Sans"/>
        <color rgb="FF1155CC"/>
        <sz val="10.0"/>
        <u/>
      </rPr>
      <t>Students in final year resumed classes on 25 June</t>
    </r>
    <r>
      <rPr>
        <rFont val="PT Sans"/>
        <color rgb="FF000000"/>
        <sz val="10.0"/>
        <u/>
      </rPr>
      <t xml:space="preserve">. </t>
    </r>
    <r>
      <rPr>
        <rFont val="PT Sans"/>
        <color rgb="FF1155CC"/>
        <sz val="10.0"/>
        <u/>
      </rPr>
      <t>Back to school seminar held on 2 November</t>
    </r>
    <r>
      <rPr>
        <rFont val="PT Sans"/>
        <color rgb="FF000000"/>
        <sz val="10.0"/>
        <u/>
      </rPr>
      <t xml:space="preserve"> to prepare for the start of the new school year. </t>
    </r>
    <r>
      <rPr>
        <rFont val="PT Sans"/>
        <color rgb="FF1155CC"/>
        <sz val="10.0"/>
        <u/>
      </rPr>
      <t>New school year began</t>
    </r>
    <r>
      <rPr>
        <rFont val="PT Sans"/>
        <color rgb="FF000000"/>
        <sz val="10.0"/>
        <u/>
      </rPr>
      <t xml:space="preserve"> on 12 November for all students.</t>
    </r>
  </si>
  <si>
    <t xml:space="preserve">Students in their final year resumed classes first to revise previous topics and engage in writing exercises. </t>
  </si>
  <si>
    <r>
      <rPr>
        <rFont val="PT Sans"/>
      </rPr>
      <t xml:space="preserve">Members of teacher unions in Senegal want to avoid the current school and university year being left “blank” because of the COVID-19 epidemic. While they acknowledge that distance learning is helping education to continue, they </t>
    </r>
    <r>
      <rPr>
        <rFont val="PT Sans"/>
        <color rgb="FF1155CC"/>
        <u/>
      </rPr>
      <t>insist on an organised recovery of the academic year</t>
    </r>
    <r>
      <rPr>
        <rFont val="PT Sans"/>
      </rPr>
      <t xml:space="preserve"> at educational facilities with proper safety measures for teachers and students. They have put forward proposals to achieve that goal.</t>
    </r>
  </si>
  <si>
    <t>Students are expected to wear face masks and respect social distance measures. The schools have intensified their efforts to ensure the safety of the students by checking their temperatures before entry and a compulsory hand washing practice.</t>
  </si>
  <si>
    <r>
      <rPr>
        <rFont val="PT Sans"/>
        <color rgb="FF1155CC"/>
        <u/>
      </rPr>
      <t>https://www.africanews.com/2020/06/26/senegal-final-year-students-resume-classes-amid-virus-control-protocols//</t>
    </r>
    <r>
      <rPr>
        <rFont val="PT Sans"/>
      </rPr>
      <t xml:space="preserve"> </t>
    </r>
  </si>
  <si>
    <r>
      <rPr>
        <rFont val="PT Sans"/>
        <color rgb="FF696158"/>
        <sz val="10.0"/>
      </rPr>
      <t xml:space="preserve">In April, it was </t>
    </r>
    <r>
      <rPr>
        <rFont val="PT Sans"/>
        <color rgb="FF1155CC"/>
        <sz val="10.0"/>
        <u/>
      </rPr>
      <t>announced that all students might be able to return to classes</t>
    </r>
    <r>
      <rPr>
        <rFont val="PT Sans"/>
        <color rgb="FF696158"/>
        <sz val="10.0"/>
      </rPr>
      <t xml:space="preserve"> due to a drop in cases and rise in herd immunity.
[Previously</t>
    </r>
    <r>
      <rPr>
        <rFont val="PT Sans"/>
        <color rgb="FF696158"/>
        <sz val="10.0"/>
      </rPr>
      <t xml:space="preserve">: </t>
    </r>
    <r>
      <rPr>
        <rFont val="PT Sans"/>
        <color rgb="FF1155CC"/>
        <sz val="10.0"/>
        <u/>
      </rPr>
      <t>School year ended remotely in May</t>
    </r>
    <r>
      <rPr>
        <rFont val="PT Sans"/>
        <color rgb="FF696158"/>
        <sz val="10.0"/>
      </rPr>
      <t xml:space="preserve"> with online final examinations scheduled for June. As of 7 August</t>
    </r>
    <r>
      <rPr>
        <rFont val="PT Sans"/>
        <color rgb="FF696158"/>
        <sz val="10.0"/>
      </rPr>
      <t xml:space="preserve">, </t>
    </r>
    <r>
      <rPr>
        <rFont val="PT Sans"/>
        <color rgb="FF1155CC"/>
        <sz val="10.0"/>
        <u/>
      </rPr>
      <t xml:space="preserve">the gov had still not decided on teaching model for the next school year. </t>
    </r>
    <r>
      <rPr>
        <rFont val="PT Sans"/>
        <color rgb="FF696158"/>
        <sz val="10.0"/>
      </rPr>
      <t xml:space="preserve"> School year </t>
    </r>
    <r>
      <rPr>
        <rFont val="PT Sans"/>
        <color rgb="FF1155CC"/>
        <sz val="10.0"/>
        <u/>
      </rPr>
      <t>began 1 September.</t>
    </r>
    <r>
      <rPr>
        <rFont val="PT Sans"/>
        <color rgb="FF696158"/>
        <sz val="10.0"/>
      </rPr>
      <t xml:space="preserve"> Schools are implementing a split class sytem in order to keep classes sizes to 15-pupil limit. </t>
    </r>
    <r>
      <rPr>
        <rFont val="PT Sans"/>
        <color rgb="FF1155CC"/>
        <sz val="10.0"/>
        <u/>
      </rPr>
      <t>Schools began reopening in January</t>
    </r>
    <r>
      <rPr>
        <rFont val="PT Sans"/>
        <color rgb="FF696158"/>
        <sz val="10.0"/>
      </rPr>
      <t xml:space="preserve"> after being closed in December when cases rose. Upper elementary students and high school students </t>
    </r>
    <r>
      <rPr>
        <rFont val="PT Sans"/>
        <color rgb="FF1155CC"/>
        <sz val="10.0"/>
        <u/>
      </rPr>
      <t>began distance learning</t>
    </r>
    <r>
      <rPr>
        <rFont val="PT Sans"/>
        <color rgb="FF696158"/>
        <sz val="10.0"/>
      </rPr>
      <t xml:space="preserve"> in March. Younger </t>
    </r>
    <r>
      <rPr>
        <rFont val="PT Sans"/>
        <color rgb="FF1155CC"/>
        <sz val="10.0"/>
        <u/>
      </rPr>
      <t>elementary students began attending regular classes</t>
    </r>
    <r>
      <rPr>
        <rFont val="PT Sans"/>
        <color rgb="FF696158"/>
        <sz val="10.0"/>
      </rPr>
      <t xml:space="preserve"> beginning March 22, 2021.]</t>
    </r>
  </si>
  <si>
    <t>Schools closed in December due to a rise in cases</t>
  </si>
  <si>
    <t>The minister added that the entire September curriculum had been recorded already, and would be aired by the Serbian Broadcasting Corporation (RTS). Sarcevic had said earlier that 3.7 percent of parents opted for on-line classes.</t>
  </si>
  <si>
    <t>“27% of schools will employ a partial split, but some 300 large schools in urban areas will have to split classes and respect a 15-pupil limit,” Sarcevic said in an interview. Students will also have to wear face coverings and keep physical distance, while classrooms will be disinfected frequently. Sarcevic also said that disinfectants had been provided for, along with 10,000 face shields for asthma students or students diagnosed with another illness that made wearing a face mask difficult.</t>
  </si>
  <si>
    <r>
      <rPr>
        <rFont val="PT Sans"/>
        <sz val="10.0"/>
      </rPr>
      <t xml:space="preserve">Serbian President Aleksandar Vucic said </t>
    </r>
    <r>
      <rPr>
        <rFont val="PT Sans"/>
        <color rgb="FF1155CC"/>
        <sz val="10.0"/>
        <u/>
      </rPr>
      <t>the first shots will go to</t>
    </r>
    <r>
      <rPr>
        <rFont val="PT Sans"/>
        <sz val="10.0"/>
      </rPr>
      <t xml:space="preserve"> the elderly in retirement homes. Mirsad Djerlek, state secretary in the Health Ministry, told RFE/RL that as more vaccines arrive in the coming weeks health-care workers will also get the vaccine</t>
    </r>
  </si>
  <si>
    <t>https://www.euractiv.com/section/coronavirus/short_news/covid-19-update-serbia/</t>
  </si>
  <si>
    <r>
      <rPr>
        <rFont val="PT Sans"/>
        <color rgb="FF696158"/>
        <sz val="10.0"/>
      </rPr>
      <t xml:space="preserve">Schools </t>
    </r>
    <r>
      <rPr>
        <rFont val="PT Sans"/>
        <color rgb="FF1155CC"/>
        <sz val="10.0"/>
        <u/>
      </rPr>
      <t>began a phased reopening</t>
    </r>
    <r>
      <rPr>
        <rFont val="PT Sans"/>
        <color rgb="FF696158"/>
        <sz val="10.0"/>
      </rPr>
      <t xml:space="preserve"> beginning March 15, 2021.
[Previously: Schools reopened May 18. MoE made videos related to reopening procedures for families. See link to MoE Facebook page. Gov </t>
    </r>
    <r>
      <rPr>
        <rFont val="PT Sans"/>
        <color rgb="FF1155CC"/>
        <sz val="10.0"/>
        <u/>
      </rPr>
      <t>closed schools at the end of December</t>
    </r>
    <r>
      <rPr>
        <rFont val="PT Sans"/>
        <color rgb="FF696158"/>
        <sz val="10.0"/>
      </rPr>
      <t xml:space="preserve"> for two weeks due to a spike in cases. As of 26 Jan, </t>
    </r>
    <r>
      <rPr>
        <rFont val="PT Sans"/>
        <color rgb="FF1155CC"/>
        <sz val="10.0"/>
        <u/>
      </rPr>
      <t xml:space="preserve">all schools will remain closed </t>
    </r>
    <r>
      <rPr>
        <rFont val="PT Sans"/>
        <color rgb="FF696158"/>
        <sz val="10.0"/>
      </rPr>
      <t>until further notice.  ]</t>
    </r>
  </si>
  <si>
    <t>Goverment closed schools at the end of December as part of new restrictions in response to a rise in cases.</t>
  </si>
  <si>
    <t>All</t>
  </si>
  <si>
    <t>All levels open within a few days.</t>
  </si>
  <si>
    <t>Full</t>
  </si>
  <si>
    <r>
      <rPr>
        <rFont val="PT Sans"/>
        <sz val="10.0"/>
      </rPr>
      <t xml:space="preserve">Healthcare workers, executive leaders and workers in essential services were the first groups to receive the vaccine. Vaccination is ongoing continue with workers in essential services and later be rolled out for other groups in the population. Currently, </t>
    </r>
    <r>
      <rPr>
        <rFont val="PT Sans"/>
        <color rgb="FF1155CC"/>
        <sz val="10.0"/>
        <u/>
      </rPr>
      <t>no mention of teachers on Ministry of Health website</t>
    </r>
    <r>
      <rPr>
        <rFont val="PT Sans"/>
        <sz val="10.0"/>
      </rPr>
      <t>.</t>
    </r>
  </si>
  <si>
    <t>https://en.unesco.org/news/towards-more-resilient-education-system-seychelles</t>
  </si>
  <si>
    <r>
      <rPr>
        <rFont val="PT Sans"/>
        <color rgb="FF1155CC"/>
        <sz val="10.0"/>
        <u/>
      </rPr>
      <t>Phased reopening continued on 5 October</t>
    </r>
    <r>
      <rPr>
        <rFont val="PT Sans"/>
        <color rgb="FF000000"/>
        <sz val="10.0"/>
        <u/>
      </rPr>
      <t xml:space="preserve"> in schools across the nation.
[Previously</t>
    </r>
    <r>
      <rPr>
        <rFont val="PT Sans"/>
        <color rgb="FF000000"/>
        <sz val="10.0"/>
        <u/>
      </rPr>
      <t xml:space="preserve">: </t>
    </r>
    <r>
      <rPr>
        <rFont val="PT Sans"/>
        <color rgb="FF1155CC"/>
        <sz val="10.0"/>
        <u/>
      </rPr>
      <t>Schools to reopen for examination candidates (NPSE, BECE, WASSCE) starting the 1 Ju</t>
    </r>
    <r>
      <rPr>
        <rFont val="PT Sans"/>
        <color rgb="FF1155CC"/>
        <sz val="10.0"/>
        <u/>
      </rPr>
      <t>ly</t>
    </r>
    <r>
      <rPr>
        <rFont val="PT Sans"/>
        <color rgb="FF000000"/>
        <sz val="10.0"/>
        <u/>
      </rPr>
      <t>, whic</t>
    </r>
    <r>
      <rPr>
        <rFont val="PT Sans"/>
        <color rgb="FF000000"/>
        <sz val="10.0"/>
        <u/>
      </rPr>
      <t xml:space="preserve">h </t>
    </r>
    <r>
      <rPr>
        <rFont val="PT Sans"/>
        <color rgb="FF1155CC"/>
        <sz val="10.0"/>
        <u/>
      </rPr>
      <t>went ahead as plann</t>
    </r>
    <r>
      <rPr>
        <rFont val="PT Sans"/>
        <color rgb="FF1155CC"/>
        <sz val="10.0"/>
        <u/>
      </rPr>
      <t>ed</t>
    </r>
    <r>
      <rPr>
        <rFont val="PT Sans"/>
        <color rgb="FF000000"/>
        <sz val="10.0"/>
        <u/>
      </rPr>
      <t xml:space="preserve">. </t>
    </r>
    <r>
      <rPr>
        <rFont val="PT Sans"/>
        <color rgb="FF1155CC"/>
        <sz val="10.0"/>
        <u/>
      </rPr>
      <t>Pre-primary schools resumed classes 15 September. Primary Schools, JSS and SSS expected to return to schools by 5 October</t>
    </r>
    <r>
      <rPr>
        <rFont val="PT Sans"/>
        <color rgb="FF1155CC"/>
        <sz val="10.0"/>
        <u/>
      </rPr>
      <t>.</t>
    </r>
    <r>
      <rPr>
        <rFont val="PT Sans"/>
        <color rgb="FF000000"/>
        <sz val="10.0"/>
        <u/>
      </rPr>
      <t xml:space="preserve"> ]</t>
    </r>
  </si>
  <si>
    <t>Pre-primary students returned to classes first on 15 September, with primary, JSS and SSS resuming 5 October.</t>
  </si>
  <si>
    <t>Face masks and handwashing have been made compulsory in schools. The normal school assembly has been suspended to reduce the gathering of school children. Gov has provided buckets and soap to all schools across the country, and school authorities are expected to provide water for the handwashing facilities.</t>
  </si>
  <si>
    <t>www.mbsse.qov.si</t>
  </si>
  <si>
    <t>https://www.facebook.com/Ministry-of-Basic-and-Senior-Secondary-Education-SL-1410711375879238</t>
  </si>
  <si>
    <t>https://theorganiser.net/sierra-leone/1753-schools-are-scheduled-to-re-open-on-sept-15-and-oct-5-2020-in-sierra-leone-post-covid-19
https://www.devdiscourse.com/article/education/1240606-sierra-leone-and-guinea-bissau-reopen-schools-after-six-months</t>
  </si>
  <si>
    <r>
      <rPr>
        <rFont val="PT Sans"/>
        <color rgb="FF1155CC"/>
        <u/>
      </rPr>
      <t>Schools closed</t>
    </r>
    <r>
      <rPr>
        <rFont val="PT Sans"/>
        <color rgb="FF696158"/>
      </rPr>
      <t xml:space="preserve"> from May 17 until the end of the term (May 28) due to rise in cases of children, which the Health Ministry has connected to a variant.
[Previously: Phased reopening began 2 June. All levels of students returned to school on 29 June 2020. Start of 2021 academic year </t>
    </r>
    <r>
      <rPr>
        <rFont val="PT Sans"/>
        <color rgb="FF1155CC"/>
        <u/>
      </rPr>
      <t>began on 4 January</t>
    </r>
    <r>
      <rPr>
        <rFont val="PT Sans"/>
        <color rgb="FF696158"/>
      </rPr>
      <t>.]</t>
    </r>
  </si>
  <si>
    <t>Schools closed in May 2021 due to a rise in cases found in children.</t>
  </si>
  <si>
    <t>0-12</t>
  </si>
  <si>
    <t>"Students have been on a weekly rotation schedule since school re-opened on 2 June 2020. Under this plan, some levels of students will come to school for the week while others do Home-Based Learning. MOE has planned for two cycles of weekly rotations, which will end on 26 June 2020. With the transit into Phase Two, we will not extend the arrangement further, and all levels of students will return to school on 29 June 2020"</t>
  </si>
  <si>
    <t>Students participated in a rotating schedule in which some went to school while others learned from home for the first few weeks of the phased opening. This ended 29 June.</t>
  </si>
  <si>
    <t>"For primary and secondary schools, students from graduating cohorts (Primary 6, Secondary 4 and 5) will attend school from Mondays to Fridays. To reduce the number of students in our schools at any one time for better physical distancing, students from other cohorts (Primary 1 to 5 and Secondary 1 to 3) will rotate weekly between Home-Based Learning (HBL) and returning to school for lessons. Please refer to the Annex for the illustrative weekly schedule."</t>
  </si>
  <si>
    <t>"Schools will clean high-touch surfaces more frequently and disinfect the premises daily.
Students and staff are required to wear their masks or face shields.
Students will practise frequent hand-washing throughout the school day and practice wipe down of tables and shared equipment after use.
Intermingling across classes and levels will be minimised.
There will be fixed exam-style seating in classrooms and spaced seating in canteens or alternative venues.
Schools will also stagger arrival, dismissal and recess timings to reduce congestion."</t>
  </si>
  <si>
    <t>"students and staff who are unwell, or who have adult household members on home quarantine / Stay Home Notice or have flu-like symptoms such as fever and cough, will be required to stay away from school."</t>
  </si>
  <si>
    <r>
      <rPr>
        <rFont val="PT Sans"/>
        <sz val="10.0"/>
      </rPr>
      <t xml:space="preserve">At the moment, only healthcare and frontline workers nominated by their employers are eligible for vaccination. Concurrently as </t>
    </r>
    <r>
      <rPr>
        <rFont val="PT Sans"/>
        <color rgb="FF1155CC"/>
        <sz val="10.0"/>
        <u/>
      </rPr>
      <t>part of a pilot launch</t>
    </r>
    <r>
      <rPr>
        <rFont val="PT Sans"/>
        <sz val="10.0"/>
      </rPr>
      <t xml:space="preserve">, appointment slots are being progressively rolled out to seniors from 70 years old and above. Seniors will be notified by mail. </t>
    </r>
  </si>
  <si>
    <t>https://www.reuters.com/article/us-health-coronavirus-singapore-reopenin/schools-reopen-as-singapore-eases-lockdown-restrictions-idUSKBN2390G8
https://www.moe.gov.sg/news/press-releases/arrangements-for-schools-and-institutes-of-higher-learning-in-phase-two
https://www.moe.gov.sg/news/press-releases/arrangements-for-schools-and-institutes-of-higher-learning-at-the-end-of-circuit-breaker
https://www.moe.gov.sg/news/press-releases/expanded-surveillance-testing-for-covid-19-surfaces-five-confirmed-cases-for-schools</t>
  </si>
  <si>
    <r>
      <rPr>
        <rFont val="PT Sans"/>
        <color rgb="FF696158"/>
        <sz val="10.0"/>
      </rPr>
      <t xml:space="preserve">Schools were advised to have </t>
    </r>
    <r>
      <rPr>
        <rFont val="PT Sans"/>
        <color rgb="FF1155CC"/>
        <sz val="10.0"/>
        <u/>
      </rPr>
      <t>Exam and Special Education students return</t>
    </r>
    <r>
      <rPr>
        <rFont val="PT Sans"/>
        <color rgb="FF696158"/>
        <sz val="10.0"/>
      </rPr>
      <t xml:space="preserve"> as per October 19th, 2020. The Stichting Voortgezet Onderwijs Bovenwindse Eilanden (SVOBE) School Board indicated that once all preparations are finalized, the intention is to receive students back on school campuses as per October 26th 2020. </t>
    </r>
    <r>
      <rPr>
        <rFont val="PT Sans"/>
        <color rgb="FF1155CC"/>
        <sz val="10.0"/>
        <u/>
      </rPr>
      <t>Students welcomed back to classes in November 2020</t>
    </r>
    <r>
      <rPr>
        <rFont val="PT Sans"/>
        <color rgb="FF696158"/>
        <sz val="10.0"/>
      </rPr>
      <t xml:space="preserve">.
[Previously: Many of the students who are in their final academic year will be going to school to sit exams while the students of the other classes will remain at home and continue with their education online" (From MoE in May). New academic year </t>
    </r>
    <r>
      <rPr>
        <rFont val="PT Sans"/>
        <color rgb="FF1155CC"/>
        <sz val="10.0"/>
        <u/>
      </rPr>
      <t>began on 10 August</t>
    </r>
    <r>
      <rPr>
        <rFont val="PT Sans"/>
        <color rgb="FF696158"/>
        <sz val="10.0"/>
      </rPr>
      <t xml:space="preserve">. Some </t>
    </r>
    <r>
      <rPr>
        <rFont val="PT Sans"/>
        <color rgb="FF1155CC"/>
        <sz val="10.0"/>
        <u/>
      </rPr>
      <t>questioned</t>
    </r>
    <r>
      <rPr>
        <rFont val="PT Sans"/>
        <color rgb="FF696158"/>
        <sz val="10.0"/>
      </rPr>
      <t xml:space="preserve"> whether schools were ready to offer online learning. ]</t>
    </r>
  </si>
  <si>
    <t xml:space="preserve">Opened for students sitting for exams to take advantage of extra classroom space to spreadout. </t>
  </si>
  <si>
    <r>
      <rPr>
        <rFont val="PT Sans"/>
        <sz val="10.0"/>
      </rPr>
      <t xml:space="preserve">Following recommendations of the </t>
    </r>
    <r>
      <rPr>
        <rFont val="PT Sans"/>
        <color rgb="FF1155CC"/>
        <sz val="10.0"/>
        <u/>
      </rPr>
      <t>Health Council of the Netherlands</t>
    </r>
    <r>
      <rPr>
        <rFont val="PT Sans"/>
        <sz val="10.0"/>
      </rPr>
      <t>, gov is prioritising people who run the highest risk, namely people over the age of 60 and people who already have specific serious health conditions.</t>
    </r>
  </si>
  <si>
    <t>http://www.sintmaartengov.org/PressReleases/Pages/Minister-of-Education-Back-To-School-Advice.aspx</t>
  </si>
  <si>
    <t>https://www.thedailyherald.sx/islands/rodolphe-samuel-schools-to-open-on-august-10-philipsburg-primary-and-secondary-schools-will-reopen-as-scheduled-on-august-10-for-the-2020-2021-school-year-this-was-confirmed-by-the-minister-of-education-culture-youth-and-sport-ecys-rodolphe-samuel-during-the-live-virtual-council-of-ministers-press-briefing-on-wednesday-the-minister-assured-that-schools-will-reopen-as-education-has-to-continue-when</t>
  </si>
  <si>
    <r>
      <rPr>
        <rFont val="PT Sans"/>
        <color rgb="FF696158"/>
        <sz val="10.0"/>
      </rPr>
      <t xml:space="preserve">Schools were scheduled to open on January 11th but </t>
    </r>
    <r>
      <rPr>
        <rFont val="PT Sans"/>
        <color rgb="FF1155CC"/>
        <sz val="10.0"/>
        <u/>
      </rPr>
      <t>remain closed</t>
    </r>
    <r>
      <rPr>
        <rFont val="PT Sans"/>
        <color rgb="FF696158"/>
        <sz val="10.0"/>
      </rPr>
      <t xml:space="preserve"> during lockdown. Schools will not open on February 1, as Education Minister Branislav Gröhling had previously hoped. Distance learning is being implemented. Changes have been made to nationwide testing. </t>
    </r>
    <r>
      <rPr>
        <rFont val="PT Sans"/>
        <color rgb="FF1155CC"/>
        <sz val="10.0"/>
        <u/>
      </rPr>
      <t>Schools reopened on 8 February</t>
    </r>
    <r>
      <rPr>
        <rFont val="PT Sans"/>
        <color rgb="FF696158"/>
        <sz val="10.0"/>
      </rPr>
      <t>, but only in districts under lower tier alert
[Previously: Phased reopening beginning with early grades. Higher grades allowed to go back later in June</t>
    </r>
    <r>
      <rPr>
        <rFont val="PT Sans"/>
        <color rgb="FF696158"/>
        <sz val="10.0"/>
      </rPr>
      <t xml:space="preserve">. </t>
    </r>
    <r>
      <rPr>
        <rFont val="PT Sans"/>
        <color rgb="FF1155CC"/>
        <sz val="10.0"/>
        <u/>
      </rPr>
      <t xml:space="preserve">New academic year began 2 September </t>
    </r>
    <r>
      <rPr>
        <rFont val="PT Sans"/>
        <color rgb="FF696158"/>
        <sz val="10.0"/>
      </rPr>
      <t xml:space="preserve">for students governed </t>
    </r>
    <r>
      <rPr>
        <rFont val="PT Sans"/>
        <color rgb="FF696158"/>
        <sz val="10.0"/>
      </rPr>
      <t>by</t>
    </r>
    <r>
      <rPr>
        <rFont val="PT Sans"/>
        <color rgb="FF1155CC"/>
        <sz val="10.0"/>
        <u/>
      </rPr>
      <t xml:space="preserve"> three colored stages</t>
    </r>
    <r>
      <rPr>
        <rFont val="PT Sans"/>
        <color rgb="FF696158"/>
        <sz val="10.0"/>
      </rPr>
      <t xml:space="preserve"> (green no cases at school, orange suspected case, red confirmed case). Colleges set to go back 28 September. The </t>
    </r>
    <r>
      <rPr>
        <rFont val="PT Sans"/>
        <color rgb="FF1155CC"/>
        <sz val="10.0"/>
        <u/>
      </rPr>
      <t>government shut most of the schools</t>
    </r>
    <r>
      <rPr>
        <rFont val="PT Sans"/>
        <color rgb="FF696158"/>
        <sz val="10.0"/>
      </rPr>
      <t xml:space="preserve"> for a month as part of a partial nationwide lockdown in October. </t>
    </r>
    <r>
      <rPr>
        <rFont val="PT Sans"/>
        <color rgb="FF1155CC"/>
        <sz val="10.0"/>
        <u/>
      </rPr>
      <t>Thousands have protested</t>
    </r>
    <r>
      <rPr>
        <rFont val="PT Sans"/>
        <color rgb="FF696158"/>
        <sz val="10.0"/>
      </rPr>
      <t xml:space="preserve"> the new restrictions.]</t>
    </r>
  </si>
  <si>
    <t>A partial nationwide lockdown resulted in the closure of many schools. Schools still lcosed in January after winter break with distance learning.</t>
  </si>
  <si>
    <t>0-5</t>
  </si>
  <si>
    <t>From 1 June kindergartens and the first five years of primary schools were able to go back to school. Due to the capped number of children in kindergarten preference was given to "children of parents in the front line , ie health professionals, members of the Fire and Rescue Department, police force, but also children teaching staff . The Minister of Education, Branislav Gröhling, would welcome the inclusion of children from socially disadvantaged backgrounds and children who start compulsory schooling from September in the group of priority children ."
Staring 22 June students from grade 6 - 9 and secondary students were allowed back as well.</t>
  </si>
  <si>
    <r>
      <rPr>
        <rFont val="PT Sans"/>
        <color rgb="FF1155CC"/>
        <sz val="10.0"/>
        <u/>
      </rPr>
      <t>Teachers included</t>
    </r>
    <r>
      <rPr>
        <rFont val="PT Sans"/>
        <sz val="10.0"/>
      </rPr>
      <t xml:space="preserve"> in Phases 7 and 10 out of 11 currently released by the government.</t>
    </r>
  </si>
  <si>
    <r>
      <rPr>
        <rFont val="PT Sans"/>
        <color rgb="FF1155CC"/>
        <u/>
      </rPr>
      <t>Kindergarten manual</t>
    </r>
    <r>
      <rPr>
        <rFont val="PT Sans"/>
      </rPr>
      <t xml:space="preserve"> // </t>
    </r>
    <r>
      <rPr>
        <rFont val="PT Sans"/>
        <color rgb="FF1155CC"/>
        <u/>
      </rPr>
      <t>Primary school manual</t>
    </r>
    <r>
      <rPr>
        <rFont val="PT Sans"/>
      </rPr>
      <t xml:space="preserve"> // </t>
    </r>
    <r>
      <rPr>
        <rFont val="PT Sans"/>
        <color rgb="FF1155CC"/>
        <u/>
      </rPr>
      <t xml:space="preserve">Secondary school manual </t>
    </r>
    <r>
      <rPr>
        <rFont val="PT Sans"/>
      </rPr>
      <t xml:space="preserve">// </t>
    </r>
    <r>
      <rPr>
        <rFont val="PT Sans"/>
        <color rgb="FF1155CC"/>
        <u/>
      </rPr>
      <t xml:space="preserve">University and home school </t>
    </r>
    <r>
      <rPr>
        <rFont val="PT Sans"/>
      </rPr>
      <t xml:space="preserve">// </t>
    </r>
    <r>
      <rPr>
        <rFont val="PT Sans"/>
        <color rgb="FF1155CC"/>
        <u/>
      </rPr>
      <t>Special schools and educational counseling facilities manual</t>
    </r>
  </si>
  <si>
    <r>
      <rPr>
        <rFont val="PT Sans"/>
      </rPr>
      <t xml:space="preserve"> </t>
    </r>
    <r>
      <rPr>
        <rFont val="PT Sans"/>
        <color rgb="FF1155CC"/>
        <u/>
      </rPr>
      <t>https://www.minedu.sk/do-skolskych-lavic-zasadne-692-950-ziakov/</t>
    </r>
    <r>
      <rPr>
        <rFont val="PT Sans"/>
      </rPr>
      <t xml:space="preserve"> // </t>
    </r>
    <r>
      <rPr>
        <rFont val="PT Sans"/>
        <color rgb="FF1155CC"/>
        <u/>
      </rPr>
      <t>https://www.minedu.sk/primeranost-opatreni-na-skolach-zistoval-minister-groehling-v-presovskom-kraji/</t>
    </r>
    <r>
      <rPr>
        <rFont val="PT Sans"/>
      </rPr>
      <t xml:space="preserve"> </t>
    </r>
  </si>
  <si>
    <t xml:space="preserve">https://www.minedu.sk/od-1-juna-sa-cast-deti-a-ziakov-bude-moct-vratit-do-skol/
https://www.minedu.sk/otvaranie-skol-pokracuje-rodicia-budu-moct-poslat-do-tried-aj-starsie-deti/
https://www.minedu.sk/otvaranie-skol-pokracuje-rodicia-budu-moct-poslat-do-tried-aj-starsie-deti/
</t>
  </si>
  <si>
    <r>
      <rPr>
        <rFont val="PT Sans"/>
        <color rgb="FF696158"/>
        <sz val="10.0"/>
      </rPr>
      <t xml:space="preserve">Healthcare and education sectors putting measures into place to </t>
    </r>
    <r>
      <rPr>
        <rFont val="PT Sans"/>
        <color rgb="FF1155CC"/>
        <sz val="10.0"/>
        <u/>
      </rPr>
      <t>reopen schools safely</t>
    </r>
    <r>
      <rPr>
        <rFont val="PT Sans"/>
        <color rgb="FF696158"/>
        <sz val="10.0"/>
      </rPr>
      <t xml:space="preserve">. Starting Feburary 2 first three grades in certain red regions will </t>
    </r>
    <r>
      <rPr>
        <rFont val="PT Sans"/>
        <color rgb="FF1155CC"/>
        <sz val="10.0"/>
        <u/>
      </rPr>
      <t>begin return to school</t>
    </r>
    <r>
      <rPr>
        <rFont val="PT Sans"/>
        <color rgb="FF696158"/>
        <sz val="10.0"/>
      </rPr>
      <t>. In other regions, all students from the first to ninth grade of primary school will continue with distance learning.
[Previously: Phased reopening by grade level began May 1</t>
    </r>
    <r>
      <rPr>
        <rFont val="PT Sans"/>
        <color rgb="FF696158"/>
        <sz val="10.0"/>
      </rPr>
      <t>8.</t>
    </r>
    <r>
      <rPr>
        <rFont val="PT Sans"/>
        <color rgb="FF1155CC"/>
        <sz val="10.0"/>
        <u/>
      </rPr>
      <t xml:space="preserve"> New academic year planned to begin 1 September</t>
    </r>
    <r>
      <rPr>
        <rFont val="PT Sans"/>
        <color rgb="FF696158"/>
        <sz val="10.0"/>
      </rPr>
      <t>.  New academic year</t>
    </r>
    <r>
      <rPr>
        <rFont val="PT Sans"/>
        <color rgb="FF1155CC"/>
        <sz val="10.0"/>
        <u/>
      </rPr>
      <t xml:space="preserve"> began on 1 September</t>
    </r>
    <r>
      <rPr>
        <rFont val="PT Sans"/>
        <color rgb="FF696158"/>
        <sz val="10.0"/>
      </rPr>
      <t xml:space="preserve"> with in-person classes. School for grades 6 and above (through university) will </t>
    </r>
    <r>
      <rPr>
        <rFont val="PT Sans"/>
        <color rgb="FF1155CC"/>
        <sz val="10.0"/>
        <u/>
      </rPr>
      <t>move entirely on-line effective 19 October</t>
    </r>
    <r>
      <rPr>
        <rFont val="PT Sans"/>
        <color rgb="FF696158"/>
        <sz val="10.0"/>
      </rPr>
      <t>. ]</t>
    </r>
  </si>
  <si>
    <t>Grades 6 and above required to return to distance learning.</t>
  </si>
  <si>
    <t>0-3;12</t>
  </si>
  <si>
    <t>"Kindergartens will reopen first and classes will start in the first three grades of primary schools and for final-year students at secondary schools. Next, final-year students of primary schools will return to class."</t>
  </si>
  <si>
    <t xml:space="preserve">When providing morning care and extended stays, the National Education Institute of the Republic of Slovenia recommends that schools be organized in such a way that students from different classes stay in small separate groups.
</t>
  </si>
  <si>
    <t>Hand sanitizer will have to be available and use of face masks will be mandatory from age 12. Younger children will not be required to wear masks. // In new academic year: schools will have to ensure adequate distance between students in different classes, regular hand washing and room ventilation. Lunch will take place in the classroom, and for lunch it will be necessary to determine the schedule or the number of students who can be in the dining room at the same time.</t>
  </si>
  <si>
    <r>
      <rPr>
        <rFont val="PT Sans"/>
        <sz val="10.0"/>
      </rPr>
      <t xml:space="preserve">Doroteja Novak Gosarič of the Health Ministry told the press  that under the plan drafted by the government, residents and employees of care homes and healthcare workers would be the </t>
    </r>
    <r>
      <rPr>
        <rFont val="PT Sans"/>
        <color rgb="FF1155CC"/>
        <sz val="10.0"/>
        <u/>
      </rPr>
      <t>first to be vaccinated</t>
    </r>
    <r>
      <rPr>
        <rFont val="PT Sans"/>
        <sz val="10.0"/>
      </rPr>
      <t>.</t>
    </r>
  </si>
  <si>
    <r>
      <rPr>
        <rFont val="PT Sans"/>
      </rPr>
      <t>The Commission approved a programme modification, which provides the basis to use around €275 million of cohesion policy funding to mitigate the harmful consequences of the coronavirus outbreak and its economic and social effects in Slovenia (</t>
    </r>
    <r>
      <rPr>
        <rFont val="PT Sans"/>
        <color rgb="FF1155CC"/>
        <u/>
      </rPr>
      <t>source</t>
    </r>
    <r>
      <rPr>
        <rFont val="PT Sans"/>
      </rPr>
      <t>)</t>
    </r>
  </si>
  <si>
    <t>https://www.zrss.si/strokovne-resitve/digitalna-bralnica/podrobno?publikacija=300</t>
  </si>
  <si>
    <t>https://www.24ur.com/novice/korona/sola.html</t>
  </si>
  <si>
    <t>https://www.gov.si/en/news/2020-05-19-statement-by-minister-simona-kustec-and-spokesperson-jelko-kacin-on-the-current-situation-regarding-the-covid-19-epidemic/
https://www.total-slovenia-news.com/lifestyle/6142-slovenian-schools-kindergartens-start-re-opening-18-may</t>
  </si>
  <si>
    <r>
      <rPr>
        <rFont val="PT Sans"/>
        <color rgb="FF696158"/>
        <sz val="10.0"/>
      </rPr>
      <t xml:space="preserve">The </t>
    </r>
    <r>
      <rPr>
        <rFont val="PT Sans"/>
        <color rgb="FF1155CC"/>
        <sz val="10.0"/>
        <u/>
      </rPr>
      <t>new academic year</t>
    </r>
    <r>
      <rPr>
        <rFont val="PT Sans"/>
        <color rgb="FF696158"/>
        <sz val="10.0"/>
      </rPr>
      <t xml:space="preserve"> began in January 2021.
[Previously: Ministry of Education &amp; Human Resources Development (MEHRD) PS announced </t>
    </r>
    <r>
      <rPr>
        <rFont val="PT Sans"/>
        <color rgb="FF1155CC"/>
        <sz val="10.0"/>
        <u/>
      </rPr>
      <t>resumption of schools for all exam classes (Forms 3, 5 and 6) on the 19th of May 2020</t>
    </r>
    <r>
      <rPr>
        <rFont val="PT Sans"/>
        <color rgb="FF696158"/>
        <sz val="10.0"/>
      </rPr>
      <t>, except for schools in Honiara, Guadalcanal Province and other high risk areas including, Munda, Noro, Gizo, Taro and Shortlands based on advice from COVID -19 Oversight Committee in consultation with MHMS..]</t>
    </r>
  </si>
  <si>
    <t>http://www.iresource.gov.sb/wp-content/uploads/2020/04/Circular-9.pdf</t>
  </si>
  <si>
    <r>
      <rPr>
        <rFont val="PT Sans"/>
        <color rgb="FF696158"/>
        <sz val="10.0"/>
      </rPr>
      <t xml:space="preserve">Schools </t>
    </r>
    <r>
      <rPr>
        <rFont val="PT Sans"/>
        <color rgb="FF1155CC"/>
        <sz val="10.0"/>
        <u/>
      </rPr>
      <t>closed for two weeks</t>
    </r>
    <r>
      <rPr>
        <rFont val="PT Sans"/>
        <color rgb="FF696158"/>
        <sz val="10.0"/>
      </rPr>
      <t xml:space="preserve"> beginning February 22, 2021 due to rising covid infections.
[Previously: Schools closed for the school year with plans to reopen in August. </t>
    </r>
    <r>
      <rPr>
        <rFont val="PT Sans"/>
        <color rgb="FF1155CC"/>
        <sz val="10.0"/>
        <u/>
      </rPr>
      <t>New academic year began Saturday 15 August</t>
    </r>
    <r>
      <rPr>
        <rFont val="PT Sans"/>
        <color rgb="FF696158"/>
        <sz val="10.0"/>
      </rPr>
      <t xml:space="preserve"> 2020 for primary and secondary schools. ]</t>
    </r>
  </si>
  <si>
    <t>Schools closed for two weeks due to rising covid infections.</t>
  </si>
  <si>
    <r>
      <rPr>
        <rFont val="PT Sans"/>
      </rPr>
      <t xml:space="preserve">Teacher unions </t>
    </r>
    <r>
      <rPr>
        <rFont val="PT Sans"/>
        <color rgb="FF1155CC"/>
        <u/>
      </rPr>
      <t>advocating for teachers to receive salaries</t>
    </r>
    <r>
      <rPr>
        <rFont val="PT Sans"/>
      </rPr>
      <t>, especially private school teachers</t>
    </r>
  </si>
  <si>
    <t xml:space="preserve">Ministry will ensure social distancing measures, use of masks and other health measures are out in place in all schools.
</t>
  </si>
  <si>
    <t>https://twitter.com/Godahbarre</t>
  </si>
  <si>
    <t>https://www.hiiraan.com/news4/2020/Aug/179510/schools_to_reopen_in_somalia_saturday_education_minister.aspx</t>
  </si>
  <si>
    <r>
      <rPr>
        <rFont val="PT Sans"/>
        <color rgb="FF696158"/>
        <sz val="10.0"/>
      </rPr>
      <t xml:space="preserve">The start of the 2021 academic year was pushed back for students from 27 January </t>
    </r>
    <r>
      <rPr>
        <rFont val="PT Sans"/>
        <color rgb="FF1155CC"/>
        <sz val="10.0"/>
        <u/>
      </rPr>
      <t>to 15 February</t>
    </r>
    <r>
      <rPr>
        <rFont val="PT Sans"/>
        <color rgb="FF696158"/>
        <sz val="10.0"/>
      </rPr>
      <t>.</t>
    </r>
    <r>
      <rPr>
        <rFont val="PT Sans"/>
        <color rgb="FF696158"/>
        <sz val="10.0"/>
      </rPr>
      <t xml:space="preserve">
</t>
    </r>
    <r>
      <rPr>
        <rFont val="PT Sans"/>
        <color rgb="FF696158"/>
        <sz val="10.0"/>
      </rPr>
      <t xml:space="preserve">
[Previously: Phased reopening beginning with exam grades (7 &amp; 12) in June</t>
    </r>
    <r>
      <rPr>
        <rFont val="PT Sans"/>
        <color rgb="FF696158"/>
        <sz val="10.0"/>
      </rPr>
      <t xml:space="preserve">. </t>
    </r>
    <r>
      <rPr>
        <rFont val="PT Sans"/>
        <color rgb="FF1155CC"/>
        <sz val="10.0"/>
        <u/>
      </rPr>
      <t>The second phase began 6 July</t>
    </r>
    <r>
      <rPr>
        <rFont val="PT Sans"/>
        <color rgb="FF696158"/>
        <sz val="10.0"/>
      </rPr>
      <t xml:space="preserve"> with grades 6 and 11 resuming classes. Schools closed again in July after initial re-opening following a spike in cases. </t>
    </r>
    <r>
      <rPr>
        <rFont val="PT Sans"/>
        <color rgb="FF1155CC"/>
        <sz val="10.0"/>
        <u/>
      </rPr>
      <t>Most students in class by 24 August with schools fully reopen by 31 August</t>
    </r>
    <r>
      <rPr>
        <rFont val="PT Sans"/>
        <color rgb="FF696158"/>
        <sz val="10.0"/>
      </rPr>
      <t xml:space="preserve">. 2020 school year </t>
    </r>
    <r>
      <rPr>
        <rFont val="PT Sans"/>
        <color rgb="FF1155CC"/>
        <sz val="10.0"/>
        <u/>
      </rPr>
      <t>ended on Decmeber 15</t>
    </r>
    <r>
      <rPr>
        <rFont val="PT Sans"/>
        <color rgb="FF696158"/>
        <sz val="10.0"/>
      </rPr>
      <t xml:space="preserve">. The 2021 school year is expected to begin 25 Jan for teachers and a few days later for students. MoE confirmed schools will </t>
    </r>
    <r>
      <rPr>
        <rFont val="PT Sans"/>
        <color rgb="FF1155CC"/>
        <sz val="10.0"/>
        <u/>
      </rPr>
      <t>begin for students on 27 January</t>
    </r>
    <r>
      <rPr>
        <rFont val="PT Sans"/>
        <color rgb="FF696158"/>
        <sz val="10.0"/>
      </rPr>
      <t>.]</t>
    </r>
  </si>
  <si>
    <r>
      <rPr>
        <rFont val="PT Sans"/>
        <color rgb="FF1155CC"/>
        <sz val="10.0"/>
        <u/>
      </rPr>
      <t>Schools closed again</t>
    </r>
    <r>
      <rPr>
        <rFont val="PT Sans"/>
        <color rgb="FF696158"/>
        <sz val="10.0"/>
      </rPr>
      <t xml:space="preserve"> after a spike in cases following a phased re-opening beginning 4 weeks earlier. Grade 12 classes closed for 1 week. Grade 7 closed for 2 weeks. All other classes closed until 24-31 August.</t>
    </r>
  </si>
  <si>
    <t>7;12</t>
  </si>
  <si>
    <t>Phased reopening beginning with exam grades (7, 12) followed by grades 6,11. Grades R 1, 2, 3, 4, 6, 9, 10, 11 returned to class 24 Aug. Grades 5 and 8 resuemd 31 August.</t>
  </si>
  <si>
    <r>
      <rPr>
        <rFont val="PT Sans"/>
        <color rgb="FF696158"/>
      </rPr>
      <t xml:space="preserve">Union </t>
    </r>
    <r>
      <rPr>
        <rFont val="PT Sans"/>
        <color rgb="FF1155CC"/>
        <u/>
      </rPr>
      <t xml:space="preserve">threatented to strike in July </t>
    </r>
    <r>
      <rPr>
        <rFont val="PT Sans"/>
        <color rgb="FF696158"/>
      </rPr>
      <t>unless school reopening date was postponed. The government agreed to delay reopening and to add a framework for relocating teachers and student from schools that could not meet precautionary criteria, Maluleke said.</t>
    </r>
  </si>
  <si>
    <t>Full-time</t>
  </si>
  <si>
    <t xml:space="preserve">Schools closed again following spike in cases. </t>
  </si>
  <si>
    <r>
      <rPr>
        <rFont val="PT Sans"/>
        <color rgb="FF1155CC"/>
        <sz val="10.0"/>
        <u/>
      </rPr>
      <t>Teachers included</t>
    </r>
    <r>
      <rPr>
        <rFont val="PT Sans"/>
        <sz val="10.0"/>
      </rPr>
      <t xml:space="preserve"> in the category of essential workers in Phase two of the vaccination distribution plan.</t>
    </r>
  </si>
  <si>
    <r>
      <rPr>
        <rFont val="PT Sans"/>
      </rPr>
      <t>Education budget cut in response to COVID pandemic (</t>
    </r>
    <r>
      <rPr>
        <rFont val="PT Sans"/>
        <color rgb="FF1155CC"/>
        <u/>
      </rPr>
      <t>source)</t>
    </r>
  </si>
  <si>
    <t>https://twitter.com/DBE_SA</t>
  </si>
  <si>
    <t>https://www.businessinsider.co.za/covid-19-coronavirus-south-africa-schools-reopening-educationmatrics-2020-5</t>
  </si>
  <si>
    <r>
      <rPr>
        <rFont val="PT Sans"/>
        <color rgb="FF1155CC"/>
        <sz val="10.0"/>
        <u/>
      </rPr>
      <t xml:space="preserve">General reopening </t>
    </r>
    <r>
      <rPr>
        <rFont val="PT Sans"/>
        <color rgb="FF000000"/>
        <sz val="10.0"/>
        <u/>
      </rPr>
      <t xml:space="preserve"> of schools began on April 5, 2021. </t>
    </r>
    <r>
      <rPr>
        <rFont val="PT Sans"/>
        <color rgb="FF1155CC"/>
        <sz val="10.0"/>
        <u/>
      </rPr>
      <t>Countrywide reopening</t>
    </r>
    <r>
      <rPr>
        <rFont val="PT Sans"/>
        <color rgb="FF000000"/>
        <sz val="10.0"/>
        <u/>
      </rPr>
      <t xml:space="preserve"> of schools pn May 3, 2021.
[Previousl</t>
    </r>
    <r>
      <rPr>
        <rFont val="PT Sans"/>
        <color rgb="FF000000"/>
        <sz val="10.0"/>
        <u/>
      </rPr>
      <t xml:space="preserve">y: </t>
    </r>
    <r>
      <rPr>
        <rFont val="PT Sans"/>
        <color rgb="FF1155CC"/>
        <sz val="10.0"/>
        <u/>
      </rPr>
      <t>UN agencies are pushing for schools to reop</t>
    </r>
    <r>
      <rPr>
        <rFont val="PT Sans"/>
        <color rgb="FF1155CC"/>
        <sz val="10.0"/>
        <u/>
      </rPr>
      <t>en.</t>
    </r>
    <r>
      <rPr>
        <rFont val="PT Sans"/>
        <color rgb="FF000000"/>
        <sz val="10.0"/>
        <u/>
      </rPr>
      <t xml:space="preserve"> Authorities announced tha</t>
    </r>
    <r>
      <rPr>
        <rFont val="PT Sans"/>
        <color rgb="FF000000"/>
        <sz val="10.0"/>
        <u/>
      </rPr>
      <t xml:space="preserve">t </t>
    </r>
    <r>
      <rPr>
        <rFont val="PT Sans"/>
        <color rgb="FF1155CC"/>
        <sz val="10.0"/>
        <u/>
      </rPr>
      <t>schools will begin to reopen in phases starting in Octob</t>
    </r>
    <r>
      <rPr>
        <rFont val="PT Sans"/>
        <color rgb="FF1155CC"/>
        <sz val="10.0"/>
        <u/>
      </rPr>
      <t>er</t>
    </r>
    <r>
      <rPr>
        <rFont val="PT Sans"/>
        <color rgb="FF000000"/>
        <sz val="10.0"/>
        <u/>
      </rPr>
      <t>. Phased reopening b</t>
    </r>
    <r>
      <rPr>
        <rFont val="PT Sans"/>
        <color rgb="FF1155CC"/>
        <sz val="10.0"/>
        <u/>
      </rPr>
      <t xml:space="preserve">egan on 5 October </t>
    </r>
    <r>
      <rPr>
        <rFont val="PT Sans"/>
        <color rgb="FF000000"/>
        <sz val="10.0"/>
        <u/>
      </rPr>
      <t xml:space="preserve">with students in candidate classes (Primary 8, Senior 4). ] </t>
    </r>
  </si>
  <si>
    <t>Students in Primary 8 and Senior 4 began the reopening process and will finish the academic year in order to prepare for exams in February and March.</t>
  </si>
  <si>
    <t>The reopening will happen in phases. Phase 1 includes the candidate classes, Primary 8 and Senior 4, and will start the first week of October 2020. Phase 2 includes all schools and grades and will coincide with the start of the academic year in February 2021.</t>
  </si>
  <si>
    <t xml:space="preserve">"Schools during this time will adhere to COVID-19 protocols such as social and physical distancing and washing hands with soap," </t>
  </si>
  <si>
    <r>
      <rPr>
        <rFont val="PT Sans"/>
      </rPr>
      <t>Received US$&amp; mil in accelerated funding from GPE to support education sector (</t>
    </r>
    <r>
      <rPr>
        <rFont val="PT Sans"/>
        <color rgb="FF1155CC"/>
        <u/>
      </rPr>
      <t>source</t>
    </r>
    <r>
      <rPr>
        <rFont val="PT Sans"/>
      </rPr>
      <t>)</t>
    </r>
  </si>
  <si>
    <r>
      <rPr>
        <rFont val="PT Sans"/>
        <color rgb="FF1155CC"/>
        <u/>
      </rPr>
      <t xml:space="preserve">https://en.unesco.org/news/unicef-and-unesco-welcome-decision-reopen-schools-south-sudan
</t>
    </r>
    <r>
      <rPr>
        <rFont val="PT Sans"/>
        <color rgb="FF000000"/>
        <u/>
      </rPr>
      <t>http://www.xinhuanet.com/english/2020-09/29/c_139406918.htm#:~:text=29%20(Xinhua)%20%2D%2D%20South%20Sudan,declining%20COVID%2D19%20positive%20cases</t>
    </r>
  </si>
  <si>
    <r>
      <rPr>
        <rFont val="PT Sans"/>
        <color rgb="FF696158"/>
        <sz val="10.0"/>
      </rPr>
      <t xml:space="preserve">Most schools opened on time after Christmas break, though </t>
    </r>
    <r>
      <rPr>
        <rFont val="PT Sans"/>
        <color rgb="FF1155CC"/>
        <sz val="10.0"/>
        <u/>
      </rPr>
      <t>experts asked regional health authorities to delay the return</t>
    </r>
    <r>
      <rPr>
        <rFont val="PT Sans"/>
        <color rgb="FF696158"/>
        <sz val="10.0"/>
      </rPr>
      <t>.
[Previously: Different areas of the country have begun reopening schools starting 4 September</t>
    </r>
    <r>
      <rPr>
        <rFont val="PT Sans"/>
        <color rgb="FF696158"/>
        <sz val="10.0"/>
      </rPr>
      <t xml:space="preserve"> (</t>
    </r>
    <r>
      <rPr>
        <rFont val="PT Sans"/>
        <color rgb="FF1155CC"/>
        <sz val="10.0"/>
        <u/>
      </rPr>
      <t>Phased opening in Madrid from 4 September</t>
    </r>
    <r>
      <rPr>
        <rFont val="PT Sans"/>
        <color rgb="FF696158"/>
        <sz val="10.0"/>
      </rPr>
      <t>, Catalonia regio</t>
    </r>
    <r>
      <rPr>
        <rFont val="PT Sans"/>
        <color rgb="FF696158"/>
        <sz val="10.0"/>
      </rPr>
      <t xml:space="preserve">n </t>
    </r>
    <r>
      <rPr>
        <rFont val="PT Sans"/>
        <color rgb="FF1155CC"/>
        <sz val="10.0"/>
        <u/>
      </rPr>
      <t>started the school year on 14 September</t>
    </r>
    <r>
      <rPr>
        <rFont val="PT Sans"/>
        <color rgb="FF696158"/>
        <sz val="10.0"/>
      </rPr>
      <t>.</t>
    </r>
    <r>
      <rPr>
        <rFont val="PT Sans"/>
        <color rgb="FF696158"/>
        <sz val="10.0"/>
      </rPr>
      <t xml:space="preserve">) </t>
    </r>
    <r>
      <rPr>
        <rFont val="PT Sans"/>
        <color rgb="FF1155CC"/>
        <sz val="10.0"/>
        <u/>
      </rPr>
      <t>Many parents are hesitant</t>
    </r>
    <r>
      <rPr>
        <rFont val="PT Sans"/>
        <color rgb="FF696158"/>
        <sz val="10.0"/>
      </rPr>
      <t xml:space="preserve"> to send their chldren to school</t>
    </r>
    <r>
      <rPr>
        <rFont val="PT Sans"/>
        <color rgb="FF696158"/>
        <sz val="10.0"/>
      </rPr>
      <t xml:space="preserve">. </t>
    </r>
    <r>
      <rPr>
        <rFont val="PT Sans"/>
        <color rgb="FF1155CC"/>
        <sz val="10.0"/>
        <u/>
      </rPr>
      <t>Students unions are also striking</t>
    </r>
    <r>
      <rPr>
        <rFont val="PT Sans"/>
        <color rgb="FF696158"/>
        <sz val="10.0"/>
      </rPr>
      <t>, asking for better safety measures.</t>
    </r>
    <r>
      <rPr>
        <rFont val="PT Sans"/>
        <color rgb="FF696158"/>
        <sz val="10.0"/>
      </rPr>
      <t xml:space="preserve">  </t>
    </r>
    <r>
      <rPr>
        <rFont val="PT Sans"/>
        <color rgb="FF1155CC"/>
        <sz val="10.0"/>
        <u/>
      </rPr>
      <t>53 schools reported cases after reopening</t>
    </r>
    <r>
      <rPr>
        <rFont val="PT Sans"/>
        <color rgb="FF696158"/>
        <sz val="10.0"/>
      </rPr>
      <t xml:space="preserve">; schools remain open. In the Spanish region of Granada, authorities ordered </t>
    </r>
    <r>
      <rPr>
        <rFont val="PT Sans"/>
        <color rgb="FF1155CC"/>
        <sz val="10.0"/>
        <u/>
      </rPr>
      <t>all university classes to go 100% online</t>
    </r>
    <r>
      <rPr>
        <rFont val="PT Sans"/>
        <color rgb="FF696158"/>
        <sz val="10.0"/>
      </rPr>
      <t xml:space="preserve">. ]
</t>
    </r>
  </si>
  <si>
    <t>Many areas planning a phased reopening.</t>
  </si>
  <si>
    <r>
      <rPr>
        <rFont val="PT Sans"/>
      </rPr>
      <t xml:space="preserve">In the weeks leading up to schools reopening, the CCOO labor union </t>
    </r>
    <r>
      <rPr>
        <rFont val="PT Sans"/>
        <color rgb="FF1155CC"/>
        <u/>
      </rPr>
      <t>has not ruled out calling a general strike for the teaching sector</t>
    </r>
    <r>
      <rPr>
        <rFont val="PT Sans"/>
      </rPr>
      <t>, or indeed resorting to the courts. Given the lack of plans from the Madrid regional government, and as such, no guarantee of a safe return to school for teachers and students given the ongoing coronavirus pandemic, the CCOO, UGT, CGT and STEM unions called strikes for the first days of the upcoming term in Madrid, and are not ruling out an indefinite stoppage. They hope, however, that a deal can be reached before then.</t>
    </r>
  </si>
  <si>
    <t>To avoid interactions between different groups as much as possible, the trips to the patio will be done in turns and keeping the distance or with a mask if more groups coincide. The same will happen in the school canteen, which will be done in shifts, at tables separated by groups of coexistence and with a distance of one chair if there are no tables for groups.</t>
  </si>
  <si>
    <r>
      <rPr>
        <rFont val="PT Sans"/>
      </rPr>
      <t xml:space="preserve">Masks mandatory for students age 6 and over. Physical distancing at 1.5 meters. Students and teachers will have their temperature taken before each school day begins. Students will wash their hands “frequently and rigorously”. Classrooms will be frequently ventilated before and each class, during break times, and at the end of the day. The health chief also called for windows to be left open during the entire school day if possible. </t>
    </r>
    <r>
      <rPr>
        <rFont val="PT Sans"/>
        <color rgb="FF1155CC"/>
        <u/>
      </rPr>
      <t>More guidelines can be read here</t>
    </r>
  </si>
  <si>
    <r>
      <rPr>
        <rFont val="PT Sans"/>
        <sz val="10.0"/>
      </rPr>
      <t xml:space="preserve">The first people to receive the shots will be residents and workers in nursing homes. They will be followed by the rest of Spain’s healthcare workers and disabled people who need intense levels of support but “are not institutionalized”.  </t>
    </r>
    <r>
      <rPr>
        <rFont val="PT Sans"/>
        <color rgb="FF1155CC"/>
        <sz val="10.0"/>
        <u/>
      </rPr>
      <t>Spain’s vaccine committee divided the population into 18 groups</t>
    </r>
    <r>
      <rPr>
        <rFont val="PT Sans"/>
        <sz val="10.0"/>
      </rPr>
      <t xml:space="preserve"> based on “the risk of serious illness and death; the risk of being exposed; the risk of socio-economic impact; and the risk of transmission”. When asked, Illa refused to outline which groups will be prioritized after the first four.</t>
    </r>
  </si>
  <si>
    <r>
      <rPr>
        <rFont val="PT Sans"/>
      </rPr>
      <t>2 billion euros allocated to regional governments to go toward education (</t>
    </r>
    <r>
      <rPr>
        <rFont val="PT Sans"/>
        <color rgb="FF1155CC"/>
        <u/>
      </rPr>
      <t>source 1</t>
    </r>
    <r>
      <rPr>
        <rFont val="PT Sans"/>
      </rPr>
      <t xml:space="preserve">; </t>
    </r>
    <r>
      <rPr>
        <rFont val="PT Sans"/>
        <color rgb="FF1155CC"/>
        <u/>
      </rPr>
      <t>source 2</t>
    </r>
    <r>
      <rPr>
        <rFont val="PT Sans"/>
      </rPr>
      <t>)</t>
    </r>
  </si>
  <si>
    <r>
      <rPr>
        <rFont val="PT Sans"/>
        <color rgb="FF1155CC"/>
        <sz val="10.0"/>
        <u/>
      </rPr>
      <t>All schools in the Western Province reopened on March 29, 2021</t>
    </r>
    <r>
      <rPr>
        <rFont val="PT Sans"/>
        <color rgb="FF000000"/>
        <sz val="10.0"/>
        <u/>
      </rPr>
      <t xml:space="preserve"> for grades that had not yet started.
</t>
    </r>
    <r>
      <rPr>
        <rFont val="PT Sans"/>
        <color rgb="FF1155CC"/>
        <sz val="10.0"/>
        <u/>
      </rPr>
      <t xml:space="preserve">
</t>
    </r>
    <r>
      <rPr>
        <rFont val="PT Sans"/>
        <color rgb="FF000000"/>
        <sz val="10.0"/>
        <u/>
      </rPr>
      <t>[Previously:</t>
    </r>
    <r>
      <rPr>
        <rFont val="PT Sans"/>
        <color rgb="FF000000"/>
        <sz val="10.0"/>
        <u/>
      </rPr>
      <t xml:space="preserve"> </t>
    </r>
    <r>
      <rPr>
        <rFont val="PT Sans"/>
        <color rgb="FF1155CC"/>
        <sz val="10.0"/>
        <u/>
      </rPr>
      <t>Phased reopening planned to begin June 2</t>
    </r>
    <r>
      <rPr>
        <rFont val="PT Sans"/>
        <color rgb="FF1155CC"/>
        <sz val="10.0"/>
        <u/>
      </rPr>
      <t>9</t>
    </r>
    <r>
      <rPr>
        <rFont val="PT Sans"/>
        <color rgb="FF000000"/>
        <sz val="10.0"/>
        <u/>
      </rPr>
      <t xml:space="preserve"> (for disinfecting) with students in grades 11, 15, and 5 resuming classes 6 July //</t>
    </r>
    <r>
      <rPr>
        <rFont val="PT Sans"/>
        <color rgb="FF000000"/>
        <sz val="10.0"/>
        <u/>
      </rPr>
      <t xml:space="preserve"> </t>
    </r>
    <r>
      <rPr>
        <rFont val="PT Sans"/>
        <color rgb="FF1155CC"/>
        <sz val="10.0"/>
        <u/>
      </rPr>
      <t>Schools closed from 13-17 Jul</t>
    </r>
    <r>
      <rPr>
        <rFont val="PT Sans"/>
        <color rgb="FF1155CC"/>
        <sz val="10.0"/>
        <u/>
      </rPr>
      <t>y</t>
    </r>
    <r>
      <rPr>
        <rFont val="PT Sans"/>
        <color rgb="FF000000"/>
        <sz val="10.0"/>
        <u/>
      </rPr>
      <t xml:space="preserve"> after a spike in cases // School closure</t>
    </r>
    <r>
      <rPr>
        <rFont val="PT Sans"/>
        <color rgb="FF000000"/>
        <sz val="10.0"/>
        <u/>
      </rPr>
      <t xml:space="preserve"> </t>
    </r>
    <r>
      <rPr>
        <rFont val="PT Sans"/>
        <color rgb="FF1155CC"/>
        <sz val="10.0"/>
        <u/>
      </rPr>
      <t>extended for another wee</t>
    </r>
    <r>
      <rPr>
        <rFont val="PT Sans"/>
        <color rgb="FF1155CC"/>
        <sz val="10.0"/>
        <u/>
      </rPr>
      <t>k</t>
    </r>
    <r>
      <rPr>
        <rFont val="PT Sans"/>
        <color rgb="FF000000"/>
        <sz val="10.0"/>
        <u/>
      </rPr>
      <t xml:space="preserve"> //</t>
    </r>
    <r>
      <rPr>
        <rFont val="PT Sans"/>
        <color rgb="FF000000"/>
        <sz val="10.0"/>
        <u/>
      </rPr>
      <t xml:space="preserve"> </t>
    </r>
    <r>
      <rPr>
        <rFont val="PT Sans"/>
        <color rgb="FF1155CC"/>
        <sz val="10.0"/>
        <u/>
      </rPr>
      <t>Government schools reopened for grades 11, 12, and 13 on 27 Jul</t>
    </r>
    <r>
      <rPr>
        <rFont val="PT Sans"/>
        <color rgb="FF1155CC"/>
        <sz val="10.0"/>
        <u/>
      </rPr>
      <t>y</t>
    </r>
    <r>
      <rPr>
        <rFont val="PT Sans"/>
        <color rgb="FF434343"/>
        <sz val="10.0"/>
        <u/>
      </rPr>
      <t xml:space="preserve"> with academic activities being conducted from 7.30 a.m. to 3.30 p.m. </t>
    </r>
    <r>
      <rPr>
        <rFont val="PT Sans"/>
        <color rgb="FF1155CC"/>
        <sz val="10.0"/>
        <u/>
      </rPr>
      <t>Schools fully reopened on 10 August.</t>
    </r>
    <r>
      <rPr>
        <rFont val="PT Sans"/>
        <color rgb="FF1155CC"/>
        <sz val="10.0"/>
        <u/>
      </rPr>
      <t xml:space="preserve"> </t>
    </r>
    <r>
      <rPr>
        <rFont val="PT Sans"/>
        <color rgb="FF000000"/>
        <sz val="10.0"/>
        <u/>
      </rPr>
      <t xml:space="preserve">] Schools closed suddenly in October due to a surge in cases. Schools had been scheduled to reopen Nov. 9, but the government announced that </t>
    </r>
    <r>
      <rPr>
        <rFont val="PT Sans"/>
        <color rgb="FF1155CC"/>
        <sz val="10.0"/>
        <u/>
      </rPr>
      <t>classes would not resume until Nov. 23</t>
    </r>
    <r>
      <rPr>
        <rFont val="PT Sans"/>
        <color rgb="FF000000"/>
        <sz val="10.0"/>
        <u/>
      </rPr>
      <t xml:space="preserve">. All the schools in the island except in the Western Province and isolated areas will be </t>
    </r>
    <r>
      <rPr>
        <rFont val="PT Sans"/>
        <color rgb="FF1155CC"/>
        <sz val="10.0"/>
        <u/>
      </rPr>
      <t>reopened on Monday the 23rd November</t>
    </r>
    <r>
      <rPr>
        <rFont val="PT Sans"/>
        <color rgb="FF000000"/>
        <sz val="10.0"/>
        <u/>
      </rPr>
      <t xml:space="preserve">, Education Minister GL Peiris said. Schools will reopen only for students from Grades 06 – 13. </t>
    </r>
    <r>
      <rPr>
        <rFont val="PT Sans"/>
        <color rgb="FF1155CC"/>
        <sz val="10.0"/>
        <u/>
      </rPr>
      <t>Grade 11 of all schools re-opened from January 25</t>
    </r>
    <r>
      <rPr>
        <rFont val="PT Sans"/>
        <color rgb="FF000000"/>
        <sz val="10.0"/>
        <u/>
      </rPr>
      <t xml:space="preserve"> except the schools in the isolated areas, as the GCE Ordinary Level Examination (O/L) is due to be conducted in March, said the Education Minister Prof G.L.Peiris. Grades 1 to 5 of all schools re-opened from January 11 except the schools in isolated areas. </t>
    </r>
    <r>
      <rPr>
        <rFont val="PT Sans"/>
        <color rgb="FF1155CC"/>
        <sz val="10.0"/>
        <u/>
      </rPr>
      <t>All schools reopened on the island nation on 15 March</t>
    </r>
    <r>
      <rPr>
        <rFont val="PT Sans"/>
        <color rgb="FF000000"/>
        <sz val="10.0"/>
        <u/>
      </rPr>
      <t>. Schools in the Western Province will reopen after receiving health recommendations. ]</t>
    </r>
  </si>
  <si>
    <r>
      <rPr>
        <rFont val="PT Sans"/>
        <color rgb="FF1155CC"/>
        <sz val="10.0"/>
        <u/>
      </rPr>
      <t>Schools closed from the 13-17 July</t>
    </r>
    <r>
      <rPr>
        <rFont val="PT Sans"/>
        <color rgb="FF696158"/>
        <sz val="10.0"/>
      </rPr>
      <t xml:space="preserve"> following a spike in cases. </t>
    </r>
    <r>
      <rPr>
        <rFont val="PT Sans"/>
        <color rgb="FF1155CC"/>
        <sz val="10.0"/>
        <u/>
      </rPr>
      <t xml:space="preserve">This closure was extended for another week. </t>
    </r>
    <r>
      <rPr>
        <rFont val="PT Sans"/>
        <color rgb="FF696158"/>
        <sz val="10.0"/>
      </rPr>
      <t xml:space="preserve"> Schools </t>
    </r>
    <r>
      <rPr>
        <rFont val="PT Sans"/>
        <color rgb="FF1155CC"/>
        <sz val="10.0"/>
        <u/>
      </rPr>
      <t>closed again in October</t>
    </r>
    <r>
      <rPr>
        <rFont val="PT Sans"/>
        <color rgb="FF696158"/>
        <sz val="10.0"/>
      </rPr>
      <t xml:space="preserve"> due to a rise in cases.</t>
    </r>
  </si>
  <si>
    <t>Government schools will reopen for grades 11, 12, and 13 first with academic activities being conducted from 7.30 a.m. to 3.30 p.m. The Ministry further said all Government schools reopened for other grades from 10 August.</t>
  </si>
  <si>
    <r>
      <rPr>
        <rFont val="PT Sans"/>
      </rPr>
      <t xml:space="preserve">Guidelines have been released for national campaign called </t>
    </r>
    <r>
      <rPr>
        <rFont val="PT Sans"/>
        <color rgb="FF1155CC"/>
        <u/>
      </rPr>
      <t>COVID-19: New Lessons in the New Term</t>
    </r>
  </si>
  <si>
    <r>
      <rPr>
        <rFont val="PT Sans"/>
        <sz val="10.0"/>
      </rPr>
      <t xml:space="preserve">The Sri Lankan government says 150,000 front-line health workers and 115,000 selected military and police will be the </t>
    </r>
    <r>
      <rPr>
        <rFont val="PT Sans"/>
        <color rgb="FF1155CC"/>
        <sz val="10.0"/>
        <u/>
      </rPr>
      <t>first recipients</t>
    </r>
    <r>
      <rPr>
        <rFont val="PT Sans"/>
        <sz val="10.0"/>
      </rPr>
      <t xml:space="preserve"> amid warnings about infections among medical workers.</t>
    </r>
  </si>
  <si>
    <r>
      <rPr>
        <rFont val="PT Sans"/>
        <color rgb="FF1155CC"/>
        <u/>
      </rPr>
      <t>https://www.bbc.com/news/world-south-asia-54009306</t>
    </r>
    <r>
      <rPr>
        <rFont val="PT Sans"/>
        <color rgb="FF000000"/>
        <u/>
      </rPr>
      <t xml:space="preserve"> // </t>
    </r>
    <r>
      <rPr>
        <rFont val="PT Sans"/>
        <color rgb="FF1155CC"/>
        <u/>
      </rPr>
      <t>http://www.xinhuanet.com/english/2020-07/12/c_139207466.htm</t>
    </r>
  </si>
  <si>
    <t>http://www.newswire.lk/2020/07/24/statement-by-education-ministry-on-reopening-of-government-schools/</t>
  </si>
  <si>
    <r>
      <rPr>
        <rFont val="PT Sans"/>
        <color rgb="FF696158"/>
        <sz val="10.0"/>
      </rPr>
      <t xml:space="preserve">Schools </t>
    </r>
    <r>
      <rPr>
        <rFont val="PT Sans"/>
        <color rgb="FF1155CC"/>
        <sz val="10.0"/>
        <u/>
      </rPr>
      <t>closed on May 25, 2021 for two weeks</t>
    </r>
    <r>
      <rPr>
        <rFont val="PT Sans"/>
        <color rgb="FF696158"/>
        <sz val="10.0"/>
      </rPr>
      <t xml:space="preserve"> to help contain the spread of covid-19. The initial period of the closures is </t>
    </r>
    <r>
      <rPr>
        <rFont val="PT Sans"/>
        <color rgb="FF1155CC"/>
        <sz val="10.0"/>
        <u/>
      </rPr>
      <t>expected to end June 4</t>
    </r>
    <r>
      <rPr>
        <rFont val="PT Sans"/>
        <color rgb="FF696158"/>
        <sz val="10.0"/>
      </rPr>
      <t xml:space="preserve">, 2021 as announced by the MoE.The Health Ministry has put a robust </t>
    </r>
    <r>
      <rPr>
        <rFont val="PT Sans"/>
        <color rgb="FF1155CC"/>
        <sz val="10.0"/>
        <u/>
      </rPr>
      <t>contact tracing</t>
    </r>
    <r>
      <rPr>
        <rFont val="PT Sans"/>
        <color rgb="FF696158"/>
        <sz val="10.0"/>
      </rPr>
      <t xml:space="preserve"> programinto place.
[Previously: Virtual opening ceremony to be held in September with students returning to classes 9 September. </t>
    </r>
    <r>
      <rPr>
        <rFont val="PT Sans"/>
        <color rgb="FF1155CC"/>
        <sz val="10.0"/>
        <u/>
      </rPr>
      <t>Academic year began on 7 September</t>
    </r>
    <r>
      <rPr>
        <rFont val="PT Sans"/>
        <color rgb="FF696158"/>
        <sz val="10.0"/>
      </rPr>
      <t xml:space="preserve"> with most students resuming classes. Secondary schools resumed on 9 September and will implement a shift system. ]</t>
    </r>
  </si>
  <si>
    <t>Schools closed in May 2021 for two weeks to help to contain the spread of the virus.</t>
  </si>
  <si>
    <t>Secondary school students will attend in shifts</t>
  </si>
  <si>
    <t>Most schools resumed began the school year on 7 September; all schools were fully open by 9 September.</t>
  </si>
  <si>
    <r>
      <rPr>
        <rFont val="PT Sans"/>
      </rPr>
      <t xml:space="preserve">The Ministry of Education has implemented several new stipulations in and around schools in light of the COVID-19 pandemic. President of the St. Kitts Teachers’ Union, Dale Phipps, appealed to all teachers to </t>
    </r>
    <r>
      <rPr>
        <rFont val="PT Sans"/>
        <color rgb="FF1155CC"/>
        <u/>
      </rPr>
      <t>embrace the changes</t>
    </r>
    <r>
      <rPr>
        <rFont val="PT Sans"/>
      </rPr>
      <t xml:space="preserve"> brought about by the pandemic.</t>
    </r>
  </si>
  <si>
    <t>Amenities such as wash stations in each classroom and desks rearranged to allow for physical distancing.</t>
  </si>
  <si>
    <t>https://www.thestkittsnevisobserver.com/nevis-public-schools-reopen-for-2020-2021-academic-year/</t>
  </si>
  <si>
    <t>https://www.thestkittsnevisobserver.com/schools-reopening-to-test-federations-readiness-to-manage-large-crowds/#:~:text=Kitts%20and%20Nevis%20is%20prepared,with%20a%20virtual%20opening%20ceremony.</t>
  </si>
  <si>
    <r>
      <rPr>
        <rFont val="PT Sans"/>
        <color rgb="FF696158"/>
        <sz val="10.0"/>
      </rPr>
      <t xml:space="preserve">Students </t>
    </r>
    <r>
      <rPr>
        <rFont val="PT Sans"/>
        <color rgb="FF1155CC"/>
        <sz val="10.0"/>
        <u/>
      </rPr>
      <t>returned to physical classrooms on Monday, April 19</t>
    </r>
    <r>
      <rPr>
        <rFont val="PT Sans"/>
        <color rgb="FF696158"/>
        <sz val="10.0"/>
      </rPr>
      <t>, as the Department of Education declared the third term of the 2020/2021 academic year open.
[Previously: Schools reopened only for exam grades began June 3</t>
    </r>
    <r>
      <rPr>
        <rFont val="PT Sans"/>
        <color rgb="FF696158"/>
        <sz val="10.0"/>
      </rPr>
      <t xml:space="preserve">. </t>
    </r>
    <r>
      <rPr>
        <rFont val="PT Sans"/>
        <color rgb="FF1155CC"/>
        <sz val="10.0"/>
        <u/>
      </rPr>
      <t>New academic year began on 7 September</t>
    </r>
    <r>
      <rPr>
        <rFont val="PT Sans"/>
        <color rgb="FF696158"/>
        <sz val="10.0"/>
      </rPr>
      <t xml:space="preserve"> with most schools opening. Some schools opening 9 and 14 September</t>
    </r>
    <r>
      <rPr>
        <rFont val="PT Sans"/>
        <color rgb="FF696158"/>
        <sz val="10.0"/>
      </rPr>
      <t xml:space="preserve">. </t>
    </r>
    <r>
      <rPr>
        <rFont val="PT Sans"/>
        <color rgb="FF1155CC"/>
        <sz val="10.0"/>
        <u/>
      </rPr>
      <t>Schools closed on October 16</t>
    </r>
    <r>
      <rPr>
        <rFont val="PT Sans"/>
        <color rgb="FF696158"/>
        <sz val="10.0"/>
      </rPr>
      <t xml:space="preserve"> due to a rise in cases on the island. On October 2</t>
    </r>
    <r>
      <rPr>
        <rFont val="PT Sans"/>
        <color rgb="FF696158"/>
        <sz val="10.0"/>
      </rPr>
      <t>6,</t>
    </r>
    <r>
      <rPr>
        <rFont val="PT Sans"/>
        <color rgb="FF1155CC"/>
        <sz val="10.0"/>
        <u/>
      </rPr>
      <t xml:space="preserve"> closure extended for another two weeks</t>
    </r>
    <r>
      <rPr>
        <rFont val="PT Sans"/>
        <color rgb="FF696158"/>
        <sz val="10.0"/>
      </rPr>
      <t xml:space="preserve">. Schools </t>
    </r>
    <r>
      <rPr>
        <rFont val="PT Sans"/>
        <color rgb="FF1155CC"/>
        <sz val="10.0"/>
        <u/>
      </rPr>
      <t>reopened on 11 January</t>
    </r>
    <r>
      <rPr>
        <rFont val="PT Sans"/>
        <color rgb="FF696158"/>
        <sz val="10.0"/>
      </rPr>
      <t xml:space="preserve"> 2021 despite a second spike in cases. </t>
    </r>
    <r>
      <rPr>
        <rFont val="PT Sans"/>
        <color rgb="FF1155CC"/>
        <sz val="10.0"/>
        <u/>
      </rPr>
      <t>Schools closed again starting January 22</t>
    </r>
    <r>
      <rPr>
        <rFont val="PT Sans"/>
        <color rgb="FF696158"/>
        <sz val="10.0"/>
      </rPr>
      <t>, 2021 due to tighter restrictions.]</t>
    </r>
  </si>
  <si>
    <t>"Out of an abundance of caution please note that all educational institutions will be closed …Friday, October 16, 2020. The Department of Education continues to advocate for the strict adherence to the existing health and safety protocols"</t>
  </si>
  <si>
    <t>Grade 6; Form 5</t>
  </si>
  <si>
    <t>Schools reopened only for exam grades on June 3.</t>
  </si>
  <si>
    <t xml:space="preserve">Initial opening for exam grades. </t>
  </si>
  <si>
    <r>
      <rPr>
        <rFont val="PT Sans"/>
      </rPr>
      <t xml:space="preserve">Efforts have been more deliberate given the impact of COVID-19. Several </t>
    </r>
    <r>
      <rPr>
        <rFont val="PT Sans"/>
        <color rgb="FF1155CC"/>
        <u/>
      </rPr>
      <t>meetings were held with various stakeholders, including the Saint Lucia Teachers’ Union</t>
    </r>
    <r>
      <rPr>
        <rFont val="PT Sans"/>
      </rPr>
      <t>, the National Principals’ Association, the National Youth Council, the National Students’ Council, school boards, teachers and principals, to chart the best path to reopening.</t>
    </r>
  </si>
  <si>
    <r>
      <rPr>
        <rFont val="PT Sans"/>
        <color rgb="FF1155CC"/>
        <sz val="10.0"/>
        <u/>
      </rPr>
      <t>No mention of teachers</t>
    </r>
    <r>
      <rPr>
        <rFont val="PT Sans"/>
        <sz val="10.0"/>
      </rPr>
      <t xml:space="preserve"> in the government's three phases of vaccination distribution.</t>
    </r>
  </si>
  <si>
    <t>https://stluciatimes.com/ministry-update-reopening-delayed-openings-schools/</t>
  </si>
  <si>
    <r>
      <t xml:space="preserve">
</t>
    </r>
    <r>
      <rPr>
        <rFont val="PT Sans"/>
        <color rgb="FF696158"/>
        <sz val="10.0"/>
      </rPr>
      <t xml:space="preserve">[Previously: CP, CE1, and CM2 classes resumed school on 18 May. </t>
    </r>
    <r>
      <rPr>
        <rFont val="PT Sans"/>
        <color rgb="FF1155CC"/>
        <sz val="10.0"/>
        <u/>
      </rPr>
      <t>New academic year began 31 August</t>
    </r>
    <r>
      <rPr>
        <rFont val="PT Sans"/>
        <color rgb="FF696158"/>
        <sz val="10.0"/>
      </rPr>
      <t>.]</t>
    </r>
  </si>
  <si>
    <r>
      <rPr>
        <rFont val="PT Sans"/>
      </rPr>
      <t xml:space="preserve">Elementary school students in CP, CE1 and CM2 began school on 18 may. </t>
    </r>
    <r>
      <rPr>
        <rFont val="PT Sans"/>
        <color rgb="FF1155CC"/>
        <u/>
      </rPr>
      <t>5th and 6th graders went back on 25 May.</t>
    </r>
  </si>
  <si>
    <r>
      <rPr>
        <rFont val="PT Sans"/>
      </rPr>
      <t>The president of the Collectivity of Saint-Martin and his team wish to meet the teachers 'unions, the parents' representatives, the directors of the schools, the school transporters and the CTOS, in order to</t>
    </r>
    <r>
      <rPr>
        <rFont val="PT Sans"/>
        <color rgb="FF1155CC"/>
        <u/>
      </rPr>
      <t xml:space="preserve"> discuss recovery conditions</t>
    </r>
    <r>
      <rPr>
        <rFont val="PT Sans"/>
      </rPr>
      <t>.</t>
    </r>
  </si>
  <si>
    <t>http://www.com-saint-martin.fr/R%C3%A9ouverture-classes-CP--CE1-et-CM2-au-18-mai_Saint-Martin-Antilles_2065.html</t>
  </si>
  <si>
    <r>
      <rPr>
        <rFont val="PT Sans"/>
        <color rgb="FF696158"/>
        <sz val="10.0"/>
      </rPr>
      <t xml:space="preserve">Schools </t>
    </r>
    <r>
      <rPr>
        <rFont val="PT Sans"/>
        <color rgb="FF1155CC"/>
        <sz val="10.0"/>
        <u/>
      </rPr>
      <t>did not open</t>
    </r>
    <r>
      <rPr>
        <rFont val="PT Sans"/>
        <color rgb="FF696158"/>
        <sz val="10.0"/>
      </rPr>
      <t xml:space="preserve">  as planned in Janurary 2021. The </t>
    </r>
    <r>
      <rPr>
        <rFont val="PT Sans"/>
        <color rgb="FF1155CC"/>
        <sz val="10.0"/>
        <u/>
      </rPr>
      <t>reopening was delayed another week</t>
    </r>
    <r>
      <rPr>
        <rFont val="PT Sans"/>
        <color rgb="FF696158"/>
        <sz val="10.0"/>
      </rPr>
      <t xml:space="preserve"> and students began online leaning on 11 January.
[Previously: Phased reopening by grade level began June 1 in some areas for students preparing to take exams. More students returned on 3 June. Classes for the general school population took place online since closures in March. Schools closed 3 July for summer holidays</t>
    </r>
    <r>
      <rPr>
        <rFont val="PT Sans"/>
        <color rgb="FF696158"/>
        <sz val="10.0"/>
      </rPr>
      <t xml:space="preserve">. </t>
    </r>
    <r>
      <rPr>
        <rFont val="PT Sans"/>
        <color rgb="FF1155CC"/>
        <sz val="10.0"/>
        <u/>
      </rPr>
      <t>Schools planned to reopen on Aug 31, but this was delayed</t>
    </r>
    <r>
      <rPr>
        <rFont val="PT Sans"/>
        <color rgb="FF696158"/>
        <sz val="10.0"/>
      </rPr>
      <t xml:space="preserve"> for a week. </t>
    </r>
    <r>
      <rPr>
        <rFont val="PT Sans"/>
        <color rgb="FF1155CC"/>
        <sz val="10.0"/>
        <u/>
      </rPr>
      <t>New academic year began on 7 September</t>
    </r>
    <r>
      <rPr>
        <rFont val="PT Sans"/>
        <color rgb="FF696158"/>
        <sz val="10.0"/>
      </rPr>
      <t xml:space="preserve">. ] </t>
    </r>
  </si>
  <si>
    <t>After the holiday vacation, schools did not open on 4 January as planned.</t>
  </si>
  <si>
    <t>On Monday, June 1 students in grade six and form five who are expected to write CXC external examinations later this month and in July / August returned to school.</t>
  </si>
  <si>
    <t>"The phased reopening of schools continued on Wednesday, June 3 with the return of grade five students to some institutions. This followed the return to school on Monday, June 1 of students in grade six and form five who are expected to write CXC external examinations later this month and in July / August."</t>
  </si>
  <si>
    <r>
      <rPr>
        <rFont val="PT Sans"/>
      </rPr>
      <t xml:space="preserve">Schools in St. Vincent and the Grenadines (SVG) are not </t>
    </r>
    <r>
      <rPr>
        <rFont val="PT Sans"/>
        <color rgb="FF1155CC"/>
        <u/>
      </rPr>
      <t>ready to reopen amidst the coronavirus pandemic</t>
    </r>
    <r>
      <rPr>
        <rFont val="PT Sans"/>
      </rPr>
      <t>, the Teachers’ Union said on Tuesday — two weeks before the Aug. 31 return of all students to the classroom</t>
    </r>
  </si>
  <si>
    <t xml:space="preserve">Over 1,000 thermometers are also in hand for teachers to perform temperature checks on students. Masks are NOT mandatory in school, but are required when traveling to and from school. </t>
  </si>
  <si>
    <r>
      <rPr>
        <rFont val="PT Sans"/>
        <color rgb="FF1155CC"/>
        <sz val="10.0"/>
        <u/>
      </rPr>
      <t>Health authorities in SVG have also identified the priority groups</t>
    </r>
    <r>
      <rPr>
        <rFont val="PT Sans"/>
        <sz val="10.0"/>
      </rPr>
      <t xml:space="preserve"> locally, in preparation for the arrival of COVID-19 vaccines. Keizer-Beache said these key groups include frontline healthcare workers, persons with pre-existing conditions such as diabetes and hypertension, which make them more vulnerable and persons over 65 years of age.</t>
    </r>
  </si>
  <si>
    <t>https://searchlight.vc/searchlight/press-release/2020/06/05/moe-continues-its-phased-reopening-of-schools/</t>
  </si>
  <si>
    <r>
      <rPr>
        <rFont val="PT Sans"/>
        <color rgb="FF696158"/>
        <u/>
      </rPr>
      <t>https://searchlight.vc/searchlight/news/2020/05/22/principals-confident-that-schools-are-ready-for-students-return/</t>
    </r>
    <r>
      <rPr>
        <rFont val="PT Sans"/>
        <color rgb="FF000000"/>
      </rPr>
      <t xml:space="preserve">  </t>
    </r>
    <r>
      <rPr>
        <rFont val="PT Sans"/>
        <color rgb="FF1155CC"/>
        <u/>
      </rPr>
      <t>http://www.loopnewscaribbean.com/content/schools-open-st-vincent-and-grenadines-face-face-classes</t>
    </r>
  </si>
  <si>
    <r>
      <rPr>
        <rFont val="PT Sans"/>
        <color rgb="FF1155CC"/>
        <sz val="10.0"/>
        <u/>
      </rPr>
      <t>Schools in Khartoum</t>
    </r>
    <r>
      <rPr>
        <rFont val="PT Sans"/>
        <color rgb="FF696158"/>
        <sz val="10.0"/>
      </rPr>
      <t xml:space="preserve"> opened on 1 February 2021.  UNICEF celebrated the opening of schools and</t>
    </r>
    <r>
      <rPr>
        <rFont val="PT Sans"/>
        <color rgb="FF1155CC"/>
        <sz val="10.0"/>
        <u/>
      </rPr>
      <t xml:space="preserve"> helped to organize trainings for teachers</t>
    </r>
    <r>
      <rPr>
        <rFont val="PT Sans"/>
        <color rgb="FF696158"/>
        <sz val="10.0"/>
      </rPr>
      <t xml:space="preserve"> on how to handle COVID.
[Previously: Will not reopen until September. Source: Communication w/World Bank. Minister of Education announced tha</t>
    </r>
    <r>
      <rPr>
        <rFont val="PT Sans"/>
        <color rgb="FF696158"/>
        <sz val="10.0"/>
      </rPr>
      <t xml:space="preserve">t </t>
    </r>
    <r>
      <rPr>
        <rFont val="PT Sans"/>
        <color rgb="FF1155CC"/>
        <sz val="10.0"/>
        <u/>
      </rPr>
      <t>school would resume on 27 September</t>
    </r>
    <r>
      <rPr>
        <rFont val="PT Sans"/>
        <color rgb="FF696158"/>
        <sz val="10.0"/>
      </rPr>
      <t xml:space="preserve"> of this year. </t>
    </r>
    <r>
      <rPr>
        <rFont val="PT Sans"/>
        <color rgb="FF1155CC"/>
        <sz val="10.0"/>
        <u/>
      </rPr>
      <t>Opening of schools moved from September 27 to November 22, 2020</t>
    </r>
    <r>
      <rPr>
        <rFont val="PT Sans"/>
        <color rgb="FF696158"/>
        <sz val="10.0"/>
      </rPr>
      <t xml:space="preserve">, due to the lack of readiness of a large proportion of schools in various states of Sudan due to the floods. </t>
    </r>
    <r>
      <rPr>
        <rFont val="PT Sans"/>
        <color rgb="FF1155CC"/>
        <sz val="10.0"/>
        <u/>
      </rPr>
      <t>Opening of schools postponed indefinitely</t>
    </r>
    <r>
      <rPr>
        <rFont val="PT Sans"/>
        <color rgb="FF696158"/>
        <sz val="10.0"/>
      </rPr>
      <t xml:space="preserve"> until better precautions are put into place.]</t>
    </r>
  </si>
  <si>
    <r>
      <rPr>
        <rFont val="PT Sans"/>
      </rPr>
      <t xml:space="preserve">The World Bank Board of Directors recently approved an education program supported by a </t>
    </r>
    <r>
      <rPr>
        <rFont val="PT Sans"/>
        <color rgb="FF1155CC"/>
        <u/>
      </rPr>
      <t xml:space="preserve">$61.5 million grant from the Global Partnership for Education </t>
    </r>
    <r>
      <rPr>
        <rFont val="PT Sans"/>
      </rPr>
      <t>(GPE) for the Sudan Basic Education Support Project (BESP).</t>
    </r>
  </si>
  <si>
    <r>
      <rPr>
        <rFont val="PT Sans"/>
        <color rgb="FF1155CC"/>
        <u/>
      </rPr>
      <t>https://www.alsudaninews.com/ar/?p=85717</t>
    </r>
    <r>
      <rPr>
        <rFont val="PT Sans"/>
      </rPr>
      <t xml:space="preserve">    </t>
    </r>
    <r>
      <rPr>
        <rFont val="PT Sans"/>
        <color rgb="FF1155CC"/>
        <u/>
      </rPr>
      <t>https://suna-sd.net/ar/single?id=691853</t>
    </r>
  </si>
  <si>
    <r>
      <rPr>
        <rFont val="PT Sans"/>
        <color rgb="FF1155CC"/>
        <sz val="10.0"/>
        <u/>
      </rPr>
      <t>Schools closed in March 2021</t>
    </r>
    <r>
      <rPr>
        <rFont val="PT Sans"/>
        <color rgb="FF000000"/>
        <sz val="10.0"/>
        <u/>
      </rPr>
      <t xml:space="preserve"> due to concerns about rising covid cases.
[Previously</t>
    </r>
    <r>
      <rPr>
        <rFont val="PT Sans"/>
        <color rgb="FF000000"/>
        <sz val="10.0"/>
        <u/>
      </rPr>
      <t xml:space="preserve">: </t>
    </r>
    <r>
      <rPr>
        <rFont val="PT Sans"/>
        <color rgb="FF1155CC"/>
        <sz val="10.0"/>
        <u/>
      </rPr>
      <t>Students returning September 1 for new school yea</t>
    </r>
    <r>
      <rPr>
        <rFont val="PT Sans"/>
        <color rgb="FF1155CC"/>
        <sz val="10.0"/>
        <u/>
      </rPr>
      <t>r.</t>
    </r>
    <r>
      <rPr>
        <rFont val="PT Sans"/>
        <color rgb="FF000000"/>
        <sz val="10.0"/>
        <u/>
      </rPr>
      <t xml:space="preserve"> </t>
    </r>
    <r>
      <rPr>
        <rFont val="PT Sans"/>
        <color rgb="FF1155CC"/>
        <sz val="10.0"/>
        <u/>
      </rPr>
      <t>New school year will begin 1 October</t>
    </r>
    <r>
      <rPr>
        <rFont val="PT Sans"/>
        <color rgb="FF1155CC"/>
        <sz val="10.0"/>
        <u/>
      </rPr>
      <t xml:space="preserve"> </t>
    </r>
    <r>
      <rPr>
        <rFont val="PT Sans"/>
        <color rgb="FF000000"/>
        <sz val="10.0"/>
        <u/>
      </rPr>
      <t xml:space="preserve">with a phased reopening plan. Students </t>
    </r>
    <r>
      <rPr>
        <rFont val="PT Sans"/>
        <color rgb="FF1155CC"/>
        <sz val="10.0"/>
        <u/>
      </rPr>
      <t>returned to school on 1 Ocotber</t>
    </r>
    <r>
      <rPr>
        <rFont val="PT Sans"/>
        <color rgb="FF000000"/>
        <sz val="10.0"/>
        <u/>
      </rPr>
      <t>. ]</t>
    </r>
  </si>
  <si>
    <t>Schools closed in March 2021 due to covid. They are expected to reopen after the easter break in mid-April.</t>
  </si>
  <si>
    <r>
      <rPr>
        <rFont val="PT Sans"/>
      </rPr>
      <t xml:space="preserve">A phased reopening plan will be used in October with students beginning on the </t>
    </r>
    <r>
      <rPr>
        <rFont val="PT Sans"/>
        <color rgb="FF1155CC"/>
        <u/>
      </rPr>
      <t>1st, 2nd, 6th, and 7th of the month</t>
    </r>
    <r>
      <rPr>
        <rFont val="PT Sans"/>
      </rPr>
      <t>.</t>
    </r>
  </si>
  <si>
    <t>Ministry outlined guidelines for schools to operate including: a maximum of 10 children in the class. This means that pupils and students are physically present at school no more than twice a week. in the school yard and in the classrooms, mouth and nose coverings are mandatory for all teachers, support staff and children from 6 years old. Kindergarten children do not wear a mouth mask. Other measures are the five feet away in the classroom, in the yard and during breaks, no hugs and shaking hands. Everyone who enters the schoolyard has the hands cleaned and the temperature measured.</t>
  </si>
  <si>
    <t>https://www.facebook.com/ministerievanonderwijs/</t>
  </si>
  <si>
    <t>https://www.facebook.com/UNICEFGuyanaSuriname/posts/4451045681635405</t>
  </si>
  <si>
    <r>
      <rPr>
        <rFont val="PT Sans"/>
        <color rgb="FF696158"/>
        <sz val="10.0"/>
      </rPr>
      <t xml:space="preserve">Starting </t>
    </r>
    <r>
      <rPr>
        <rFont val="PT Sans"/>
        <color rgb="FF1155CC"/>
        <sz val="10.0"/>
        <u/>
      </rPr>
      <t>April 1, secondary schools can open doors to all students,</t>
    </r>
    <r>
      <rPr>
        <rFont val="PT Sans"/>
        <color rgb="FF696158"/>
        <sz val="10.0"/>
      </rPr>
      <t xml:space="preserve"> though remote learning still offered.
[Previously: Schools only closed for upper-secondary students</t>
    </r>
    <r>
      <rPr>
        <rFont val="PT Sans"/>
        <color rgb="FF696158"/>
        <sz val="10.0"/>
      </rPr>
      <t xml:space="preserve">. </t>
    </r>
    <r>
      <rPr>
        <rFont val="PT Sans"/>
        <color rgb="FF1155CC"/>
        <sz val="10.0"/>
        <u/>
      </rPr>
      <t>These students were allowed to return in June</t>
    </r>
    <r>
      <rPr>
        <rFont val="PT Sans"/>
        <color rgb="FF696158"/>
        <sz val="10.0"/>
      </rPr>
      <t xml:space="preserve"> with strict hygiene measures in place. </t>
    </r>
    <r>
      <rPr>
        <rFont val="PT Sans"/>
        <color rgb="FF1155CC"/>
        <sz val="10.0"/>
        <u/>
      </rPr>
      <t>New academic year began on 17 August</t>
    </r>
    <r>
      <rPr>
        <rFont val="PT Sans"/>
        <color rgb="FF696158"/>
        <sz val="10.0"/>
      </rPr>
      <t xml:space="preserve">. High schools </t>
    </r>
    <r>
      <rPr>
        <rFont val="PT Sans"/>
        <color rgb="FF1155CC"/>
        <sz val="10.0"/>
        <u/>
      </rPr>
      <t xml:space="preserve">closed until January </t>
    </r>
    <r>
      <rPr>
        <rFont val="PT Sans"/>
        <color rgb="FF696158"/>
        <sz val="10.0"/>
      </rPr>
      <t xml:space="preserve">and will switch to distance learning in an effort to slow the spread of covid infections. They are expected to reopen after the Christmas break on January 6. Sweden's education minister, Anna Ekström, held a press conference announcing the government's decision to temporarily empower school heads to use </t>
    </r>
    <r>
      <rPr>
        <rFont val="PT Sans"/>
        <color rgb="FF1155CC"/>
        <sz val="10.0"/>
        <u/>
      </rPr>
      <t>distance education to teach children in years seven to nine</t>
    </r>
    <r>
      <rPr>
        <rFont val="PT Sans"/>
        <color rgb="FF696158"/>
        <sz val="10.0"/>
      </rPr>
      <t xml:space="preserve"> (13 to 15 years old) for some or all of their lessons. Sweden's prime minister announced on December 18th that upper secondary school (gymnasium), would be taught via distance education until January 24th. The current recommendation for upper secondary schools (gymnasieskolor, usually for 16-18-year olds) to switch to remote learning was </t>
    </r>
    <r>
      <rPr>
        <rFont val="PT Sans"/>
        <color rgb="FF1155CC"/>
        <sz val="10.0"/>
        <u/>
      </rPr>
      <t>extended until April 1st</t>
    </r>
    <r>
      <rPr>
        <rFont val="PT Sans"/>
        <color rgb="FF696158"/>
        <sz val="10.0"/>
      </rPr>
      <t>. ]</t>
    </r>
  </si>
  <si>
    <t>High schools closed in December until January due to a rise in covid cases.</t>
  </si>
  <si>
    <r>
      <rPr>
        <rFont val="PT Sans"/>
        <color rgb="FF333333"/>
        <sz val="10.0"/>
      </rPr>
      <t xml:space="preserve">Education unions have </t>
    </r>
    <r>
      <rPr>
        <rFont val="PT Sans"/>
        <color rgb="FF1155CC"/>
        <sz val="10.0"/>
        <u/>
      </rPr>
      <t>focused their efforts on emphasizing the role and safety of their members</t>
    </r>
    <r>
      <rPr>
        <rFont val="PT Sans"/>
        <color rgb="FF333333"/>
        <sz val="10.0"/>
      </rPr>
      <t xml:space="preserve">, since schools remain open to a large extent. In April, the National Union of Teachers called for teachers who belong to a corona virus risk group to be able to </t>
    </r>
    <r>
      <rPr>
        <rFont val="PT Sans"/>
        <color rgb="FF1155CC"/>
        <sz val="10.0"/>
        <u/>
      </rPr>
      <t>stay at home with their salaries paid by the state</t>
    </r>
    <r>
      <rPr>
        <rFont val="PT Sans"/>
        <color rgb="FF333333"/>
        <sz val="10.0"/>
      </rPr>
      <t>.</t>
    </r>
  </si>
  <si>
    <t>In schools, hygiene and distancing measures, as far as possible, will be put in place. In high schools, the start of each class is staggered, students are encouraged not to use public transport, and it will be possible to follow certain courses at a distance, on certain days of the year. Masks not mandatory.</t>
  </si>
  <si>
    <r>
      <rPr>
        <rFont val="PT Sans"/>
        <color rgb="FF1155CC"/>
        <sz val="10.0"/>
        <u/>
      </rPr>
      <t>Priority list</t>
    </r>
    <r>
      <rPr>
        <rFont val="PT Sans"/>
        <sz val="10.0"/>
      </rPr>
      <t>: The first group to be offered the vaccine are those living in nursing homes or receiving home care, members of the same household and staff who work with them. Next, vaccination will be offered to those 70 years old and above, adults with LSS interventions or on assistance allowance, as well as healthcare and nursing staff. The third phase will include other adults in risk groups and finally adults who do not belong to any risk group</t>
    </r>
  </si>
  <si>
    <t>https://www.folkhalsomyndigheten.se/the-public-health-agency-of-sweden/communicable-disease-control/covid-19/</t>
  </si>
  <si>
    <t>https://www.thelocal.se/20200511/how-swedens-schools-have-adapted-to-the-coronavirus</t>
  </si>
  <si>
    <r>
      <rPr>
        <rFont val="PT Sans"/>
        <color rgb="FF696158"/>
        <u/>
      </rPr>
      <t xml:space="preserve">https://www.reuters.com/article/us-health-coronavirus-sweden-schools/swedish-high-schools-to-re-open-on-june-15-pm-lofven-idUSKBN2351L1
</t>
    </r>
    <r>
      <rPr>
        <rFont val="PT Sans"/>
        <color rgb="FF1155CC"/>
        <u/>
      </rPr>
      <t>https://www.archyde.com/coronavirus-in-sweden-back-to-school-without-a-mask/</t>
    </r>
  </si>
  <si>
    <r>
      <rPr>
        <rFont val="PT Sans"/>
        <color rgb="FF696158"/>
        <sz val="10.0"/>
      </rPr>
      <t xml:space="preserve">The </t>
    </r>
    <r>
      <rPr>
        <rFont val="PT Sans"/>
        <color rgb="FF1155CC"/>
        <sz val="10.0"/>
        <u/>
      </rPr>
      <t>head of the cantonal directors of health has mooted school closures</t>
    </r>
    <r>
      <rPr>
        <rFont val="PT Sans"/>
        <color rgb="FF696158"/>
        <sz val="10.0"/>
      </rPr>
      <t xml:space="preserve"> in Switzerland if infection rates continue to rise, saying the country is 'running out of options' to stem the spread of the virus.
[Previously</t>
    </r>
    <r>
      <rPr>
        <rFont val="PT Sans"/>
        <color rgb="FF696158"/>
        <sz val="10.0"/>
      </rPr>
      <t xml:space="preserve">: </t>
    </r>
    <r>
      <rPr>
        <rFont val="PT Sans"/>
        <color rgb="FF1155CC"/>
        <sz val="10.0"/>
        <u/>
      </rPr>
      <t>Schools reopened on 11 May</t>
    </r>
    <r>
      <rPr>
        <rFont val="PT Sans"/>
        <color rgb="FF696158"/>
        <sz val="10.0"/>
      </rPr>
      <t xml:space="preserve"> and remained open until the end of the school year. </t>
    </r>
    <r>
      <rPr>
        <rFont val="PT Sans"/>
        <color rgb="FF1155CC"/>
        <sz val="10.0"/>
        <u/>
      </rPr>
      <t>Phased opening of schools</t>
    </r>
    <r>
      <rPr>
        <rFont val="PT Sans"/>
        <color rgb="FF696158"/>
        <sz val="10.0"/>
      </rPr>
      <t xml:space="preserve"> across the country began on 10 August. ]</t>
    </r>
  </si>
  <si>
    <t>After about two weeks, all children under the age of 15 or 16 began attending school every day (initially split system). Meanwhile, older students returned to class in smaller numbers on June 8, according to Switzerland's public broadcaster. However, some of those students opted to continue with distance education until the end of the school year.</t>
  </si>
  <si>
    <t>Classrooms were initially split into two groups. Every day, one cohort attended class while the other students tuned in from home, and vice versa. After about two weeks, all children under the age of 15 or 16 began attending school every day.</t>
  </si>
  <si>
    <r>
      <rPr>
        <rFont val="PT Sans"/>
      </rPr>
      <t xml:space="preserve">Two education unions, the Dachverband Lehrerinnen und Lehrer Schweiz (LCH) and the Syndicat des enseignants romands (SER), have </t>
    </r>
    <r>
      <rPr>
        <rFont val="PT Sans"/>
        <color rgb="FF1155CC"/>
        <u/>
      </rPr>
      <t>challenged policy and school decision-makers to learn from and implement the lessons learned from the COVID-19 pandemic</t>
    </r>
    <r>
      <rPr>
        <rFont val="PT Sans"/>
      </rPr>
      <t xml:space="preserve"> as schools prepare to reopen.</t>
    </r>
  </si>
  <si>
    <t>Some schools decided to stagger start times for primary-aged children to avoid large groups of parents congregating at one time. And teachers and administrators tried to keep students of different age groups separate.</t>
  </si>
  <si>
    <t>Swiss government did not require students up to the age of about 16 to physically distance, but adults and older teens were required to stay apart.
Though masks were not made mandatory, some Swiss cantons, or states, later introduced mask orders for older students.</t>
  </si>
  <si>
    <r>
      <rPr>
        <rFont val="PT Sans"/>
        <color rgb="FF1155CC"/>
        <sz val="10.0"/>
        <u/>
      </rPr>
      <t>List of vaccination priority</t>
    </r>
    <r>
      <rPr>
        <rFont val="PT Sans"/>
        <sz val="10.0"/>
      </rPr>
      <t xml:space="preserve"> includes people in communal facilities with an increased risk of infection and outbreaks (for example homes for the handicapped), but specific mention of teachers</t>
    </r>
  </si>
  <si>
    <t>https://www.cbc.ca/news/canada/british-columbia/switzerland-denmark-school-reopening-plan-covid-19-1.5683975</t>
  </si>
  <si>
    <t>https://uk.reuters.com/article/uk-health-coronavirus-swiss-education/swiss-back-to-school-angst-illustrates-worries-around-easing-lockdowns-idUKKBN22M0EJ</t>
  </si>
  <si>
    <r>
      <rPr>
        <rFont val="PT Sans"/>
        <color rgb="FF696158"/>
        <sz val="10.0"/>
      </rPr>
      <t>More than 21,000 children and almost 1,000 teachers and education staff have been affected by flooding in Syria that has reportedly damaged or destroyed nearly 120 schools. More than</t>
    </r>
    <r>
      <rPr>
        <rFont val="PT Sans"/>
        <color rgb="FF1155CC"/>
        <sz val="10.0"/>
        <u/>
      </rPr>
      <t xml:space="preserve"> two million children are already out of school in the region</t>
    </r>
    <r>
      <rPr>
        <rFont val="PT Sans"/>
        <color rgb="FF696158"/>
        <sz val="10.0"/>
      </rPr>
      <t xml:space="preserve"> because of the conflict, lack of funding and Covid-19 measures.
[Previously: Likely to remain closed until the end of the academic year. Secondary students will be able to sit for exams in person</t>
    </r>
    <r>
      <rPr>
        <rFont val="PT Sans"/>
        <color rgb="FF696158"/>
        <sz val="10.0"/>
      </rPr>
      <t xml:space="preserve">. </t>
    </r>
    <r>
      <rPr>
        <rFont val="PT Sans"/>
        <color rgb="FF1155CC"/>
        <sz val="10.0"/>
        <u/>
      </rPr>
      <t>School year was ended in April</t>
    </r>
    <r>
      <rPr>
        <rFont val="PT Sans"/>
        <color rgb="FF696158"/>
        <sz val="10.0"/>
      </rPr>
      <t xml:space="preserve"> and exams for primary and secondary students were held in June. </t>
    </r>
    <r>
      <rPr>
        <rFont val="PT Sans"/>
        <color rgb="FF1155CC"/>
        <sz val="10.0"/>
        <u/>
      </rPr>
      <t>Schools reopened on 13 September nationwide</t>
    </r>
    <r>
      <rPr>
        <rFont val="PT Sans"/>
        <color rgb="FF696158"/>
        <sz val="10.0"/>
      </rPr>
      <t xml:space="preserve"> with safety measures in place.]</t>
    </r>
  </si>
  <si>
    <r>
      <rPr>
        <rFont val="PT Sans"/>
        <color rgb="FF1155CC"/>
        <u/>
      </rPr>
      <t>Ministry set out guidelines</t>
    </r>
    <r>
      <rPr>
        <rFont val="PT Sans"/>
      </rPr>
      <t xml:space="preserve"> such as:Students will be required to wear a mask, and seats in classrooms are to be set at a safe distance apart. All classrooms, walls, floors, stairs and bathrooms of schools are being sanitized as well</t>
    </r>
  </si>
  <si>
    <r>
      <rPr>
        <rFont val="PT Sans"/>
        <color rgb="FF1155CC"/>
        <sz val="10.0"/>
        <u/>
      </rPr>
      <t>No details available</t>
    </r>
    <r>
      <rPr>
        <rFont val="PT Sans"/>
        <sz val="10.0"/>
      </rPr>
      <t xml:space="preserve"> from government as of 31 January, 2021.</t>
    </r>
  </si>
  <si>
    <t>Action plan for basic and compulsory education</t>
  </si>
  <si>
    <t>https://wkow.com/2020/09/13/syrias-schools-open-amid-anti-coronavirus-measures/</t>
  </si>
  <si>
    <r>
      <rPr>
        <rFont val="PT Sans"/>
        <color rgb="FF696158"/>
        <sz val="10.0"/>
      </rPr>
      <t xml:space="preserve">Every school in the country </t>
    </r>
    <r>
      <rPr>
        <rFont val="PT Sans"/>
        <color rgb="FF1155CC"/>
        <sz val="10.0"/>
        <u/>
      </rPr>
      <t>closed and switched to distance learning</t>
    </r>
    <r>
      <rPr>
        <rFont val="PT Sans"/>
        <color rgb="FF696158"/>
        <sz val="10.0"/>
      </rPr>
      <t xml:space="preserve"> beginning May 19, 2021 until May 28. </t>
    </r>
    <r>
      <rPr>
        <rFont val="PT Sans"/>
        <color rgb="FF1155CC"/>
        <sz val="10.0"/>
        <u/>
      </rPr>
      <t>Closures were extended</t>
    </r>
    <r>
      <rPr>
        <rFont val="PT Sans"/>
        <color rgb="FF696158"/>
        <sz val="10.0"/>
      </rPr>
      <t xml:space="preserve"> until at least June 14, 2021.
[Previously: Schools were originally scheduled to open 11 February. This was postponed, an</t>
    </r>
    <r>
      <rPr>
        <rFont val="PT Sans"/>
        <color rgb="FF696158"/>
        <sz val="10.0"/>
      </rPr>
      <t xml:space="preserve">d </t>
    </r>
    <r>
      <rPr>
        <rFont val="PT Sans"/>
        <color rgb="FF1155CC"/>
        <sz val="10.0"/>
        <u/>
      </rPr>
      <t>schools opened on 25 February.</t>
    </r>
    <r>
      <rPr>
        <rFont val="PT Sans"/>
        <color rgb="FF696158"/>
        <sz val="10.0"/>
      </rPr>
      <t xml:space="preserve"> New academic year began on 31 August, 2020. Taiwan has avoided a large-scale outbreak and </t>
    </r>
    <r>
      <rPr>
        <rFont val="PT Sans"/>
        <color rgb="FF1155CC"/>
        <sz val="10.0"/>
        <u/>
      </rPr>
      <t>has never ordered the closure of schools</t>
    </r>
    <r>
      <rPr>
        <rFont val="PT Sans"/>
        <color rgb="FF696158"/>
        <sz val="10.0"/>
      </rPr>
      <t xml:space="preserve">, restaurants, or most businesses. </t>
    </r>
  </si>
  <si>
    <t>Schools closed in May 2021 due to rising cases. Closures were extended.</t>
  </si>
  <si>
    <r>
      <rPr>
        <rFont val="PT Sans"/>
      </rPr>
      <t xml:space="preserve">Students receive temperature checks upon entering schools and wear masks. Desks were moved to allow for more distance. Some sports temporarily suspended to avoid bodily contact. </t>
    </r>
    <r>
      <rPr>
        <rFont val="PT Sans"/>
        <color rgb="FF1155CC"/>
        <u/>
      </rPr>
      <t>In new academic year, masks not mandatory if students in well ventilated areas and maintain social distance.</t>
    </r>
    <r>
      <rPr>
        <rFont val="PT Sans"/>
      </rPr>
      <t xml:space="preserve"> </t>
    </r>
  </si>
  <si>
    <t>Schools with 2 or more confirmed cases must cancel class.</t>
  </si>
  <si>
    <r>
      <rPr>
        <rFont val="PT Sans"/>
        <color rgb="FF1155CC"/>
        <sz val="10.0"/>
        <u/>
      </rPr>
      <t>The island will prioritize</t>
    </r>
    <r>
      <rPr>
        <rFont val="PT Sans"/>
        <sz val="10.0"/>
      </rPr>
      <t xml:space="preserve"> frontline health workers and essential personnel to receive the vaccine first, Yang said. Later on, the immunization campaign will target the elderly as well as those who have existing chronic illnesses.</t>
    </r>
  </si>
  <si>
    <r>
      <rPr>
        <rFont val="PT Sans"/>
      </rPr>
      <t>MoE allocated NT$400 million (US$13.2 million) to help universities affected by the COVID-19 pandemic (</t>
    </r>
    <r>
      <rPr>
        <rFont val="PT Sans"/>
        <color rgb="FF1155CC"/>
        <u/>
      </rPr>
      <t>source</t>
    </r>
    <r>
      <rPr>
        <rFont val="PT Sans"/>
      </rPr>
      <t>)</t>
    </r>
  </si>
  <si>
    <t>https://www.youtube.com/watch?v=Ri8QaQ3Wo6E</t>
  </si>
  <si>
    <t>https://www.businessinsider.com/photos-show-schools-reopening-around-the-world-coronavirus-2020-4?r=US&amp;IR=T</t>
  </si>
  <si>
    <t>Schools reopened on 17 August. 
[Previously: Schools will not reopen until August.]</t>
  </si>
  <si>
    <t>World Bank</t>
  </si>
  <si>
    <t>https://www.aljazeera.com/news/2020/08/tajikistan-reopens-schools-measures-prevent-covid-19-200817193947792.html</t>
  </si>
  <si>
    <r>
      <rPr>
        <rFont val="PT Sans"/>
        <color rgb="FF000000"/>
        <sz val="10.0"/>
        <u/>
      </rPr>
      <t xml:space="preserve">New academic year began 1 September for both public and </t>
    </r>
    <r>
      <rPr>
        <rFont val="PT Sans"/>
        <color rgb="FF1155CC"/>
        <sz val="10.0"/>
        <u/>
      </rPr>
      <t>private schools</t>
    </r>
    <r>
      <rPr>
        <rFont val="PT Sans"/>
        <color rgb="FF000000"/>
        <sz val="10.0"/>
        <u/>
      </rPr>
      <t>. 
[Previously</t>
    </r>
    <r>
      <rPr>
        <rFont val="PT Sans"/>
        <color rgb="FF000000"/>
        <sz val="10.0"/>
        <u/>
      </rPr>
      <t xml:space="preserve">: </t>
    </r>
    <r>
      <rPr>
        <rFont val="PT Sans"/>
        <color rgb="FF1155CC"/>
        <sz val="10.0"/>
        <u/>
      </rPr>
      <t>Planned reopening of all schools on the 29th of Ju</t>
    </r>
    <r>
      <rPr>
        <rFont val="PT Sans"/>
        <color rgb="FF1155CC"/>
        <sz val="10.0"/>
        <u/>
      </rPr>
      <t>ne.</t>
    </r>
    <r>
      <rPr>
        <rFont val="PT Sans"/>
        <color rgb="FF000000"/>
        <sz val="10.0"/>
        <u/>
      </rPr>
      <t xml:space="preserve"> High schools and universities opened on June 1. All other schools </t>
    </r>
    <r>
      <rPr>
        <rFont val="PT Sans"/>
        <color rgb="FF1155CC"/>
        <sz val="10.0"/>
        <u/>
      </rPr>
      <t>opened as planned on 29th June</t>
    </r>
    <r>
      <rPr>
        <rFont val="PT Sans"/>
        <color rgb="FF1155CC"/>
        <sz val="10.0"/>
        <u/>
      </rPr>
      <t>.</t>
    </r>
    <r>
      <rPr>
        <rFont val="PT Sans"/>
        <color rgb="FF000000"/>
        <sz val="10.0"/>
        <u/>
      </rPr>
      <t xml:space="preserve">] </t>
    </r>
  </si>
  <si>
    <t>High schools and univerities opened at the beginning of June with all other schools openeing at the end of the month.</t>
  </si>
  <si>
    <r>
      <rPr>
        <rFont val="PT Sans"/>
      </rPr>
      <t>Tanzanian President John Magufuli pledged full support for teachers and assured them that the</t>
    </r>
    <r>
      <rPr>
        <rFont val="PT Sans"/>
        <color rgb="FF1155CC"/>
        <u/>
      </rPr>
      <t xml:space="preserve"> government will continue paying their wages </t>
    </r>
    <r>
      <rPr>
        <rFont val="PT Sans"/>
      </rPr>
      <t>amid COVID-19 in a one-day general meeting of the Tanzania Teachers' Union (TTU).</t>
    </r>
  </si>
  <si>
    <t>The government has issued stringent measures to be followed even as schools are reopening to prevent the spread of the novel coronavirus among students.</t>
  </si>
  <si>
    <r>
      <rPr>
        <rFont val="PT Sans"/>
        <sz val="10.0"/>
      </rPr>
      <t xml:space="preserve">Gov </t>
    </r>
    <r>
      <rPr>
        <rFont val="PT Sans"/>
        <color rgb="FF1155CC"/>
        <sz val="10.0"/>
        <u/>
      </rPr>
      <t>not planning to administer</t>
    </r>
    <r>
      <rPr>
        <rFont val="PT Sans"/>
        <sz val="10.0"/>
      </rPr>
      <t xml:space="preserve"> any covid vaccine.</t>
    </r>
  </si>
  <si>
    <r>
      <rPr>
        <rFont val="PT Sans"/>
      </rPr>
      <t>Gov urged to set aside funds to support and improve online learning for students (</t>
    </r>
    <r>
      <rPr>
        <rFont val="PT Sans"/>
        <color rgb="FF1155CC"/>
        <u/>
      </rPr>
      <t>source</t>
    </r>
    <r>
      <rPr>
        <rFont val="PT Sans"/>
      </rPr>
      <t>)</t>
    </r>
  </si>
  <si>
    <r>
      <rPr>
        <rFont val="PT Sans"/>
        <color rgb="FF1155CC"/>
        <u/>
      </rPr>
      <t>$500 million loan</t>
    </r>
    <r>
      <rPr>
        <rFont val="PT Sans"/>
      </rPr>
      <t xml:space="preserve"> from World Bank</t>
    </r>
  </si>
  <si>
    <t>http://www.moe.go.tz/sw/component/k2/item/2607-tanzania-basic-education-sector-response-and-recovery-plan-due-to-effects-of-coronavirus-disease-covid-19.html</t>
  </si>
  <si>
    <t>https://www.facebook.com/moestvt</t>
  </si>
  <si>
    <t>https://www.youtube.com/watch?v=To1HU4Uk0CY</t>
  </si>
  <si>
    <t>https://www.africanews.com/2020/07/01/all-tanzania-schools-reopen-amid-strict-virus-protocols//</t>
  </si>
  <si>
    <r>
      <rPr>
        <rFont val="PT Sans"/>
        <color rgb="FF000000"/>
        <sz val="10.0"/>
        <u/>
      </rPr>
      <t xml:space="preserve">All primary and secondary schools were </t>
    </r>
    <r>
      <rPr>
        <rFont val="PT Sans"/>
        <color rgb="FF1155CC"/>
        <sz val="10.0"/>
        <u/>
      </rPr>
      <t xml:space="preserve">tentatively scheduled to reopen on May 17 </t>
    </r>
    <r>
      <rPr>
        <rFont val="PT Sans"/>
        <color rgb="FF000000"/>
        <sz val="10.0"/>
        <u/>
      </rPr>
      <t xml:space="preserve">2021. This </t>
    </r>
    <r>
      <rPr>
        <rFont val="PT Sans"/>
        <color rgb="FF1155CC"/>
        <sz val="10.0"/>
        <u/>
      </rPr>
      <t>start of the new term was delayed</t>
    </r>
    <r>
      <rPr>
        <rFont val="PT Sans"/>
        <color rgb="FF000000"/>
        <sz val="10.0"/>
        <u/>
      </rPr>
      <t xml:space="preserve"> to June 1, and later to June 14, though schools in certain zones can reopen.
[Previously</t>
    </r>
    <r>
      <rPr>
        <rFont val="PT Sans"/>
        <color rgb="FF000000"/>
        <sz val="10.0"/>
        <u/>
      </rPr>
      <t>:</t>
    </r>
    <r>
      <rPr>
        <rFont val="PT Sans"/>
        <color rgb="FF1155CC"/>
        <sz val="10.0"/>
        <u/>
      </rPr>
      <t xml:space="preserve"> Schools scheduled to open July </t>
    </r>
    <r>
      <rPr>
        <rFont val="PT Sans"/>
        <color rgb="FF1155CC"/>
        <sz val="10.0"/>
        <u/>
      </rPr>
      <t>1.</t>
    </r>
    <r>
      <rPr>
        <rFont val="PT Sans"/>
        <color rgb="FF000000"/>
        <sz val="10.0"/>
        <u/>
      </rPr>
      <t xml:space="preserve"> Partial reopening of school on 1 July wit</t>
    </r>
    <r>
      <rPr>
        <rFont val="PT Sans"/>
        <color rgb="FF000000"/>
        <sz val="10.0"/>
        <u/>
      </rPr>
      <t xml:space="preserve">h </t>
    </r>
    <r>
      <rPr>
        <rFont val="PT Sans"/>
        <color rgb="FF1155CC"/>
        <sz val="10.0"/>
        <u/>
      </rPr>
      <t>strict social distancing rul</t>
    </r>
    <r>
      <rPr>
        <rFont val="PT Sans"/>
        <color rgb="FF1155CC"/>
        <sz val="10.0"/>
        <u/>
      </rPr>
      <t>es</t>
    </r>
    <r>
      <rPr>
        <rFont val="PT Sans"/>
        <color rgb="FF000000"/>
        <sz val="10.0"/>
        <u/>
      </rPr>
      <t xml:space="preserve">. Starting 13 August, </t>
    </r>
    <r>
      <rPr>
        <rFont val="PT Sans"/>
        <color rgb="FF1155CC"/>
        <sz val="10.0"/>
        <u/>
      </rPr>
      <t>all schools will be allowed to function without any capacity limits</t>
    </r>
    <r>
      <rPr>
        <rFont val="PT Sans"/>
        <color rgb="FF000000"/>
        <sz val="10.0"/>
        <u/>
      </rPr>
      <t xml:space="preserve"> or social distancing rules. Schools under the administration of Bangkok Metropolitan Administration (BMA) have been </t>
    </r>
    <r>
      <rPr>
        <rFont val="PT Sans"/>
        <color rgb="FF1155CC"/>
        <sz val="10.0"/>
        <u/>
      </rPr>
      <t>ordered closed for two weeks</t>
    </r>
    <r>
      <rPr>
        <rFont val="PT Sans"/>
        <color rgb="FF000000"/>
        <sz val="10.0"/>
        <u/>
      </rPr>
      <t xml:space="preserve">. These </t>
    </r>
    <r>
      <rPr>
        <rFont val="PT Sans"/>
        <color rgb="FF1155CC"/>
        <sz val="10.0"/>
        <u/>
      </rPr>
      <t>closures were extended</t>
    </r>
    <r>
      <rPr>
        <rFont val="PT Sans"/>
        <color rgb="FF000000"/>
        <sz val="10.0"/>
        <u/>
      </rPr>
      <t xml:space="preserve"> for about a month. Thailand’s school classrooms have </t>
    </r>
    <r>
      <rPr>
        <rFont val="PT Sans"/>
        <color rgb="FF1155CC"/>
        <sz val="10.0"/>
        <u/>
      </rPr>
      <t>started the path to a gradual re-opening in February</t>
    </r>
    <r>
      <rPr>
        <rFont val="PT Sans"/>
        <color rgb="FF000000"/>
        <sz val="10.0"/>
        <u/>
      </rPr>
      <t xml:space="preserve">. Some </t>
    </r>
    <r>
      <rPr>
        <rFont val="PT Sans"/>
        <color rgb="FF1155CC"/>
        <sz val="10.0"/>
        <u/>
      </rPr>
      <t>international schools began closing</t>
    </r>
    <r>
      <rPr>
        <rFont val="PT Sans"/>
        <color rgb="FF000000"/>
        <sz val="10.0"/>
        <u/>
      </rPr>
      <t xml:space="preserve"> early April 2021. The Thai </t>
    </r>
    <r>
      <rPr>
        <rFont val="PT Sans"/>
        <color rgb="FF1155CC"/>
        <sz val="10.0"/>
        <u/>
      </rPr>
      <t xml:space="preserve">government closed all schools again </t>
    </r>
    <r>
      <rPr>
        <rFont val="PT Sans"/>
        <color rgb="FF000000"/>
        <sz val="10.0"/>
        <u/>
      </rPr>
      <t>starting Sunday April 18, 2021. ]</t>
    </r>
  </si>
  <si>
    <r>
      <rPr>
        <rFont val="PT Sans"/>
        <color rgb="FF696158"/>
        <sz val="10.0"/>
      </rPr>
      <t>Due to outbreaks, schools closed in Bangkok for two weeks in January. Schools in other part of the countries (</t>
    </r>
    <r>
      <rPr>
        <rFont val="PT Sans"/>
        <color rgb="FF1155CC"/>
        <sz val="10.0"/>
        <u/>
      </rPr>
      <t>such as Phuket</t>
    </r>
    <r>
      <rPr>
        <rFont val="PT Sans"/>
        <color rgb="FF696158"/>
        <sz val="10.0"/>
      </rPr>
      <t>) closed a week later for two weeks to help curb spread of virus. Schools closed again in April 2021.</t>
    </r>
  </si>
  <si>
    <t>Beginning 1 July, schools were required to ensure a distance of 1.5 meters between students with per class-room capacity limited to 25. Some large schools required students to attend classes on alternate days to avoid overcrowding.</t>
  </si>
  <si>
    <r>
      <rPr>
        <rFont val="PT Sans"/>
        <color rgb="FF1155CC"/>
        <sz val="10.0"/>
        <u/>
      </rPr>
      <t>Priority list</t>
    </r>
    <r>
      <rPr>
        <rFont val="PT Sans"/>
        <sz val="10.0"/>
      </rPr>
      <t>: Health workers in Samut Sakhon province, the epicentre of the latest outbreak, would be the first to be inoculated, then elderly and people with chronic diseases.</t>
    </r>
  </si>
  <si>
    <r>
      <rPr>
        <rFont val="PT Sans"/>
      </rPr>
      <t>The Equitable Education Fund (EEF) has allocated a Bt2.04- billion budget to relieve the burden of poor students whose parents have been impacted financially by the Covid-19 crisis (</t>
    </r>
    <r>
      <rPr>
        <rFont val="PT Sans"/>
        <color rgb="FF1155CC"/>
        <u/>
      </rPr>
      <t>source</t>
    </r>
    <r>
      <rPr>
        <rFont val="PT Sans"/>
      </rPr>
      <t>)</t>
    </r>
  </si>
  <si>
    <t>http://www.en.moe.go.th/enMoe2017/</t>
  </si>
  <si>
    <t>https://www.facebook.com/MinistryofEducationThailand/</t>
  </si>
  <si>
    <t>https://www.thejakartapost.com/seasia/2020/07/01/thailand-schools-reopen-with-strict-hygiene-rules.html</t>
  </si>
  <si>
    <t>https://www.bloomberg.com/news/articles/2020-08-07/thailand-to-fully-open-schools-next-week-with-virus-under-check</t>
  </si>
  <si>
    <r>
      <rPr>
        <rFont val="PT Sans"/>
        <color rgb="FF1155CC"/>
        <sz val="10.0"/>
        <u/>
      </rPr>
      <t>Schools scheduled to start on 15 June.</t>
    </r>
    <r>
      <rPr>
        <rFont val="PT Sans"/>
        <color rgb="FF696158"/>
        <sz val="10.0"/>
      </rPr>
      <t xml:space="preserve"> Since then, </t>
    </r>
    <r>
      <rPr>
        <rFont val="PT Sans"/>
        <color rgb="FF1155CC"/>
        <sz val="10.0"/>
        <u/>
      </rPr>
      <t>80% of schools have reopened</t>
    </r>
    <r>
      <rPr>
        <rFont val="PT Sans"/>
        <color rgb="FF696158"/>
        <sz val="10.0"/>
      </rPr>
      <t>, with gov predicting all schools having requirments completed by the end of July. Check MoE page for updates.</t>
    </r>
  </si>
  <si>
    <t>Schools considered safe to reopen and that passed requirments laid out by government opened first.</t>
  </si>
  <si>
    <t>Apart from providing masks and hand sanitizers for students, the students would be made to wash their hands at the school gates.</t>
  </si>
  <si>
    <r>
      <rPr>
        <rFont val="PT Sans"/>
        <sz val="10.0"/>
      </rPr>
      <t xml:space="preserve">The </t>
    </r>
    <r>
      <rPr>
        <rFont val="PT Sans"/>
        <color rgb="FF1155CC"/>
        <sz val="10.0"/>
        <u/>
      </rPr>
      <t>Timorese Government announced that it plans to start vaccination</t>
    </r>
    <r>
      <rPr>
        <rFont val="PT Sans"/>
        <sz val="10.0"/>
      </rPr>
      <t xml:space="preserve"> in May, using the AstraZeneca vaccine, and initially targeting health sector employees and the most vulnerable citizens. No mention of teachers.</t>
    </r>
  </si>
  <si>
    <r>
      <rPr>
        <rFont val="PT Sans"/>
      </rPr>
      <t>Received US$3.5 mil grant from GPE to expand distance learning (</t>
    </r>
    <r>
      <rPr>
        <rFont val="PT Sans"/>
        <color rgb="FF1155CC"/>
        <u/>
      </rPr>
      <t>source</t>
    </r>
    <r>
      <rPr>
        <rFont val="PT Sans"/>
      </rPr>
      <t>) // In late March 2020, the UNICEF office in Timor-Leste received a GPE grant of US$70,000 to support the Ministry of Education in planning its response to the coronavirus (COVID-19) pandemic (</t>
    </r>
    <r>
      <rPr>
        <rFont val="PT Sans"/>
        <color rgb="FF1155CC"/>
        <u/>
      </rPr>
      <t>source</t>
    </r>
    <r>
      <rPr>
        <rFont val="PT Sans"/>
      </rPr>
      <t xml:space="preserve">) </t>
    </r>
  </si>
  <si>
    <t>https://www.globalpartnership.org/blog/timor-leste-school-goes-home-during-coronavirus</t>
  </si>
  <si>
    <r>
      <rPr>
        <rFont val="PT Sans"/>
        <color rgb="FF1155CC"/>
        <u/>
      </rPr>
      <t>http://www.tatoli.tl/en/2020/07/21/timor-leste-80-of-schools-reopen/.</t>
    </r>
    <r>
      <rPr>
        <rFont val="PT Sans"/>
        <color rgb="FF000000"/>
      </rPr>
      <t xml:space="preserve">         </t>
    </r>
    <r>
      <rPr>
        <rFont val="PT Sans"/>
        <color rgb="FF1155CC"/>
        <u/>
      </rPr>
      <t>https://www.ucanews.com/news/schools-in-timor-leste-set-to-reopen/88312</t>
    </r>
  </si>
  <si>
    <r>
      <rPr>
        <rFont val="PT Sans"/>
        <color rgb="FF696158"/>
        <sz val="10.0"/>
      </rPr>
      <t xml:space="preserve">Students </t>
    </r>
    <r>
      <rPr>
        <rFont val="PT Sans"/>
        <color rgb="FF1155CC"/>
        <sz val="10.0"/>
        <u/>
      </rPr>
      <t>returned to school on Monday 2 November</t>
    </r>
    <r>
      <rPr>
        <rFont val="PT Sans"/>
        <color rgb="FF696158"/>
        <sz val="10.0"/>
      </rPr>
      <t xml:space="preserve">.
[Previously: </t>
    </r>
    <r>
      <rPr>
        <rFont val="PT Sans"/>
        <color rgb="FF1155CC"/>
        <sz val="10.0"/>
        <u/>
      </rPr>
      <t>Schools reopened for university and secondary school exam student</t>
    </r>
    <r>
      <rPr>
        <rFont val="PT Sans"/>
        <color rgb="FF696158"/>
        <sz val="10.0"/>
      </rPr>
      <t>s. "Resumption of lessons only concerns students who must pass an exam, the Bac or BEPC, in particular.</t>
    </r>
    <r>
      <rPr>
        <rFont val="PT Sans"/>
        <color rgb="FF696158"/>
        <sz val="10.0"/>
      </rPr>
      <t xml:space="preserve">" </t>
    </r>
    <r>
      <rPr>
        <rFont val="PT Sans"/>
        <color rgb="FF1155CC"/>
        <sz val="10.0"/>
        <u/>
      </rPr>
      <t>BAC exams began Tuesday 15 September.</t>
    </r>
    <r>
      <rPr>
        <rFont val="PT Sans"/>
        <color rgb="FF696158"/>
        <sz val="10.0"/>
      </rPr>
      <t xml:space="preserve"> Arrangements are being made for the </t>
    </r>
    <r>
      <rPr>
        <rFont val="PT Sans"/>
        <color rgb="FF1155CC"/>
        <sz val="10.0"/>
        <u/>
      </rPr>
      <t>beginning of the new school year</t>
    </r>
    <r>
      <rPr>
        <rFont val="PT Sans"/>
        <color rgb="FF696158"/>
        <sz val="10.0"/>
      </rPr>
      <t>. ]</t>
    </r>
  </si>
  <si>
    <t xml:space="preserve">Opening only for university and secondary school exam students. </t>
  </si>
  <si>
    <r>
      <rPr>
        <rFont val="PT Sans"/>
      </rPr>
      <t xml:space="preserve">Education union calls for </t>
    </r>
    <r>
      <rPr>
        <rFont val="PT Sans"/>
        <color rgb="FF1155CC"/>
        <u/>
      </rPr>
      <t>improvements to living and working conditions</t>
    </r>
    <r>
      <rPr>
        <rFont val="PT Sans"/>
      </rPr>
      <t xml:space="preserve"> of private-sector teachers. Teacher decided </t>
    </r>
    <r>
      <rPr>
        <rFont val="PT Sans"/>
        <color rgb="FF1155CC"/>
        <u/>
      </rPr>
      <t>not to call a strike</t>
    </r>
    <r>
      <rPr>
        <rFont val="PT Sans"/>
      </rPr>
      <t xml:space="preserve"> for the first day of school in November.</t>
    </r>
  </si>
  <si>
    <r>
      <rPr>
        <rFont val="PT Sans"/>
        <color rgb="FF696158"/>
      </rPr>
      <t xml:space="preserve">"The classrooms have been rearranged with one student per table; wearing a mask is compulsory. Traffic should be limited to the maximum." Gov </t>
    </r>
    <r>
      <rPr>
        <rFont val="PT Sans"/>
        <color rgb="FF1155CC"/>
        <u/>
      </rPr>
      <t>subsidizing masks</t>
    </r>
    <r>
      <rPr>
        <rFont val="PT Sans"/>
        <color rgb="FF696158"/>
      </rPr>
      <t xml:space="preserve"> for students.</t>
    </r>
  </si>
  <si>
    <r>
      <rPr>
        <rFont val="PT Sans"/>
      </rPr>
      <t>Received a US$7 mil grant from GPE to support education continuity and girls education (</t>
    </r>
    <r>
      <rPr>
        <rFont val="PT Sans"/>
        <color rgb="FF1155CC"/>
        <u/>
      </rPr>
      <t>source</t>
    </r>
    <r>
      <rPr>
        <rFont val="PT Sans"/>
      </rPr>
      <t>) // In late March 2020, the UNICEF office in Togo received a GPE grant of US$70,000 to support the Ministry of Education with planning its response to the pandemic (</t>
    </r>
    <r>
      <rPr>
        <rFont val="PT Sans"/>
        <color rgb="FF1155CC"/>
        <u/>
      </rPr>
      <t>source</t>
    </r>
    <r>
      <rPr>
        <rFont val="PT Sans"/>
      </rPr>
      <t>)</t>
    </r>
  </si>
  <si>
    <t>https://www.republicoftogo.com/Toutes-les-rubriques/Education/Retour-en-cours</t>
  </si>
  <si>
    <t>https://www.republicoftogo.com/Toutes-les-rubriques/Medias/Les-cours-reprennent-mais-pas-pour-tout-le-monde</t>
  </si>
  <si>
    <t>Schools reopened April 14 after no cases were confirmed in Tonga.</t>
  </si>
  <si>
    <r>
      <rPr>
        <rFont val="PT Sans"/>
      </rPr>
      <t>Gov and World Bank provided a conditional cash transfer to address financial contrants for parents in keeping their children in secondary school (</t>
    </r>
    <r>
      <rPr>
        <rFont val="PT Sans"/>
        <color rgb="FF1155CC"/>
        <u/>
      </rPr>
      <t>source</t>
    </r>
    <r>
      <rPr>
        <rFont val="PT Sans"/>
      </rPr>
      <t>)</t>
    </r>
  </si>
  <si>
    <t>https://matangitonga.to/2020/04/13/tonga-risks-outbreak-covid</t>
  </si>
  <si>
    <r>
      <rPr>
        <rFont val="PT Sans"/>
        <color rgb="FF000000"/>
        <sz val="10.0"/>
        <u/>
      </rPr>
      <t xml:space="preserve">In February, only Secondary school students reopened using a hybrid system: students continue classes online, but report to school for the completion of Practicals, SBAs and Internal Assessments. Physical teaching classes only when absolutely necessary. At the primary level, Standard 5 students ONLY will </t>
    </r>
    <r>
      <rPr>
        <rFont val="PT Sans"/>
        <color rgb="FF1155CC"/>
        <sz val="10.0"/>
        <u/>
      </rPr>
      <t>return to their physical classrooms at the start of Term III on April 12th, 2021</t>
    </r>
    <r>
      <rPr>
        <rFont val="PT Sans"/>
        <color rgb="FF000000"/>
        <sz val="10.0"/>
        <u/>
      </rPr>
      <t>.
[Previously</t>
    </r>
    <r>
      <rPr>
        <rFont val="PT Sans"/>
        <color rgb="FF1155CC"/>
        <sz val="10.0"/>
        <u/>
      </rPr>
      <t>: Schools to reopen July 20 for secondary students to prepare for exams planned for Aug 20.</t>
    </r>
    <r>
      <rPr>
        <rFont val="PT Sans"/>
        <color rgb="FF000000"/>
        <sz val="10.0"/>
        <u/>
      </rPr>
      <t xml:space="preserve"> Other levels will not go back this academic year. Next academic year scheduled to begin </t>
    </r>
    <r>
      <rPr>
        <rFont val="PT Sans"/>
        <color rgb="FF1155CC"/>
        <sz val="10.0"/>
        <u/>
      </rPr>
      <t xml:space="preserve">September </t>
    </r>
    <r>
      <rPr>
        <rFont val="PT Sans"/>
        <color rgb="FF1155CC"/>
        <sz val="10.0"/>
        <u/>
      </rPr>
      <t>1.</t>
    </r>
    <r>
      <rPr>
        <rFont val="PT Sans"/>
        <color rgb="FF000000"/>
        <sz val="10.0"/>
        <u/>
      </rPr>
      <t xml:space="preserve"> School buildings still closed as </t>
    </r>
    <r>
      <rPr>
        <rFont val="PT Sans"/>
        <color rgb="FF1155CC"/>
        <sz val="10.0"/>
        <u/>
      </rPr>
      <t>new academic year began virtually in September</t>
    </r>
    <r>
      <rPr>
        <rFont val="PT Sans"/>
        <color rgb="FF000000"/>
        <sz val="10.0"/>
        <u/>
      </rPr>
      <t xml:space="preserve">. Those students who could not participate online were given printed packets. The reopening was met with </t>
    </r>
    <r>
      <rPr>
        <rFont val="PT Sans"/>
        <color rgb="FF1155CC"/>
        <sz val="10.0"/>
        <u/>
      </rPr>
      <t>mixed reviews from parents</t>
    </r>
    <r>
      <rPr>
        <rFont val="PT Sans"/>
        <color rgb="FF000000"/>
        <sz val="10.0"/>
        <u/>
      </rPr>
      <t xml:space="preserve">. Schools reopened virtually on January 4, 2021. The </t>
    </r>
    <r>
      <rPr>
        <rFont val="PT Sans"/>
        <color rgb="FF1155CC"/>
        <sz val="10.0"/>
        <u/>
      </rPr>
      <t>Prime Minister announced</t>
    </r>
    <r>
      <rPr>
        <rFont val="PT Sans"/>
        <color rgb="FF000000"/>
        <sz val="10.0"/>
        <u/>
      </rPr>
      <t xml:space="preserve"> that if the number of covid cases stays low, from February 8th 2021 Primary School - Standard Five students only and Secondary School - Forms Four to Six students only will be allowed to return to in-person learning.]</t>
    </r>
  </si>
  <si>
    <t xml:space="preserve"> Schools to reopen July 20 for secondary students to prepare for exams planned for Aug 20. Other levels will not go back this academic year.</t>
  </si>
  <si>
    <r>
      <rPr>
        <rFont val="PT Sans"/>
      </rPr>
      <t xml:space="preserve">Six weeks after schools across the country were closed as a result of COVID-19, the Ministry of Education and the T&amp;T Unified Teachers’ Association (TTUTA) </t>
    </r>
    <r>
      <rPr>
        <rFont val="PT Sans"/>
        <color rgb="FF1155CC"/>
        <u/>
      </rPr>
      <t>continue to wrangle about the way forward on the issue of homeschooling</t>
    </r>
    <r>
      <rPr>
        <rFont val="PT Sans"/>
      </rPr>
      <t xml:space="preserve"> the more than 200,000 children throughout the country via online methods. TTUTA reminded the </t>
    </r>
    <r>
      <rPr>
        <rFont val="PT Sans"/>
        <color rgb="FF1155CC"/>
        <u/>
      </rPr>
      <t>Ministry of Education that it has a legal responsibility to ensure a safe working environment for teachers</t>
    </r>
    <r>
      <rPr>
        <rFont val="PT Sans"/>
      </rPr>
      <t xml:space="preserve"> after two schools closed due to COVID cases.</t>
    </r>
  </si>
  <si>
    <r>
      <rPr>
        <rFont val="PT Sans"/>
        <color rgb="FF1155CC"/>
        <sz val="10.0"/>
        <u/>
      </rPr>
      <t>Gov has only shared</t>
    </r>
    <r>
      <rPr>
        <rFont val="PT Sans"/>
        <sz val="10.0"/>
      </rPr>
      <t xml:space="preserve"> that healthcare and elderly care providers would be in the first group for vaccination</t>
    </r>
  </si>
  <si>
    <r>
      <rPr>
        <rFont val="PT Sans"/>
        <color rgb="FF696158"/>
        <sz val="10.0"/>
      </rPr>
      <t>Schools</t>
    </r>
    <r>
      <rPr>
        <rFont val="PT Sans"/>
        <color rgb="FF1155CC"/>
        <sz val="10.0"/>
        <u/>
      </rPr>
      <t xml:space="preserve"> closed again in April</t>
    </r>
    <r>
      <rPr>
        <rFont val="PT Sans"/>
        <color rgb="FF696158"/>
        <sz val="10.0"/>
      </rPr>
      <t xml:space="preserve"> due to rising cases. The country </t>
    </r>
    <r>
      <rPr>
        <rFont val="PT Sans"/>
        <color rgb="FF1155CC"/>
        <sz val="10.0"/>
        <u/>
      </rPr>
      <t>enacted a strict lockdown</t>
    </r>
    <r>
      <rPr>
        <rFont val="PT Sans"/>
        <color rgb="FF696158"/>
        <sz val="10.0"/>
      </rPr>
      <t xml:space="preserve"> the first week of May. Schools </t>
    </r>
    <r>
      <rPr>
        <rFont val="PT Sans"/>
        <color rgb="FF1155CC"/>
        <sz val="10.0"/>
        <u/>
      </rPr>
      <t>remained closed through at least May 16</t>
    </r>
    <r>
      <rPr>
        <rFont val="PT Sans"/>
        <color rgb="FF696158"/>
        <sz val="10.0"/>
      </rPr>
      <t xml:space="preserve"> 2021. </t>
    </r>
    <r>
      <rPr>
        <rFont val="PT Sans"/>
        <color rgb="FF1155CC"/>
        <sz val="10.0"/>
        <u/>
      </rPr>
      <t>Schools allowed to reopen starting May 17</t>
    </r>
    <r>
      <rPr>
        <rFont val="PT Sans"/>
        <color rgb="FF696158"/>
        <sz val="10.0"/>
      </rPr>
      <t>.
[Previously: Students in the final year of secondary in some areas returned May 29 to prepare for exams. Other levels will not return until the following school year</t>
    </r>
    <r>
      <rPr>
        <rFont val="PT Sans"/>
        <color rgb="FF696158"/>
        <sz val="10.0"/>
      </rPr>
      <t xml:space="preserve">. </t>
    </r>
    <r>
      <rPr>
        <rFont val="PT Sans"/>
        <color rgb="FF1155CC"/>
        <sz val="10.0"/>
        <u/>
      </rPr>
      <t>New academic year began on 15 September</t>
    </r>
    <r>
      <rPr>
        <rFont val="PT Sans"/>
        <color rgb="FF696158"/>
        <sz val="10.0"/>
      </rPr>
      <t xml:space="preserve"> with students attending in-person classes. </t>
    </r>
    <r>
      <rPr>
        <rFont val="PT Sans"/>
        <color rgb="FF1155CC"/>
        <sz val="10.0"/>
        <u/>
      </rPr>
      <t>Schools closed from October 28 to November 9</t>
    </r>
    <r>
      <rPr>
        <rFont val="PT Sans"/>
        <color rgb="FF696158"/>
        <sz val="10.0"/>
      </rPr>
      <t xml:space="preserve">. National </t>
    </r>
    <r>
      <rPr>
        <rFont val="PT Sans"/>
        <color rgb="FF1155CC"/>
        <sz val="10.0"/>
        <u/>
      </rPr>
      <t>lockdown in January forced schools to close</t>
    </r>
    <r>
      <rPr>
        <rFont val="PT Sans"/>
        <color rgb="FF696158"/>
        <sz val="10.0"/>
      </rPr>
      <t xml:space="preserve"> until Janaury 25. ]</t>
    </r>
  </si>
  <si>
    <t>Primary and middle schools closed from October 28 to November 9. University classes suspended for two weeks.</t>
  </si>
  <si>
    <t>Students in the final year of secondary in some areas returned May 29 to prepare for exams.</t>
  </si>
  <si>
    <t xml:space="preserve">Opened for secondary students in the final year to prepare for exams. </t>
  </si>
  <si>
    <r>
      <rPr>
        <rFont val="PT Sans"/>
      </rPr>
      <t xml:space="preserve">Secretary-general of Tunisia’s secondary School Teachers’ Union Lassaad Yacoubi spoke to local media about the </t>
    </r>
    <r>
      <rPr>
        <rFont val="PT Sans"/>
        <color rgb="FF1155CC"/>
        <u/>
      </rPr>
      <t>absence of preventive measures at a number of schools</t>
    </r>
    <r>
      <rPr>
        <rFont val="PT Sans"/>
      </rPr>
      <t>. “Despite our agreement with the ministry about more than 90 percent of the required measures, we noticed the absence of sterilisation and the non-use of masks,” Yacoubi said.</t>
    </r>
  </si>
  <si>
    <t>Schools were sterilized prior to students returning; all schools equppied with masks, sterilization equipment, and thermometers</t>
  </si>
  <si>
    <r>
      <rPr>
        <rFont val="PT Sans"/>
        <sz val="10.0"/>
      </rPr>
      <t xml:space="preserve">On 13 January, Faouzi Mehdi, the Tunisian minister of health, </t>
    </r>
    <r>
      <rPr>
        <rFont val="PT Sans"/>
        <color rgb="FF1155CC"/>
        <sz val="10.0"/>
        <u/>
      </rPr>
      <t>identified the group of people who will have priority in COVID-19 vaccination</t>
    </r>
    <r>
      <rPr>
        <rFont val="PT Sans"/>
        <sz val="10.0"/>
      </rPr>
      <t>. They include the elderly (over 60 years old), health professionals and people with chronic diseases. Vaccination will be free, voluntary and optional.</t>
    </r>
  </si>
  <si>
    <t>https://www.mosaiquefm.net/ar/%D8%A3%D8%AE%D8%A8%D8%A7%D8%B1-%D8%AA%D9%88%D9%86%D8%B3-%D8%AC%D9%87%D8%A7%D8%AA/746993/%D8%AA%D8%B7%D8%A7%D9%88%D9%8A%D9%86-%D8%B9%D9%88%D8%AF%D8%A9-%D8%AF%D8%B1%D9%88%D8%B3-%D8%A7%D9%84%D8%A8%D8%A7%D9%83%D8%A7%D9%84%D9%88%D8%B1%D9%8A%D8%A7-%D9%88%D8%B3%D8%B7-%D8%A5%D8%AC%D8%B1%D8%A7%D8%A1%D8%A7%D8%AA-%D9%88%D9%82%D8%A7%D8%A6%D9%8A%D8%A9-%D9%85%D8%B4%D8%AF%D8%AF%D8%A9</t>
  </si>
  <si>
    <t>http://www.xinhuanet.com/english/2020-09/15/c_139370619.htm</t>
  </si>
  <si>
    <r>
      <rPr>
        <rFont val="PT Sans"/>
        <color rgb="FF696158"/>
        <sz val="10.0"/>
      </rPr>
      <t xml:space="preserve">Strict lockdown </t>
    </r>
    <r>
      <rPr>
        <rFont val="PT Sans"/>
        <color rgb="FF1155CC"/>
        <sz val="10.0"/>
        <u/>
      </rPr>
      <t>closed schools from April 29 until at least May 17</t>
    </r>
    <r>
      <rPr>
        <rFont val="PT Sans"/>
        <color rgb="FF696158"/>
        <sz val="10.0"/>
      </rPr>
      <t>.
[Previously: School year ended without schools reopening. Plans to reopen for the next academic year. Plans to reopen schools were delayed an</t>
    </r>
    <r>
      <rPr>
        <rFont val="PT Sans"/>
        <color rgb="FF696158"/>
        <sz val="10.0"/>
      </rPr>
      <t xml:space="preserve">d </t>
    </r>
    <r>
      <rPr>
        <rFont val="PT Sans"/>
        <color rgb="FF1155CC"/>
        <sz val="10.0"/>
        <u/>
      </rPr>
      <t>classes began 31 August online</t>
    </r>
    <r>
      <rPr>
        <rFont val="PT Sans"/>
        <color rgb="FF696158"/>
        <sz val="10.0"/>
      </rPr>
      <t xml:space="preserve">. </t>
    </r>
    <r>
      <rPr>
        <rFont val="PT Sans"/>
        <color rgb="FF1155CC"/>
        <sz val="10.0"/>
        <u/>
      </rPr>
      <t>Phased reopening of schools began on 21 September</t>
    </r>
    <r>
      <rPr>
        <rFont val="PT Sans"/>
        <color rgb="FF696158"/>
        <sz val="10.0"/>
      </rPr>
      <t xml:space="preserve"> with only pre-school and first year pupils would attend in-person classes at first. </t>
    </r>
    <r>
      <rPr>
        <rFont val="PT Sans"/>
        <color rgb="FF1155CC"/>
        <sz val="10.0"/>
        <u/>
      </rPr>
      <t>All schools closed for the remainder of the semester</t>
    </r>
    <r>
      <rPr>
        <rFont val="PT Sans"/>
        <color rgb="FF696158"/>
        <sz val="10.0"/>
      </rPr>
      <t xml:space="preserve"> as nationwide curfew introduced. Students will transition to fully remote learning. Gov decided to </t>
    </r>
    <r>
      <rPr>
        <rFont val="PT Sans"/>
        <color rgb="FF1155CC"/>
        <sz val="10.0"/>
        <u/>
      </rPr>
      <t>open village schools on February 15</t>
    </r>
    <r>
      <rPr>
        <rFont val="PT Sans"/>
        <color rgb="FF696158"/>
        <sz val="10.0"/>
      </rPr>
      <t xml:space="preserve">. Preparations will begin for the 8th and 12th grades, primary and special education </t>
    </r>
    <r>
      <rPr>
        <rFont val="PT Sans"/>
        <color rgb="FF1155CC"/>
        <sz val="10.0"/>
        <u/>
      </rPr>
      <t>schools to start education from March 1.</t>
    </r>
    <r>
      <rPr>
        <rFont val="PT Sans"/>
        <color rgb="FF696158"/>
        <sz val="10.0"/>
      </rPr>
      <t xml:space="preserve"> ]</t>
    </r>
  </si>
  <si>
    <t>A rise in cases prompted school closures for the rest of the semester.</t>
  </si>
  <si>
    <t>Pre-school and first year students began to go back to in-person classes first beginning on 21 September. Children in the first school year would attend for one day during an “adaptation week” and then two days in following weeks.</t>
  </si>
  <si>
    <t>Schooling will include a mix of remote and in-person learning.</t>
  </si>
  <si>
    <r>
      <rPr>
        <rFont val="PT Sans"/>
      </rPr>
      <t xml:space="preserve">Turkish teachers’ union Eğitim-Sen said that authorities </t>
    </r>
    <r>
      <rPr>
        <rFont val="PT Sans"/>
        <color rgb="FF1155CC"/>
        <u/>
      </rPr>
      <t>failed to undertake sufficient precautions</t>
    </r>
    <r>
      <rPr>
        <rFont val="PT Sans"/>
      </rPr>
      <t xml:space="preserve"> to ensure the health and safety of teachers after many contracted the virus ahead of the school year.</t>
    </r>
  </si>
  <si>
    <t>No, Parents who do not want to sent their children to school can opt to continue remote education</t>
  </si>
  <si>
    <r>
      <rPr>
        <rFont val="PT Sans"/>
        <color rgb="FF1155CC"/>
        <sz val="10.0"/>
        <u/>
      </rPr>
      <t>Target groups</t>
    </r>
    <r>
      <rPr>
        <rFont val="PT Sans"/>
        <sz val="10.0"/>
      </rPr>
      <t>: After health care workers, people 65 and older will be next to get vaccine shots. It will be followed by adults living in group housing, like nursing homes. People working in critical professions with the risk of infection, will be vaccinated next. A later group will include employees of the Ministry of National Defense, including soldiers, Interior Ministry staff, including police officers enforcing coronavirus measures, and employees at prisons, bakeries, catering companies, food factories, water treatment plants and logistics companies. Next in line will be people above the age of 50 and those with a chronic disease. Other members of the public will be delivered shots gradually.</t>
    </r>
  </si>
  <si>
    <t>https://www.hurriyetdailynews.com/distance-learning-to-continue-until-june-19-154880</t>
  </si>
  <si>
    <t>https://www.reuters.com/article/us-health-coronavirus-turkey-education/turkey-scales-back-school-reopening-amid-rise-in-covid-19-cases-idUSKBN25Z2SR</t>
  </si>
  <si>
    <r>
      <rPr>
        <rFont val="PT Sans"/>
        <color rgb="FF696158"/>
        <sz val="10.0"/>
      </rPr>
      <t xml:space="preserve">Winter </t>
    </r>
    <r>
      <rPr>
        <rFont val="PT Sans"/>
        <color rgb="FF1155CC"/>
        <sz val="10.0"/>
        <u/>
      </rPr>
      <t>holidays were extended</t>
    </r>
    <r>
      <rPr>
        <rFont val="PT Sans"/>
        <color rgb="FF696158"/>
        <sz val="10.0"/>
      </rPr>
      <t xml:space="preserve"> until January 25, 2021 due to a rise in cases. 
[Previously: Schools did not close but preventative measures taken: students transfered to different schools to </t>
    </r>
    <r>
      <rPr>
        <rFont val="PT Sans"/>
        <color rgb="FF1155CC"/>
        <sz val="10.0"/>
        <u/>
      </rPr>
      <t>reduce class sizes and duration of lessons also reduced</t>
    </r>
    <r>
      <rPr>
        <rFont val="PT Sans"/>
        <color rgb="FF696158"/>
        <sz val="10.0"/>
      </rPr>
      <t xml:space="preserve">. Additonally, some of the </t>
    </r>
    <r>
      <rPr>
        <rFont val="PT Sans"/>
        <color rgb="FF1155CC"/>
        <sz val="10.0"/>
        <u/>
      </rPr>
      <t>curriculum has been reduced</t>
    </r>
    <r>
      <rPr>
        <rFont val="PT Sans"/>
        <color rgb="FF696158"/>
        <sz val="10.0"/>
      </rPr>
      <t xml:space="preserve"> with some classes being cut. New academic year </t>
    </r>
    <r>
      <rPr>
        <rFont val="PT Sans"/>
        <color rgb="FF1155CC"/>
        <sz val="10.0"/>
        <u/>
      </rPr>
      <t>began on 1 September</t>
    </r>
    <r>
      <rPr>
        <rFont val="PT Sans"/>
        <color rgb="FF696158"/>
        <sz val="10.0"/>
      </rPr>
      <t>. ]</t>
    </r>
  </si>
  <si>
    <r>
      <rPr>
        <rFont val="PT Sans"/>
      </rPr>
      <t>Gov has introduced educational reforms in which universities will transition to self-financing (</t>
    </r>
    <r>
      <rPr>
        <rFont val="PT Sans"/>
        <color rgb="FF1155CC"/>
        <u/>
      </rPr>
      <t>source</t>
    </r>
    <r>
      <rPr>
        <rFont val="PT Sans"/>
      </rPr>
      <t>)</t>
    </r>
  </si>
  <si>
    <r>
      <rPr>
        <rFont val="PT Sans"/>
        <color rgb="FF696158"/>
        <sz val="10.0"/>
      </rPr>
      <t xml:space="preserve">Schools </t>
    </r>
    <r>
      <rPr>
        <rFont val="PT Sans"/>
        <color rgb="FF1155CC"/>
        <sz val="10.0"/>
        <u/>
      </rPr>
      <t>returned to in-person learning</t>
    </r>
    <r>
      <rPr>
        <rFont val="PT Sans"/>
        <color rgb="FF696158"/>
        <sz val="10.0"/>
      </rPr>
      <t xml:space="preserve"> on 22 March, 2021.
</t>
    </r>
    <r>
      <rPr>
        <rFont val="PT Sans"/>
        <color rgb="FF1155CC"/>
        <sz val="10.0"/>
        <u/>
      </rPr>
      <t xml:space="preserve">
</t>
    </r>
    <r>
      <rPr>
        <rFont val="PT Sans"/>
        <color rgb="FF696158"/>
        <sz val="10.0"/>
      </rPr>
      <t>[Previously: School year ended without schools reopenin</t>
    </r>
    <r>
      <rPr>
        <rFont val="PT Sans"/>
        <color rgb="FF696158"/>
        <sz val="10.0"/>
      </rPr>
      <t xml:space="preserve">g. </t>
    </r>
    <r>
      <rPr>
        <rFont val="PT Sans"/>
        <color rgb="FF1155CC"/>
        <sz val="10.0"/>
        <u/>
      </rPr>
      <t>Schools to open in a phased approach</t>
    </r>
    <r>
      <rPr>
        <rFont val="PT Sans"/>
        <color rgb="FF696158"/>
        <sz val="10.0"/>
      </rPr>
      <t xml:space="preserve"> beginning with 31 August to 14 Septmeber fully online. Students not expected to begin returning to classes in person until 5 October. Schools</t>
    </r>
    <r>
      <rPr>
        <rFont val="PT Sans"/>
        <color rgb="FF696158"/>
        <sz val="10.0"/>
      </rPr>
      <t xml:space="preserve"> </t>
    </r>
    <r>
      <rPr>
        <rFont val="PT Sans"/>
        <color rgb="FF1155CC"/>
        <sz val="10.0"/>
        <u/>
      </rPr>
      <t>began reopening with in-person classes on 5 October</t>
    </r>
    <r>
      <rPr>
        <rFont val="PT Sans"/>
        <color rgb="FF696158"/>
        <sz val="10.0"/>
      </rPr>
      <t xml:space="preserve"> for Phase 3 of the reopening plan. ]
</t>
    </r>
  </si>
  <si>
    <t>Phase 1: 31 Aug- 14 Sept learning is fully online. // Phase 2: 14 Septmeber - 2 October learning is fully online. // Phase 3: 5 October - 30 October online learning will continue for the lower classes, 4th and 5th form and university students can attend face-to-face classes combined with some classes continuing online // Phase 4: 2 Nov -16 Dec most students will return to face-to-face classes combined with some classes online // Phase 5: 4 Jan - onward, all students will be back in classrooms using online and blending learning.</t>
  </si>
  <si>
    <r>
      <rPr>
        <rFont val="PT Sans"/>
        <sz val="10.0"/>
      </rPr>
      <t xml:space="preserve">The Governor on 23 December 2020 </t>
    </r>
    <r>
      <rPr>
        <rFont val="PT Sans"/>
        <color rgb="FF1155CC"/>
        <sz val="10.0"/>
        <u/>
      </rPr>
      <t>announced details on who would be vaccinated first</t>
    </r>
    <r>
      <rPr>
        <rFont val="PT Sans"/>
        <sz val="10.0"/>
      </rPr>
      <t>. The first priority group would be the elderly, health care workers, those with underlying medical conditions, and residents and workers at long-term care facilities. This would be followed by front-line workers at an increased risk.</t>
    </r>
  </si>
  <si>
    <r>
      <rPr>
        <rFont val="PT Sans"/>
      </rPr>
      <t>Budget for 2020-2021 has funded policy proritoties, which include education (</t>
    </r>
    <r>
      <rPr>
        <rFont val="PT Sans"/>
        <color rgb="FF1155CC"/>
        <u/>
      </rPr>
      <t>source</t>
    </r>
    <r>
      <rPr>
        <rFont val="PT Sans"/>
      </rPr>
      <t>)</t>
    </r>
  </si>
  <si>
    <t>https://www.gov.tc/pressoffice/2137-phase-3-roadmap-for-the-reopening-of-schools</t>
  </si>
  <si>
    <t>https://www.facebook.com/pressofficetcig/?hc_ref=ARQ_xjzoEIovsCu2azxXJRnebuvHNkQJK8jQkF-qKwV3hMLiyGhcf7DhdruZeQ0jg30&amp;fref=nf&amp;__tn__=kC-R</t>
  </si>
  <si>
    <t xml:space="preserve">Schools reopened April 27 after no cases had been confirmed in the country. </t>
  </si>
  <si>
    <r>
      <rPr>
        <rFont val="PT Sans"/>
        <color rgb="FF000000"/>
        <sz val="10.0"/>
        <u/>
      </rPr>
      <t xml:space="preserve">Uganda's </t>
    </r>
    <r>
      <rPr>
        <rFont val="PT Sans"/>
        <color rgb="FF1155CC"/>
        <sz val="10.0"/>
        <u/>
      </rPr>
      <t>schools and institutions of higher learning will remain closed</t>
    </r>
    <r>
      <rPr>
        <rFont val="PT Sans"/>
        <color rgb="FF000000"/>
        <sz val="10.0"/>
        <u/>
      </rPr>
      <t xml:space="preserve"> amid the lasting COVID-19 pandemic, a senior education official said. Only candidate classes and finalists in institutions of higher learning are open. By the end of January, </t>
    </r>
    <r>
      <rPr>
        <rFont val="PT Sans"/>
        <color rgb="FF1155CC"/>
        <sz val="10.0"/>
        <u/>
      </rPr>
      <t>no date had yet been set</t>
    </r>
    <r>
      <rPr>
        <rFont val="PT Sans"/>
        <color rgb="FF000000"/>
        <sz val="10.0"/>
        <u/>
      </rPr>
      <t xml:space="preserve">. According to the ministry’s schedule reelased in February, the </t>
    </r>
    <r>
      <rPr>
        <rFont val="PT Sans"/>
        <color rgb="FF1155CC"/>
        <sz val="10.0"/>
        <u/>
      </rPr>
      <t>sub candidate classes of Primary Six, Senior Three and Senior Five will report first on March 1</t>
    </r>
    <r>
      <rPr>
        <rFont val="PT Sans"/>
        <color rgb="FF000000"/>
        <sz val="10.0"/>
        <u/>
      </rPr>
      <t xml:space="preserve"> and study for 14 weeks, breaking off on May 21.
[Previousl</t>
    </r>
    <r>
      <rPr>
        <rFont val="PT Sans"/>
        <color rgb="FF000000"/>
        <sz val="10.0"/>
        <u/>
      </rPr>
      <t>y:</t>
    </r>
    <r>
      <rPr>
        <rFont val="PT Sans"/>
        <color rgb="FF1155CC"/>
        <sz val="10.0"/>
        <u/>
      </rPr>
      <t xml:space="preserve"> Reopening postponed until Ju</t>
    </r>
    <r>
      <rPr>
        <rFont val="PT Sans"/>
        <color rgb="FF1155CC"/>
        <sz val="10.0"/>
        <u/>
      </rPr>
      <t>ly.</t>
    </r>
    <r>
      <rPr>
        <rFont val="PT Sans"/>
        <color rgb="FF000000"/>
        <sz val="10.0"/>
        <u/>
      </rPr>
      <t xml:space="preserve"> Government </t>
    </r>
    <r>
      <rPr>
        <rFont val="PT Sans"/>
        <color rgb="FF000000"/>
        <sz val="10.0"/>
        <u/>
      </rPr>
      <t xml:space="preserve">to </t>
    </r>
    <r>
      <rPr>
        <rFont val="PT Sans"/>
        <color rgb="FF1155CC"/>
        <sz val="10.0"/>
        <u/>
      </rPr>
      <t>make a decision by Septme</t>
    </r>
    <r>
      <rPr>
        <rFont val="PT Sans"/>
        <color rgb="FF1155CC"/>
        <sz val="10.0"/>
        <u/>
      </rPr>
      <t>ber</t>
    </r>
    <r>
      <rPr>
        <rFont val="PT Sans"/>
        <color rgb="FF000000"/>
        <sz val="10.0"/>
        <u/>
      </rPr>
      <t xml:space="preserve"> on whether and when to reopen school</t>
    </r>
    <r>
      <rPr>
        <rFont val="PT Sans"/>
        <color rgb="FF000000"/>
        <sz val="10.0"/>
        <u/>
      </rPr>
      <t xml:space="preserve">s. </t>
    </r>
    <r>
      <rPr>
        <rFont val="PT Sans"/>
        <color rgb="FF1155CC"/>
        <sz val="10.0"/>
        <u/>
      </rPr>
      <t>Plans to open schools on 20 Septemb</t>
    </r>
    <r>
      <rPr>
        <rFont val="PT Sans"/>
        <color rgb="FF1155CC"/>
        <sz val="10.0"/>
        <u/>
      </rPr>
      <t xml:space="preserve">er </t>
    </r>
    <r>
      <rPr>
        <rFont val="PT Sans"/>
        <color rgb="FF000000"/>
        <sz val="10.0"/>
        <u/>
      </rPr>
      <t>were drafted. Ministry announced that schools to be re-opened for candidate classes, including P.7, S.4, S.6 and other finalists in higher institutions of learning,</t>
    </r>
    <r>
      <rPr>
        <rFont val="PT Sans"/>
        <color rgb="FF000000"/>
        <sz val="10.0"/>
        <u/>
      </rPr>
      <t xml:space="preserve"> </t>
    </r>
    <r>
      <rPr>
        <rFont val="PT Sans"/>
        <color rgb="FF1155CC"/>
        <sz val="10.0"/>
        <u/>
      </rPr>
      <t>effective 15 Octobe</t>
    </r>
    <r>
      <rPr>
        <rFont val="PT Sans"/>
        <color rgb="FF1155CC"/>
        <sz val="10.0"/>
        <u/>
      </rPr>
      <t>r</t>
    </r>
    <r>
      <rPr>
        <rFont val="PT Sans"/>
        <color rgb="FF000000"/>
        <sz val="10.0"/>
        <u/>
      </rPr>
      <t xml:space="preserve">. Classes for </t>
    </r>
    <r>
      <rPr>
        <rFont val="PT Sans"/>
        <color rgb="FF1155CC"/>
        <sz val="10.0"/>
        <u/>
      </rPr>
      <t>candidate students began on October 15</t>
    </r>
    <r>
      <rPr>
        <rFont val="PT Sans"/>
        <color rgb="FF000000"/>
        <sz val="10.0"/>
        <u/>
      </rPr>
      <t xml:space="preserve">, though </t>
    </r>
    <r>
      <rPr>
        <rFont val="PT Sans"/>
        <color rgb="FF1155CC"/>
        <sz val="10.0"/>
        <u/>
      </rPr>
      <t>not all schools</t>
    </r>
    <r>
      <rPr>
        <rFont val="PT Sans"/>
        <color rgb="FF000000"/>
        <sz val="10.0"/>
        <u/>
      </rPr>
      <t xml:space="preserve"> were able to receive the approval in time. The plan for further reopening schools for non-finalist learners will be decided by January 2021. In December, the ministry of Education and Sports </t>
    </r>
    <r>
      <rPr>
        <rFont val="PT Sans"/>
        <color rgb="FF1155CC"/>
        <sz val="10.0"/>
        <u/>
      </rPr>
      <t>extended the reopening date for the third term</t>
    </r>
    <r>
      <rPr>
        <rFont val="PT Sans"/>
        <color rgb="FF000000"/>
        <sz val="10.0"/>
        <u/>
      </rPr>
      <t xml:space="preserve"> for finalists in candidate classes from January 11 to January 18, 2021 in order to allow students who are old enough to participate in the January 14 elections. Government is </t>
    </r>
    <r>
      <rPr>
        <rFont val="PT Sans"/>
        <color rgb="FF1155CC"/>
        <sz val="10.0"/>
        <u/>
      </rPr>
      <t>considering two options for reopening schools</t>
    </r>
    <r>
      <rPr>
        <rFont val="PT Sans"/>
        <color rgb="FF000000"/>
        <sz val="10.0"/>
        <u/>
      </rPr>
      <t xml:space="preserve"> in a phased manner starting Jan 18. ]</t>
    </r>
  </si>
  <si>
    <t>Students in exam classes resumed classes firt in order to study. No word yet on when non-exam classes will resume.</t>
  </si>
  <si>
    <t>Emmanuel Ainebyoona, the ministry of health spokesperson, said the government has provided strict standard operating procedures guidelines and put robust mitigation measures in place to prevent the spread of the novel coronavirus as schools reopen for candidate classes.</t>
  </si>
  <si>
    <t>https://www.facebook.com/EducSportsUg/?ref=page_internal</t>
  </si>
  <si>
    <r>
      <rPr>
        <rFont val="PT Sans"/>
      </rPr>
      <t xml:space="preserve">https://africa.cgtn.com/2020/10/16/ugandan-schools-reopen-for-candidate-students-amid-covid-19/
</t>
    </r>
    <r>
      <rPr>
        <rFont val="PT Sans"/>
        <color rgb="FF1155CC"/>
        <u/>
      </rPr>
      <t>https://www.independent.co.ug/inspection-funding-delays-might-affect-school-reopening-dates/</t>
    </r>
  </si>
  <si>
    <r>
      <rPr>
        <rFont val="PT Sans"/>
        <color rgb="FF696158"/>
        <sz val="10.0"/>
      </rPr>
      <t xml:space="preserve">In April,  authorities in Kyiv tightened the city's COVID-19-related restrictions due to an increase in infections. Under the new directive, </t>
    </r>
    <r>
      <rPr>
        <rFont val="PT Sans"/>
        <color rgb="FF1155CC"/>
        <sz val="10.0"/>
        <u/>
      </rPr>
      <t>the municipality shut down schools</t>
    </r>
    <r>
      <rPr>
        <rFont val="PT Sans"/>
        <color rgb="FF696158"/>
        <sz val="10.0"/>
      </rPr>
      <t xml:space="preserve"> and kindergartens. The </t>
    </r>
    <r>
      <rPr>
        <rFont val="PT Sans"/>
        <color rgb="FF1155CC"/>
        <sz val="10.0"/>
        <u/>
      </rPr>
      <t>lockdown was extended</t>
    </r>
    <r>
      <rPr>
        <rFont val="PT Sans"/>
        <color rgb="FF696158"/>
        <sz val="10.0"/>
      </rPr>
      <t xml:space="preserve"> until the end of April 2021.
[Previously: Kindergartens in some areas were allowed to reopen May 25. School year ended June 1 with most grade levels not returning until the next academic year</t>
    </r>
    <r>
      <rPr>
        <rFont val="PT Sans"/>
        <color rgb="FF696158"/>
        <sz val="10.0"/>
      </rPr>
      <t xml:space="preserve">. </t>
    </r>
    <r>
      <rPr>
        <rFont val="PT Sans"/>
        <color rgb="FF1155CC"/>
        <sz val="10.0"/>
        <u/>
      </rPr>
      <t>Plans announced to open schools in September.</t>
    </r>
    <r>
      <rPr>
        <rFont val="PT Sans"/>
        <color rgb="FF696158"/>
        <sz val="10.0"/>
      </rPr>
      <t xml:space="preserve"> New academic year </t>
    </r>
    <r>
      <rPr>
        <rFont val="PT Sans"/>
        <color rgb="FF1155CC"/>
        <sz val="10.0"/>
        <u/>
      </rPr>
      <t>began on 1 September.</t>
    </r>
    <r>
      <rPr>
        <rFont val="PT Sans"/>
        <color rgb="FF696158"/>
        <sz val="10.0"/>
      </rPr>
      <t xml:space="preserve"> Schools </t>
    </r>
    <r>
      <rPr>
        <rFont val="PT Sans"/>
        <color rgb="FF1155CC"/>
        <sz val="10.0"/>
        <u/>
      </rPr>
      <t>closed in January for three weeks</t>
    </r>
    <r>
      <rPr>
        <rFont val="PT Sans"/>
        <color rgb="FF696158"/>
        <sz val="10.0"/>
      </rPr>
      <t xml:space="preserve"> as part of a nationwide lockdown put in place to help curb the spread of the virus. ]</t>
    </r>
  </si>
  <si>
    <t>Ukraine closed schools, restaurants and gyms in January as a new nationwide lockdown took effect to fight the coronavirus pandemic</t>
  </si>
  <si>
    <t>Reopening began with kindergartens</t>
  </si>
  <si>
    <r>
      <rPr>
        <rFont val="PT Sans"/>
        <sz val="10.0"/>
      </rPr>
      <t xml:space="preserve">Gov </t>
    </r>
    <r>
      <rPr>
        <rFont val="PT Sans"/>
        <color rgb="FF1155CC"/>
        <sz val="10.0"/>
        <u/>
      </rPr>
      <t>still making detail plans</t>
    </r>
    <r>
      <rPr>
        <rFont val="PT Sans"/>
        <sz val="10.0"/>
      </rPr>
      <t xml:space="preserve"> for distribution for each region</t>
    </r>
  </si>
  <si>
    <r>
      <rPr>
        <rFont val="PT Sans"/>
      </rPr>
      <t>Cuts to culture/education (</t>
    </r>
    <r>
      <rPr>
        <rFont val="PT Sans"/>
        <color rgb="FF1155CC"/>
        <u/>
      </rPr>
      <t>source</t>
    </r>
    <r>
      <rPr>
        <rFont val="PT Sans"/>
      </rPr>
      <t>)</t>
    </r>
  </si>
  <si>
    <r>
      <rPr>
        <rFont val="PT Sans"/>
        <color rgb="FF696158"/>
      </rPr>
      <t xml:space="preserve"> </t>
    </r>
    <r>
      <rPr>
        <rFont val="PT Sans"/>
        <color rgb="FF696158"/>
        <u/>
      </rPr>
      <t>https://www.facebook.com/UAMON</t>
    </r>
  </si>
  <si>
    <t>http://sts.sumy.ua/video-news/nazad-do-shkoly-yak-projshov-pershyj-dzvonyk-v-umovah-karantynu.html</t>
  </si>
  <si>
    <t>https://www.facebook.com/UAMON/posts/3849618425064707</t>
  </si>
  <si>
    <r>
      <rPr>
        <rFont val="PT Sans"/>
        <color rgb="FF000000"/>
        <sz val="10.0"/>
        <u/>
      </rPr>
      <t xml:space="preserve">The UAE will begin a </t>
    </r>
    <r>
      <rPr>
        <rFont val="PT Sans"/>
        <color rgb="FF1155CC"/>
        <sz val="10.0"/>
        <u/>
      </rPr>
      <t>gradual return to normal education in public schools</t>
    </r>
    <r>
      <rPr>
        <rFont val="PT Sans"/>
        <color rgb="FF000000"/>
        <sz val="10.0"/>
        <u/>
      </rPr>
      <t xml:space="preserve"> and universities as well as Abu Dhabi private schools from February 14, 2021. The return to classrooms will be staggered with schools expected to maintain a hybrid learning system.
[Previously</t>
    </r>
    <r>
      <rPr>
        <rFont val="PT Sans"/>
        <color rgb="FF000000"/>
        <sz val="10.0"/>
        <u/>
      </rPr>
      <t xml:space="preserve">: </t>
    </r>
    <r>
      <rPr>
        <rFont val="PT Sans"/>
        <color rgb="FF1155CC"/>
        <sz val="10.0"/>
        <u/>
      </rPr>
      <t>Possible reopening starting Septemb</t>
    </r>
    <r>
      <rPr>
        <rFont val="PT Sans"/>
        <color rgb="FF1155CC"/>
        <sz val="10.0"/>
        <u/>
      </rPr>
      <t>er.</t>
    </r>
    <r>
      <rPr>
        <rFont val="PT Sans"/>
        <color rgb="FF000000"/>
        <sz val="10.0"/>
        <u/>
      </rPr>
      <t xml:space="preserve"> New academic year </t>
    </r>
    <r>
      <rPr>
        <rFont val="PT Sans"/>
        <color rgb="FF1155CC"/>
        <sz val="10.0"/>
        <u/>
      </rPr>
      <t>began on 30 August</t>
    </r>
    <r>
      <rPr>
        <rFont val="PT Sans"/>
        <color rgb="FF000000"/>
        <sz val="10.0"/>
        <u/>
      </rPr>
      <t xml:space="preserve">. Schools given choice on which mode to proceed in. Public schools </t>
    </r>
    <r>
      <rPr>
        <rFont val="PT Sans"/>
        <color rgb="FF1155CC"/>
        <sz val="10.0"/>
        <u/>
      </rPr>
      <t>reopened on January 3 with two weeks of distance learning</t>
    </r>
    <r>
      <rPr>
        <rFont val="PT Sans"/>
        <color rgb="FF000000"/>
        <sz val="10.0"/>
        <u/>
      </rPr>
      <t>.]</t>
    </r>
  </si>
  <si>
    <t>“While face-to-face learning remains the preferred education model, we understand that different parents have different views, especially in the first phases of re-opening. As a temporary measure, schools can and should provide 100 per cent distance learning provision in the new academic year to parents who request it. This is intended to help ease parents and children into an eventual return to face-to-face learning.”</t>
  </si>
  <si>
    <t>There will be mandatory COVID-19 testing for all staff including teachers, and students above the age of 12. Daily temperature checks will be done for all staff and students. Parents will not be allowed inside the school premises. Strict social distancing rules should be in place, 1.5 metres for all while on the school campus, while the number of students in each class would be limited to 15. All teachers should wear masks at all times and all students above the age of six must wear masks while at school.</t>
  </si>
  <si>
    <r>
      <rPr>
        <rFont val="PT Sans"/>
        <sz val="10.0"/>
      </rPr>
      <t>The first line of defence was among those who were given priority since</t>
    </r>
    <r>
      <rPr>
        <rFont val="PT Sans"/>
        <color rgb="FF1155CC"/>
        <sz val="10.0"/>
        <u/>
      </rPr>
      <t xml:space="preserve"> the vaccination campaign</t>
    </r>
    <r>
      <rPr>
        <rFont val="PT Sans"/>
        <sz val="10.0"/>
      </rPr>
      <t xml:space="preserve"> rolled out in October. The vaccine will now be provided to various groups of society, including citizens and residents, especially the elderly and people with chronic diseases, according to the National Emergency Crisis and Disaster Management Authority (NCEMA).</t>
    </r>
  </si>
  <si>
    <t>https://gulfnews.com/living-in-uae/education/uae-schools-reopening-all-the-announcements-made-by-abu-dhabi-dubai-sharjah-schools-1.1597585430936#:~:text=Earlier%2C%20on%20July%2021%2C%202020,the%20safe%20reopening%20of%20schools.</t>
  </si>
  <si>
    <r>
      <rPr>
        <rFont val="PT Sans"/>
        <color rgb="FF1155CC"/>
        <sz val="10.0"/>
        <u/>
      </rPr>
      <t>All school pupils in England will return to class from March 8</t>
    </r>
    <r>
      <rPr>
        <rFont val="PT Sans"/>
        <color rgb="FF696158"/>
        <sz val="10.0"/>
      </rPr>
      <t xml:space="preserve">, the Prime Minister has confirmed. But the return of students in secondary schools and colleges could be staggered due to the logistics of mass testing. Reopneing backed by </t>
    </r>
    <r>
      <rPr>
        <rFont val="PT Sans"/>
        <color rgb="FF1155CC"/>
        <sz val="10.0"/>
        <u/>
      </rPr>
      <t>frequent virus testing</t>
    </r>
    <r>
      <rPr>
        <rFont val="PT Sans"/>
        <color rgb="FF696158"/>
        <sz val="10.0"/>
      </rPr>
      <t>.
[Previously: Phased reopening began June 1. Grades 10 &amp; 12 allowed to return June 15</t>
    </r>
    <r>
      <rPr>
        <rFont val="PT Sans"/>
        <color rgb="FF696158"/>
        <sz val="10.0"/>
      </rPr>
      <t xml:space="preserve">. </t>
    </r>
    <r>
      <rPr>
        <rFont val="PT Sans"/>
        <color rgb="FF1155CC"/>
        <sz val="10.0"/>
        <u/>
      </rPr>
      <t>Schools in Scotland reopened 11 August.</t>
    </r>
    <r>
      <rPr>
        <rFont val="PT Sans"/>
        <color rgb="FF696158"/>
        <sz val="10.0"/>
      </rPr>
      <t xml:space="preserve"> Other parts of the UK resumed classes o</t>
    </r>
    <r>
      <rPr>
        <rFont val="PT Sans"/>
        <color rgb="FF696158"/>
        <sz val="10.0"/>
      </rPr>
      <t xml:space="preserve">n </t>
    </r>
    <r>
      <rPr>
        <rFont val="PT Sans"/>
        <color rgb="FF1155CC"/>
        <sz val="10.0"/>
        <u/>
      </rPr>
      <t>1 September</t>
    </r>
    <r>
      <rPr>
        <rFont val="PT Sans"/>
        <color rgb="FF696158"/>
        <sz val="10.0"/>
      </rPr>
      <t xml:space="preserve">. Northern Ireland </t>
    </r>
    <r>
      <rPr>
        <rFont val="PT Sans"/>
        <color rgb="FF1155CC"/>
        <sz val="10.0"/>
        <u/>
      </rPr>
      <t>closed schools for two weeks</t>
    </r>
    <r>
      <rPr>
        <rFont val="PT Sans"/>
        <color rgb="FF696158"/>
        <sz val="10.0"/>
      </rPr>
      <t xml:space="preserve"> to fight a rise in COVID cases. </t>
    </r>
    <r>
      <rPr>
        <rFont val="PT Sans"/>
        <color rgb="FF1155CC"/>
        <sz val="10.0"/>
        <u/>
      </rPr>
      <t>Plans for schools in December leading up to Christmas</t>
    </r>
    <r>
      <rPr>
        <rFont val="PT Sans"/>
        <color rgb="FF696158"/>
        <sz val="10.0"/>
      </rPr>
      <t xml:space="preserve">: In Wales, all secondary schools and colleges switched to remote learning at the end of the autumn term. Primary schools in areas such as Cardiff and Swansea have also closed early. Northern Ireland has resisted calls to shut schools early, with some open until 22 December. Scotland says its schools will open as usual, which for some means until 22 or 23 December. In England, some schools shut for an inset day on Friday 18 December, allowing "six clear days before Christmas Eve". England is planning </t>
    </r>
    <r>
      <rPr>
        <rFont val="PT Sans"/>
        <color rgb="FF1155CC"/>
        <sz val="10.0"/>
        <u/>
      </rPr>
      <t>a staggered return to schools</t>
    </r>
    <r>
      <rPr>
        <rFont val="PT Sans"/>
        <color rgb="FF696158"/>
        <sz val="10.0"/>
      </rPr>
      <t xml:space="preserve"> starting in January. A national lockdown </t>
    </r>
    <r>
      <rPr>
        <rFont val="PT Sans"/>
        <color rgb="FF1155CC"/>
        <sz val="10.0"/>
        <u/>
      </rPr>
      <t>closed schools starting on January 5</t>
    </r>
    <r>
      <rPr>
        <rFont val="PT Sans"/>
        <color rgb="FF696158"/>
        <sz val="10.0"/>
      </rPr>
      <t xml:space="preserve">. The new plans from the government will see primary school, secondary school and college buildings closed for the majority of pupils until February, while also confirming that not all exams will go ahead as planned in the summer. The governemnt has published </t>
    </r>
    <r>
      <rPr>
        <rFont val="PT Sans"/>
        <color rgb="FF1155CC"/>
        <sz val="10.0"/>
        <u/>
      </rPr>
      <t>guidance for schools</t>
    </r>
    <r>
      <rPr>
        <rFont val="PT Sans"/>
        <color rgb="FF696158"/>
        <sz val="10.0"/>
      </rPr>
      <t xml:space="preserve"> during the lockdown. </t>
    </r>
    <r>
      <rPr>
        <rFont val="PT Sans"/>
        <color rgb="FF1155CC"/>
        <sz val="10.0"/>
        <u/>
      </rPr>
      <t>Schools in Scotland began reopening on 22 February.</t>
    </r>
    <r>
      <rPr>
        <rFont val="PT Sans"/>
        <color rgb="FF696158"/>
        <sz val="10.0"/>
      </rPr>
      <t xml:space="preserve"> ]</t>
    </r>
  </si>
  <si>
    <r>
      <rPr>
        <rFont val="PT Sans"/>
        <color rgb="FF696158"/>
        <sz val="10.0"/>
      </rPr>
      <t xml:space="preserve">Schools </t>
    </r>
    <r>
      <rPr>
        <rFont val="PT Sans"/>
        <color rgb="FF1155CC"/>
        <sz val="10.0"/>
        <u/>
      </rPr>
      <t>closed for two weeks</t>
    </r>
    <r>
      <rPr>
        <rFont val="PT Sans"/>
        <color rgb="FF696158"/>
        <sz val="10.0"/>
      </rPr>
      <t xml:space="preserve"> in order to help stop a rise in cases. Schools closed again from January 5 until February during a national lockdown.</t>
    </r>
  </si>
  <si>
    <t xml:space="preserve">School reopened for Grades 10 and 12 though distance learning still encouraged during this time. </t>
  </si>
  <si>
    <r>
      <rPr>
        <rFont val="PT Sans"/>
        <color rgb="FF696158"/>
      </rPr>
      <t xml:space="preserve">Unions called for </t>
    </r>
    <r>
      <rPr>
        <rFont val="PT Sans"/>
        <color rgb="FF1155CC"/>
        <u/>
      </rPr>
      <t>increased transparency</t>
    </r>
    <r>
      <rPr>
        <rFont val="PT Sans"/>
        <color rgb="FF696158"/>
      </rPr>
      <t xml:space="preserve"> on back-to-school plans. In Northern Ireland, </t>
    </r>
    <r>
      <rPr>
        <rFont val="PT Sans"/>
        <color rgb="FF1155CC"/>
        <u/>
      </rPr>
      <t>unions threatened to sue individual schools</t>
    </r>
    <r>
      <rPr>
        <rFont val="PT Sans"/>
        <color rgb="FF696158"/>
      </rPr>
      <t xml:space="preserve"> if teachers put in danger. Unions called for </t>
    </r>
    <r>
      <rPr>
        <rFont val="PT Sans"/>
        <color rgb="FF1155CC"/>
        <u/>
      </rPr>
      <t>stronger protections in schools</t>
    </r>
    <r>
      <rPr>
        <rFont val="PT Sans"/>
        <color rgb="FF696158"/>
      </rPr>
      <t xml:space="preserve"> for students and staff in September. Since the pandemic began, the NEU has seen a </t>
    </r>
    <r>
      <rPr>
        <rFont val="PT Sans"/>
        <color rgb="FF1155CC"/>
        <u/>
      </rPr>
      <t>surge in membership</t>
    </r>
    <r>
      <rPr>
        <rFont val="PT Sans"/>
        <color rgb="FF696158"/>
      </rPr>
      <t xml:space="preserve">. In October, </t>
    </r>
    <r>
      <rPr>
        <rFont val="PT Sans"/>
        <color rgb="FF1155CC"/>
        <u/>
      </rPr>
      <t>teaching unions reacted angrily</t>
    </r>
    <r>
      <rPr>
        <rFont val="PT Sans"/>
        <color rgb="FF696158"/>
      </rPr>
      <t xml:space="preserve"> to the requirement of schools to offer pupils who are not in school the same lessons as those in class, calling it a "grave error" which risks damaging the government's relationship with the profession.
</t>
    </r>
  </si>
  <si>
    <t>"Secondary schools should ensure that only a quarter of pupils in year 10 and year 12 are in school at any one time...given we are asking secondary schools not to have whole year groups in school at the same time, some schools may plan to use rotas. Where rotas are used, secondary schools should avoid split day rotas within the same day and ensure that only a quarter of children are ever in the school on any one day (e.g. morning and afternoon rotas should not be applied)"</t>
  </si>
  <si>
    <t>"minimising contact and mixing, as far as possible, by keeping pupils in small groups for face-to-face support and keeping those groups as consistent as possible whilst in school (e.g. for arrival, lunchtime, breaks and departure) and altering the school environment (e.g. changing classroom layouts so desks are further apart or dividing groups into different classrooms)...Schools should ensure that no pupils are on the school grounds unless for agreed contact time or attendance as above."</t>
  </si>
  <si>
    <t xml:space="preserve">"minimising contact with individuals who are unwell by ensuring that pupils or staff who have coronavirus symptoms, or who have someone in their household who does, do not attend school; cleaning hands more often than usual; hand sanitizer; ensuring good respiratory hygiene by promoting the ‘catch it, bin it, kill it’ approach; cleaning frequently touched surfaces often, using standard products such as detergents and bleach; schools should aim to practise social distancing in line with the measures the government is asking everyone to adopt in public and in workplaces; ensuring sufficient distance between pupils is likely to mean classes are no more than half their usual size; </t>
  </si>
  <si>
    <r>
      <rPr>
        <rFont val="PT Sans"/>
        <color rgb="FF1155CC"/>
        <u/>
      </rPr>
      <t>Gov has outlined</t>
    </r>
    <r>
      <rPr>
        <rFont val="PT Sans"/>
        <color rgb="FF000000"/>
        <u/>
      </rPr>
      <t xml:space="preserve"> what schools should do if they detect positive covid cases.</t>
    </r>
  </si>
  <si>
    <r>
      <rPr>
        <rFont val="PT Sans"/>
        <color rgb="FF1155CC"/>
        <sz val="10.0"/>
        <u/>
      </rPr>
      <t>Priority list</t>
    </r>
    <r>
      <rPr>
        <rFont val="PT Sans"/>
        <sz val="10.0"/>
      </rPr>
      <t xml:space="preserve"> announced by gov, but no specific mention of teachers, although Education Secretary Gavin Williamson recently said </t>
    </r>
    <r>
      <rPr>
        <rFont val="PT Sans"/>
        <color rgb="FF1155CC"/>
        <sz val="10.0"/>
        <u/>
      </rPr>
      <t>he wanted school staff to be a "top priority"</t>
    </r>
    <r>
      <rPr>
        <rFont val="PT Sans"/>
        <sz val="10.0"/>
      </rPr>
      <t xml:space="preserve"> for the vaccine in the next phase of the rollout.</t>
    </r>
  </si>
  <si>
    <r>
      <rPr>
        <rFont val="PT Sans"/>
      </rPr>
      <t>Gov has set up a £650m fund for catch-up learning, which is set to be distributed between schools for interventions such as tutoring (</t>
    </r>
    <r>
      <rPr>
        <rFont val="PT Sans"/>
        <color rgb="FF1155CC"/>
        <u/>
      </rPr>
      <t>source</t>
    </r>
    <r>
      <rPr>
        <rFont val="PT Sans"/>
      </rPr>
      <t>)</t>
    </r>
  </si>
  <si>
    <t>https://www.gov.uk/government/publications/actions-for-schools-during-the-coronavirus-outbreak</t>
  </si>
  <si>
    <t>https://www.gov.uk/government/publications/preparing-for-the-wider-opening-of-schools-from-1-june/planning-guide-for-secondary-schools</t>
  </si>
  <si>
    <t>https://www.bbc.com/news/education-51643556</t>
  </si>
  <si>
    <t>https://www.bbc.com/news/uk-scotland-53581785</t>
  </si>
  <si>
    <r>
      <rPr>
        <rFont val="PT Sans"/>
        <color rgb="FF696158"/>
        <sz val="10.0"/>
      </rPr>
      <t xml:space="preserve">On March 2, 2021, </t>
    </r>
    <r>
      <rPr>
        <rFont val="PT Sans"/>
        <color rgb="FF1155CC"/>
        <sz val="10.0"/>
        <u/>
      </rPr>
      <t>President Biden called for all teachers to receive vaccines by the end of the March</t>
    </r>
    <r>
      <rPr>
        <rFont val="PT Sans"/>
        <color rgb="FF696158"/>
        <sz val="10.0"/>
      </rPr>
      <t xml:space="preserve"> to help aid in the opening of schools.
[Previously: Ohio became </t>
    </r>
    <r>
      <rPr>
        <rFont val="PT Sans"/>
        <color rgb="FF1155CC"/>
        <sz val="10.0"/>
        <u/>
      </rPr>
      <t>first state to close on 12 March</t>
    </r>
    <r>
      <rPr>
        <rFont val="PT Sans"/>
        <color rgb="FF696158"/>
        <sz val="10.0"/>
      </rPr>
      <t xml:space="preserve">.  By 16 March, 27 states and territories had closed schools. By 25 March, all public schools closed. The school year ended without reopening schools in most states, though </t>
    </r>
    <r>
      <rPr>
        <rFont val="PT Sans"/>
        <color rgb="FF1155CC"/>
        <sz val="10.0"/>
        <u/>
      </rPr>
      <t>schools in Monatana reopened on 7 May</t>
    </r>
    <r>
      <rPr>
        <rFont val="PT Sans"/>
        <color rgb="FF696158"/>
        <sz val="10.0"/>
      </rPr>
      <t xml:space="preserve"> and </t>
    </r>
    <r>
      <rPr>
        <rFont val="PT Sans"/>
        <color rgb="FF1155CC"/>
        <sz val="10.0"/>
        <u/>
      </rPr>
      <t>Wyoming schools reopened</t>
    </r>
    <r>
      <rPr>
        <rFont val="PT Sans"/>
        <color rgb="FF696158"/>
        <sz val="10.0"/>
      </rPr>
      <t xml:space="preserve"> on 15 May. </t>
    </r>
    <r>
      <rPr>
        <rFont val="PT Sans"/>
        <color rgb="FF1155CC"/>
        <sz val="10.0"/>
        <u/>
      </rPr>
      <t>Schools across the country have opened</t>
    </r>
    <r>
      <rPr>
        <rFont val="PT Sans"/>
        <color rgb="FF696158"/>
        <sz val="10.0"/>
      </rPr>
      <t xml:space="preserve">, though many still operating virtually. </t>
    </r>
    <r>
      <rPr>
        <rFont val="PT Sans"/>
        <color rgb="FF1155CC"/>
        <sz val="10.0"/>
        <u/>
      </rPr>
      <t>Several states have closed or partially closed schools</t>
    </r>
    <r>
      <rPr>
        <rFont val="PT Sans"/>
        <color rgb="FF696158"/>
        <sz val="10.0"/>
      </rPr>
      <t xml:space="preserve"> as of the end of November due to covid. In January, President Biden pledged to reopen schools by the end of his 100th day in office. In the weeks since being elected, </t>
    </r>
    <r>
      <rPr>
        <rFont val="PT Sans"/>
        <color rgb="FF1155CC"/>
        <sz val="10.0"/>
        <u/>
      </rPr>
      <t>Biden has narrowed his calls for reopening all schools to just elementary and middle schools</t>
    </r>
    <r>
      <rPr>
        <rFont val="PT Sans"/>
        <color rgb="FF696158"/>
        <sz val="10.0"/>
      </rPr>
      <t>. And in the past week, the White House has sought to temper even those expectations, setting a reopening benchmark of “the majority of schools” — or 51 percent. ] *</t>
    </r>
    <r>
      <rPr>
        <rFont val="PT Sans"/>
        <color rgb="FFFF0000"/>
        <sz val="10.0"/>
      </rPr>
      <t>Check for the possibility of location specific reopenings</t>
    </r>
    <r>
      <rPr>
        <rFont val="PT Sans"/>
        <color rgb="FF696158"/>
        <sz val="10.0"/>
      </rPr>
      <t xml:space="preserve">. </t>
    </r>
  </si>
  <si>
    <t>In many states, school have reverted to remote learning as covid cases surge across the country.</t>
  </si>
  <si>
    <r>
      <rPr>
        <rFont val="PT Sans"/>
      </rPr>
      <t xml:space="preserve">Teachers unions in many cities &amp; states have been vocal in their opinions of reopening plans, including in </t>
    </r>
    <r>
      <rPr>
        <rFont val="PT Sans"/>
        <color rgb="FF1155CC"/>
        <u/>
      </rPr>
      <t>Chicago</t>
    </r>
    <r>
      <rPr>
        <rFont val="PT Sans"/>
      </rPr>
      <t xml:space="preserve">, </t>
    </r>
    <r>
      <rPr>
        <rFont val="PT Sans"/>
        <color rgb="FF1155CC"/>
        <u/>
      </rPr>
      <t>California</t>
    </r>
    <r>
      <rPr>
        <rFont val="PT Sans"/>
      </rPr>
      <t xml:space="preserve"> (recent </t>
    </r>
    <r>
      <rPr>
        <rFont val="PT Sans"/>
        <color rgb="FF1155CC"/>
        <u/>
      </rPr>
      <t>Cali</t>
    </r>
    <r>
      <rPr>
        <rFont val="PT Sans"/>
      </rPr>
      <t xml:space="preserve">) </t>
    </r>
    <r>
      <rPr>
        <rFont val="PT Sans"/>
        <color rgb="FF1155CC"/>
        <u/>
      </rPr>
      <t>New York</t>
    </r>
    <r>
      <rPr>
        <rFont val="PT Sans"/>
      </rPr>
      <t xml:space="preserve">, </t>
    </r>
    <r>
      <rPr>
        <rFont val="PT Sans"/>
        <color rgb="FF1155CC"/>
        <u/>
      </rPr>
      <t>Texas</t>
    </r>
    <r>
      <rPr>
        <rFont val="PT Sans"/>
      </rPr>
      <t xml:space="preserve">, </t>
    </r>
    <r>
      <rPr>
        <rFont val="PT Sans"/>
        <color rgb="FF1155CC"/>
        <u/>
      </rPr>
      <t>MIssouri</t>
    </r>
    <r>
      <rPr>
        <rFont val="PT Sans"/>
      </rPr>
      <t xml:space="preserve">, </t>
    </r>
    <r>
      <rPr>
        <rFont val="PT Sans"/>
        <color rgb="FF1155CC"/>
        <u/>
      </rPr>
      <t>New Jersey</t>
    </r>
    <r>
      <rPr>
        <rFont val="PT Sans"/>
      </rPr>
      <t xml:space="preserve">, </t>
    </r>
    <r>
      <rPr>
        <rFont val="PT Sans"/>
        <color rgb="FF1155CC"/>
        <u/>
      </rPr>
      <t>Boston</t>
    </r>
    <r>
      <rPr>
        <rFont val="PT Sans"/>
      </rPr>
      <t xml:space="preserve">, ...  They have also worked to </t>
    </r>
    <r>
      <rPr>
        <rFont val="PT Sans"/>
        <color rgb="FF1155CC"/>
        <u/>
      </rPr>
      <t>advocate for students and teachers</t>
    </r>
    <r>
      <rPr>
        <rFont val="PT Sans"/>
      </rPr>
      <t xml:space="preserve">. The </t>
    </r>
    <r>
      <rPr>
        <rFont val="PT Sans"/>
        <color rgb="FF1155CC"/>
        <u/>
      </rPr>
      <t>AFT authorized unions to strike</t>
    </r>
    <r>
      <rPr>
        <rFont val="PT Sans"/>
      </rPr>
      <t xml:space="preserve"> if their demands not met.</t>
    </r>
  </si>
  <si>
    <r>
      <rPr>
        <rFont val="PT Sans"/>
        <sz val="10.0"/>
      </rPr>
      <t xml:space="preserve">As of Jan. 20, at least 19 states have made some teachers eligible to receive the coronavirus vaccine. </t>
    </r>
    <r>
      <rPr>
        <rFont val="PT Sans"/>
        <color rgb="FF1155CC"/>
        <sz val="10.0"/>
        <u/>
      </rPr>
      <t>Check here for updates</t>
    </r>
    <r>
      <rPr>
        <rFont val="PT Sans"/>
        <sz val="10.0"/>
      </rPr>
      <t xml:space="preserve"> on where teachers are eligible for vaccines in US. On March 2, </t>
    </r>
    <r>
      <rPr>
        <rFont val="PT Sans"/>
        <color rgb="FF1155CC"/>
        <sz val="10.0"/>
        <u/>
      </rPr>
      <t>President Biden called for all teachers to receive vaccine</t>
    </r>
    <r>
      <rPr>
        <rFont val="PT Sans"/>
        <sz val="10.0"/>
      </rPr>
      <t xml:space="preserve"> by the end of March.</t>
    </r>
  </si>
  <si>
    <r>
      <rPr>
        <rFont val="PT Sans"/>
      </rPr>
      <t>Cuts being made to state/local budgets which threaten public schools (</t>
    </r>
    <r>
      <rPr>
        <rFont val="PT Sans"/>
        <color rgb="FF1155CC"/>
        <u/>
      </rPr>
      <t>source</t>
    </r>
    <r>
      <rPr>
        <rFont val="PT Sans"/>
      </rPr>
      <t>)</t>
    </r>
  </si>
  <si>
    <t>https://www.cnn.com/interactive/2020/health/coronavirus-schools-reopening/</t>
  </si>
  <si>
    <r>
      <rPr>
        <rFont val="PT Sans"/>
        <color rgb="FF696158"/>
      </rPr>
      <t>Authorities introduced stricter restrictions in March, including the</t>
    </r>
    <r>
      <rPr>
        <rFont val="PT Sans"/>
        <color rgb="FF1155CC"/>
        <u/>
      </rPr>
      <t xml:space="preserve"> temporary closure of schools</t>
    </r>
    <r>
      <rPr>
        <rFont val="PT Sans"/>
        <color rgb="FF696158"/>
      </rPr>
      <t xml:space="preserve"> until the end of the Easter holiday period. Schools began a </t>
    </r>
    <r>
      <rPr>
        <rFont val="PT Sans"/>
        <color rgb="FF1155CC"/>
        <u/>
      </rPr>
      <t>gradual process of reopening</t>
    </r>
    <r>
      <rPr>
        <rFont val="PT Sans"/>
        <color rgb="FF696158"/>
      </rPr>
      <t xml:space="preserve"> starting May 3, 2021.
[Previously: Phased reopening based on geography and grade level began April 22 wit</t>
    </r>
    <r>
      <rPr>
        <rFont val="PT Sans"/>
        <color rgb="FF696158"/>
      </rPr>
      <t xml:space="preserve">h </t>
    </r>
    <r>
      <rPr>
        <rFont val="PT Sans"/>
        <color rgb="FF1155CC"/>
        <u/>
      </rPr>
      <t>primary schools in rural areas</t>
    </r>
    <r>
      <rPr>
        <rFont val="PT Sans"/>
        <color rgb="FF696158"/>
      </rPr>
      <t>. Regular primary schools began reopening process June 1. Full reopening will not be complet</t>
    </r>
    <r>
      <rPr>
        <rFont val="PT Sans"/>
        <color rgb="FF696158"/>
      </rPr>
      <t xml:space="preserve">e </t>
    </r>
    <r>
      <rPr>
        <rFont val="PT Sans"/>
        <color rgb="FF1155CC"/>
        <u/>
      </rPr>
      <t>until June 29</t>
    </r>
    <r>
      <rPr>
        <rFont val="PT Sans"/>
        <color rgb="FF696158"/>
      </rPr>
      <t xml:space="preserve">. In 2021, the protocols </t>
    </r>
    <r>
      <rPr>
        <rFont val="PT Sans"/>
        <color rgb="FF1155CC"/>
        <u/>
      </rPr>
      <t>reduced the distance between classrooms from 1.5 meters to 1 meter</t>
    </r>
    <r>
      <rPr>
        <rFont val="PT Sans"/>
        <color rgb="FF696158"/>
      </rPr>
      <t xml:space="preserve"> and the president of ANEP points out that 400 million pesos were invested in infrastructure for the beginning of the year. ]</t>
    </r>
  </si>
  <si>
    <t>Primary years</t>
  </si>
  <si>
    <t xml:space="preserve">Initially reopened 546 rural primary schools schools nationally (excluding the department of Canelones and Montevideo) with 30 students or less, and the following week 369 rural schools with up to 50 students. On June 1, primary schools serving vulnerable populations could open and students in the last year of secondary could go back to school. On June 15, the rest of primary and pre-primary could go back. On June 29, all levels allowed to return. </t>
  </si>
  <si>
    <r>
      <rPr>
        <rFont val="PT Sans"/>
      </rPr>
      <t xml:space="preserve">Unions </t>
    </r>
    <r>
      <rPr>
        <rFont val="PT Sans"/>
        <color rgb="FF1155CC"/>
        <u/>
      </rPr>
      <t>led strkes in June</t>
    </r>
    <r>
      <rPr>
        <rFont val="PT Sans"/>
      </rPr>
      <t xml:space="preserve"> to protest againt a new government bill that introduced wage and budget cuts in the education and health sectors. Unions held strikes in August to </t>
    </r>
    <r>
      <rPr>
        <rFont val="PT Sans"/>
        <color rgb="FF1155CC"/>
        <u/>
      </rPr>
      <t>protest againt government's handling of public education</t>
    </r>
    <r>
      <rPr>
        <rFont val="PT Sans"/>
      </rPr>
      <t>.</t>
    </r>
  </si>
  <si>
    <r>
      <rPr>
        <rFont val="PT Sans"/>
        <sz val="10.0"/>
      </rPr>
      <t xml:space="preserve">First groups to receive the vaccination will be: health providers, </t>
    </r>
    <r>
      <rPr>
        <rFont val="PT Sans"/>
        <color rgb="FF1155CC"/>
        <sz val="10.0"/>
        <u/>
      </rPr>
      <t>people working in the education sector including teachers and other staff,</t>
    </r>
    <r>
      <rPr>
        <rFont val="PT Sans"/>
        <sz val="10.0"/>
      </rPr>
      <t xml:space="preserve"> and residents and staff at residential care homes.</t>
    </r>
  </si>
  <si>
    <t>https://blogs.iadb.org/educacion/en/uruguayreopening/</t>
  </si>
  <si>
    <r>
      <rPr>
        <rFont val="PT Sans"/>
      </rPr>
      <t xml:space="preserve">https://www.presidencia.gub.uy/comunicacion/comunicacionnoticias/medidas-gobierno-educacion-emergencia-sanitaria-covid19
https://educacion.ladiaria.com.uy/articulo/2020/4/preparan-protocolo-de-traslado-en-omnibus-para-abrir-367-nuevas-escuelas-rurales/
</t>
    </r>
    <r>
      <rPr>
        <rFont val="PT Sans"/>
        <color rgb="FF1155CC"/>
        <u/>
      </rPr>
      <t>https://en.mercopress.com/2020/05/22/all-uruguayan-students-will-be-back-in-school-by-the-end-of-june-in-a-three-stage-calendar</t>
    </r>
  </si>
  <si>
    <r>
      <rPr>
        <rFont val="PT Sans"/>
        <color rgb="FF1155CC"/>
        <sz val="10.0"/>
        <u/>
      </rPr>
      <t>Proposed start of the school year is 14 September.</t>
    </r>
    <r>
      <rPr>
        <rFont val="PT Sans"/>
        <color rgb="FF696158"/>
        <sz val="10.0"/>
      </rPr>
      <t xml:space="preserve"> Partial reopening </t>
    </r>
    <r>
      <rPr>
        <rFont val="PT Sans"/>
        <color rgb="FF1155CC"/>
        <sz val="10.0"/>
        <u/>
      </rPr>
      <t>began on 7 September</t>
    </r>
    <r>
      <rPr>
        <rFont val="PT Sans"/>
        <color rgb="FF696158"/>
        <sz val="10.0"/>
      </rPr>
      <t>. 
[Previously: School year ended without schools reopening. Distance learning continues.]</t>
    </r>
  </si>
  <si>
    <t xml:space="preserve">Hybrid learning plan being implemented after surveying parents on their preferred modality. </t>
  </si>
  <si>
    <t>A number of requirements have been developed to ensure that students do not come to school at the same time, that their temperature is measured at the entrance, that all classes are held in the same classroom, that classroom air is ventilated during breaks, and that social distance is explained to students.</t>
  </si>
  <si>
    <r>
      <rPr>
        <rFont val="PT Sans"/>
        <sz val="10.0"/>
      </rPr>
      <t xml:space="preserve">People over the age of 65, medical workers, as well as </t>
    </r>
    <r>
      <rPr>
        <rFont val="PT Sans"/>
        <color rgb="FF1155CC"/>
        <sz val="10.0"/>
        <u/>
      </rPr>
      <t>school and kindergarten teachers</t>
    </r>
    <r>
      <rPr>
        <rFont val="PT Sans"/>
        <sz val="10.0"/>
      </rPr>
      <t xml:space="preserve"> will be given priority regarding vaccinations</t>
    </r>
  </si>
  <si>
    <t>UNESCO map</t>
  </si>
  <si>
    <t>Schools reopened May 18 after no confirmed cases in the country.</t>
  </si>
  <si>
    <t>Schools with appropriate hygiene measures are allowed to reopen.</t>
  </si>
  <si>
    <r>
      <rPr>
        <rFont val="PT Sans"/>
      </rPr>
      <t>Received an accelerated learning grant from GPE for US$750,000 to support education sector (</t>
    </r>
    <r>
      <rPr>
        <rFont val="PT Sans"/>
        <color rgb="FF1155CC"/>
        <u/>
      </rPr>
      <t>source</t>
    </r>
    <r>
      <rPr>
        <rFont val="PT Sans"/>
      </rPr>
      <t>)</t>
    </r>
  </si>
  <si>
    <r>
      <rPr>
        <rFont val="PT Sans"/>
        <color rgb="FF696158"/>
        <sz val="10.0"/>
      </rPr>
      <t xml:space="preserve">In early February 2021, </t>
    </r>
    <r>
      <rPr>
        <rFont val="PT Sans"/>
        <color rgb="FF1155CC"/>
        <sz val="10.0"/>
        <u/>
      </rPr>
      <t>Maduro indicated he wanted to resume in-person learning</t>
    </r>
    <r>
      <rPr>
        <rFont val="PT Sans"/>
        <color rgb="FF696158"/>
        <sz val="10.0"/>
      </rPr>
      <t xml:space="preserve"> but was still evaluating options. </t>
    </r>
    <r>
      <rPr>
        <rFont val="PT Sans"/>
        <color rgb="FF1155CC"/>
        <sz val="10.0"/>
        <u/>
      </rPr>
      <t>The following remain in place</t>
    </r>
    <r>
      <rPr>
        <rFont val="PT Sans"/>
        <color rgb="FF696158"/>
        <sz val="10.0"/>
      </rPr>
      <t>: two weeks a month (which are flexibilization weeks in the country) schools open and provide pedagogical counseling to families and students who require it. In addition, schools with active feeding programs remain open on a permanent basis operatingthe daily distribution of meals.
[Previously: President announced that there will b</t>
    </r>
    <r>
      <rPr>
        <rFont val="PT Sans"/>
        <color rgb="FF696158"/>
        <sz val="10.0"/>
      </rPr>
      <t xml:space="preserve">e </t>
    </r>
    <r>
      <rPr>
        <rFont val="PT Sans"/>
        <color rgb="FF1155CC"/>
        <sz val="10.0"/>
        <u/>
      </rPr>
      <t>no face-to-face classes for the rest of the year,</t>
    </r>
    <r>
      <rPr>
        <rFont val="PT Sans"/>
        <color rgb="FF696158"/>
        <sz val="10.0"/>
      </rPr>
      <t xml:space="preserve"> with education continuing online. Students will not return to in-person classes until January. Th</t>
    </r>
    <r>
      <rPr>
        <rFont val="PT Sans"/>
        <color rgb="FF696158"/>
        <sz val="10.0"/>
      </rPr>
      <t xml:space="preserve">e </t>
    </r>
    <r>
      <rPr>
        <rFont val="PT Sans"/>
        <color rgb="FF1155CC"/>
        <sz val="10.0"/>
        <u/>
      </rPr>
      <t>new academic year began 16 September.</t>
    </r>
    <r>
      <rPr>
        <rFont val="PT Sans"/>
        <color rgb="FF696158"/>
        <sz val="10.0"/>
      </rPr>
      <t xml:space="preserve"> ]</t>
    </r>
  </si>
  <si>
    <r>
      <rPr>
        <rFont val="PT Sans"/>
        <color rgb="FF696158"/>
        <sz val="10.0"/>
      </rPr>
      <t xml:space="preserve">Schools closed in </t>
    </r>
    <r>
      <rPr>
        <rFont val="PT Sans"/>
        <color rgb="FF1155CC"/>
        <sz val="10.0"/>
        <u/>
      </rPr>
      <t>Ho Chi Minh city</t>
    </r>
    <r>
      <rPr>
        <rFont val="PT Sans"/>
        <color rgb="FF696158"/>
        <sz val="10.0"/>
      </rPr>
      <t xml:space="preserve"> due to covid in early May 2021.
[Previously: Schools opened after 3 weeks with no confirmed cases</t>
    </r>
    <r>
      <rPr>
        <rFont val="PT Sans"/>
        <color rgb="FF696158"/>
        <sz val="10.0"/>
      </rPr>
      <t xml:space="preserve">. </t>
    </r>
    <r>
      <rPr>
        <rFont val="PT Sans"/>
        <color rgb="FF1155CC"/>
        <sz val="10.0"/>
        <u/>
      </rPr>
      <t>New academic year began 1 September</t>
    </r>
    <r>
      <rPr>
        <rFont val="PT Sans"/>
        <color rgb="FF696158"/>
        <sz val="10.0"/>
      </rPr>
      <t xml:space="preserve"> for most students; some northern provinces resumed classes on 3 September. </t>
    </r>
    <r>
      <rPr>
        <rFont val="PT Sans"/>
        <color rgb="FF1155CC"/>
        <sz val="10.0"/>
        <u/>
      </rPr>
      <t>All nurseries, schools and colleges in 39 cities and provinces including Hanoi and Ho Chi Minh City have been closed</t>
    </r>
    <r>
      <rPr>
        <rFont val="PT Sans"/>
        <color rgb="FF696158"/>
        <sz val="10.0"/>
      </rPr>
      <t xml:space="preserve"> due to an outbreak in February. Hanoi and Ho Chi Minh City are </t>
    </r>
    <r>
      <rPr>
        <rFont val="PT Sans"/>
        <color rgb="FF1155CC"/>
        <sz val="10.0"/>
        <u/>
      </rPr>
      <t>planning to reopen schools on March 1</t>
    </r>
    <r>
      <rPr>
        <rFont val="PT Sans"/>
        <color rgb="FF696158"/>
        <sz val="10.0"/>
      </rPr>
      <t>, according to the Ministry of Education and Training, after a two-week delay to the scheduled resumption when Tet (Lunar New Year) holiday end mid-February.]</t>
    </r>
  </si>
  <si>
    <t>An outbreak in February forced schools to close in 39 cities and provinces</t>
  </si>
  <si>
    <t xml:space="preserve">Opening schools after 3 weeks with no new confirmed cases. </t>
  </si>
  <si>
    <r>
      <rPr>
        <rFont val="PT Sans"/>
        <sz val="10.0"/>
      </rPr>
      <t xml:space="preserve">Vulnerable groups like health workers, people with underlying conditions, tour guides, and others would be </t>
    </r>
    <r>
      <rPr>
        <rFont val="PT Sans"/>
        <color rgb="FF1155CC"/>
        <sz val="10.0"/>
        <u/>
      </rPr>
      <t>given vaccination priority</t>
    </r>
    <r>
      <rPr>
        <rFont val="PT Sans"/>
        <sz val="10.0"/>
      </rPr>
      <t>. No specific mention of teachers.</t>
    </r>
  </si>
  <si>
    <t>https://www.reuters.com/article/us-health-coronavirus-vietnam-schools/vietnam-reopens-schools-after-easing-coronavirus-curbs-idUSKBN22N0QB</t>
  </si>
  <si>
    <r>
      <rPr>
        <rFont val="PT Sans"/>
        <color rgb="FF1155CC"/>
        <sz val="10.0"/>
        <u/>
      </rPr>
      <t>Public schools implementing a hybrid model</t>
    </r>
    <r>
      <rPr>
        <rFont val="PT Sans"/>
        <color rgb="FF696158"/>
        <sz val="10.0"/>
      </rPr>
      <t xml:space="preserve"> when schools reopened in Feburary and March on a rolling basis.
[Previously: School year ended without reopening schools. Tentative plans to reopen in August. </t>
    </r>
    <r>
      <rPr>
        <rFont val="PT Sans"/>
        <color rgb="FF1155CC"/>
        <sz val="10.0"/>
        <u/>
      </rPr>
      <t xml:space="preserve">Start of new year postponed from 8 September to 14 September. </t>
    </r>
    <r>
      <rPr>
        <rFont val="PT Sans"/>
        <color rgb="FF696158"/>
        <sz val="10.0"/>
      </rPr>
      <t xml:space="preserve"> ]</t>
    </r>
  </si>
  <si>
    <r>
      <rPr>
        <rFont val="PT Sans"/>
        <color rgb="FF1155CC"/>
        <sz val="10.0"/>
        <u/>
      </rPr>
      <t>Teachers included</t>
    </r>
    <r>
      <rPr>
        <rFont val="PT Sans"/>
        <sz val="10.0"/>
      </rPr>
      <t xml:space="preserve"> in 1B phase of vaccination roll out</t>
    </r>
  </si>
  <si>
    <r>
      <rPr>
        <rFont val="PT Sans"/>
      </rPr>
      <t>FY 2021 proposed budget includes $1.45 mil for the depertment of education (</t>
    </r>
    <r>
      <rPr>
        <rFont val="PT Sans"/>
        <color rgb="FF1155CC"/>
        <u/>
      </rPr>
      <t>source</t>
    </r>
    <r>
      <rPr>
        <rFont val="PT Sans"/>
      </rPr>
      <t>) a decrease from the previous year (</t>
    </r>
    <r>
      <rPr>
        <rFont val="PT Sans"/>
        <color rgb="FF1155CC"/>
        <u/>
      </rPr>
      <t>source</t>
    </r>
    <r>
      <rPr>
        <rFont val="PT Sans"/>
      </rPr>
      <t>) due to reductions in expected revenue</t>
    </r>
  </si>
  <si>
    <t>https://www.covid19usvi.com/sites/default/files/2020-2021%20Reopening%20of%20Schools.pdf</t>
  </si>
  <si>
    <t>https://viconsortium.com/vi-education/virgin-islands-education-commissioner-officials-still-weighing-final-plan-for-school-reopening-says-100-percent-online-learning-is-last-option</t>
  </si>
  <si>
    <r>
      <rPr>
        <rFont val="PT Sans"/>
        <color rgb="FF696158"/>
        <sz val="10.0"/>
      </rPr>
      <t xml:space="preserve">Since the start of the school year, in early August in Gaza, and early September in the West Bank, </t>
    </r>
    <r>
      <rPr>
        <rFont val="PT Sans"/>
        <color rgb="FF1155CC"/>
        <sz val="10.0"/>
        <u/>
      </rPr>
      <t>more than 170 schools throughout the oPt have temporarily closed</t>
    </r>
    <r>
      <rPr>
        <rFont val="PT Sans"/>
        <color rgb="FF696158"/>
        <sz val="10.0"/>
      </rPr>
      <t>, either fully or partially, ranging from one day to 14 days of closure.
[Previously: Only for pre-schools; other schools are closed until the following school year</t>
    </r>
    <r>
      <rPr>
        <rFont val="PT Sans"/>
        <color rgb="FF696158"/>
        <sz val="10.0"/>
      </rPr>
      <t xml:space="preserve">. </t>
    </r>
    <r>
      <rPr>
        <rFont val="PT Sans"/>
        <color rgb="FF1155CC"/>
        <sz val="10.0"/>
        <u/>
      </rPr>
      <t>New academic year began in Gaza on 8 August.</t>
    </r>
    <r>
      <rPr>
        <rFont val="PT Sans"/>
        <color rgb="FF696158"/>
        <sz val="10.0"/>
      </rPr>
      <t xml:space="preserve">  Students returned to school in th</t>
    </r>
    <r>
      <rPr>
        <rFont val="PT Sans"/>
        <color rgb="FF696158"/>
        <sz val="10.0"/>
      </rPr>
      <t xml:space="preserve">e </t>
    </r>
    <r>
      <rPr>
        <rFont val="PT Sans"/>
        <color rgb="FF1155CC"/>
        <sz val="10.0"/>
        <u/>
      </rPr>
      <t>West bank on 6 September.</t>
    </r>
    <r>
      <rPr>
        <rFont val="PT Sans"/>
        <color rgb="FF696158"/>
        <sz val="10.0"/>
      </rPr>
      <t>]</t>
    </r>
  </si>
  <si>
    <t>Since the start of the school year, in early August in Gaza, and early September in the West Bank, more than 170 schools throughout the oPt have temporarily closed, either fully or partially, ranging from one day to 14 days of closure.</t>
  </si>
  <si>
    <t>https://www.nytimes.com/reuters/2020/06/03/world/middleeast/03reuters-health-coronavirus-palestinians-reopening.html</t>
  </si>
  <si>
    <r>
      <rPr>
        <rFont val="PT Sans"/>
        <color rgb="FF696158"/>
        <sz val="10.0"/>
      </rPr>
      <t xml:space="preserve">Seconday school students began the </t>
    </r>
    <r>
      <rPr>
        <rFont val="PT Sans"/>
        <color rgb="FF1155CC"/>
        <sz val="10.0"/>
        <u/>
      </rPr>
      <t>new academic year on 6 September</t>
    </r>
    <r>
      <rPr>
        <rFont val="PT Sans"/>
        <color rgb="FF696158"/>
        <sz val="10.0"/>
      </rPr>
      <t xml:space="preserve">. Teacher </t>
    </r>
    <r>
      <rPr>
        <rFont val="PT Sans"/>
        <color rgb="FF1155CC"/>
        <sz val="10.0"/>
        <u/>
      </rPr>
      <t>strikes delayed the start of school</t>
    </r>
    <r>
      <rPr>
        <rFont val="PT Sans"/>
        <color rgb="FF696158"/>
        <sz val="10.0"/>
      </rPr>
      <t xml:space="preserve"> for some students. Primary school students </t>
    </r>
    <r>
      <rPr>
        <rFont val="PT Sans"/>
        <color rgb="FF1155CC"/>
        <sz val="10.0"/>
        <u/>
      </rPr>
      <t>resumed on 4 October</t>
    </r>
    <r>
      <rPr>
        <rFont val="PT Sans"/>
        <color rgb="FF696158"/>
        <sz val="10.0"/>
      </rPr>
      <t>. In Houthi-controlled areas, schools have yet to reopen.
[Previously: School year ended without reopening schools</t>
    </r>
    <r>
      <rPr>
        <rFont val="PT Sans"/>
        <color rgb="FF696158"/>
        <sz val="10.0"/>
      </rPr>
      <t xml:space="preserve">. </t>
    </r>
    <r>
      <rPr>
        <rFont val="PT Sans"/>
        <color rgb="FF1155CC"/>
        <sz val="10.0"/>
        <u/>
      </rPr>
      <t>MoE formed a committee to decide on a plan to return to school.</t>
    </r>
    <r>
      <rPr>
        <rFont val="PT Sans"/>
        <color rgb="FF696158"/>
        <sz val="10.0"/>
      </rPr>
      <t xml:space="preserve"> ]</t>
    </r>
  </si>
  <si>
    <t>Secondary students began classes first with primary students beginning about a month later.</t>
  </si>
  <si>
    <t>In Aden, schools have been closed since early this year, even before the coronavirus outbreak, due to a strike  by teachers demanding a salary increase and unpaid increment of thousands of Yemeni riyals.  The teachers’ union in Aden said it would partially lift the strike after receiving pledges from the new governor, Ahmed Lamlis, to meet their demands when the province receives its budget from the government.</t>
  </si>
  <si>
    <t>Social or physical distancing, disinfection, regular sanitizing and handwashing.</t>
  </si>
  <si>
    <r>
      <rPr>
        <rFont val="PT Sans"/>
        <color rgb="FF696158"/>
        <u/>
      </rPr>
      <t xml:space="preserve">https://www.arabnews.com/node/1732101/middle-east
</t>
    </r>
    <r>
      <rPr>
        <rFont val="PT Sans"/>
        <color rgb="FF1155CC"/>
        <u/>
      </rPr>
      <t>https://www.unicef.org/yemen/stories/schools-reopen-yemen-after-months-closure-due-covid-19</t>
    </r>
  </si>
  <si>
    <r>
      <rPr>
        <rFont val="PT Sans"/>
        <color rgb="FF1155CC"/>
        <sz val="10.0"/>
        <u/>
      </rPr>
      <t>Ministry of General Education Jobbics Kalumba said schools will reopen on Jan. 18</t>
    </r>
    <r>
      <rPr>
        <rFont val="PT Sans"/>
        <color rgb="FF696158"/>
        <sz val="10.0"/>
      </rPr>
      <t xml:space="preserve"> and that the second calendar will not be disturbed by the COVID-19. However, the announcement has opened a debate, with people expressing various views. Zambia’s President Edgar Lungu ordered schools to delay reopening by two weeks. Schools were due to open on January 18 but </t>
    </r>
    <r>
      <rPr>
        <rFont val="PT Sans"/>
        <color rgb="FF1155CC"/>
        <sz val="10.0"/>
        <u/>
      </rPr>
      <t>will now welcome back students on February 1</t>
    </r>
    <r>
      <rPr>
        <rFont val="PT Sans"/>
        <color rgb="FF696158"/>
        <sz val="10.0"/>
      </rPr>
      <t xml:space="preserve"> following Lungu’s directive.
[Previously: Students in exam classes returned to school in June. Universit</t>
    </r>
    <r>
      <rPr>
        <rFont val="PT Sans"/>
        <color rgb="FF696158"/>
        <sz val="10.0"/>
      </rPr>
      <t xml:space="preserve">ies </t>
    </r>
    <r>
      <rPr>
        <rFont val="PT Sans"/>
        <color rgb="FF1155CC"/>
        <sz val="10.0"/>
        <u/>
      </rPr>
      <t>began to resume classes in July</t>
    </r>
    <r>
      <rPr>
        <rFont val="PT Sans"/>
        <color rgb="FF696158"/>
        <sz val="10.0"/>
      </rPr>
      <t>. School</t>
    </r>
    <r>
      <rPr>
        <rFont val="PT Sans"/>
        <color rgb="FF696158"/>
        <sz val="10.0"/>
      </rPr>
      <t xml:space="preserve">s </t>
    </r>
    <r>
      <rPr>
        <rFont val="PT Sans"/>
        <color rgb="FF1155CC"/>
        <sz val="10.0"/>
        <u/>
      </rPr>
      <t>fully reopened beginning 14 September</t>
    </r>
    <r>
      <rPr>
        <rFont val="PT Sans"/>
        <color rgb="FF696158"/>
        <sz val="10.0"/>
      </rPr>
      <t>. Many students wer</t>
    </r>
    <r>
      <rPr>
        <rFont val="PT Sans"/>
        <color rgb="FF696158"/>
        <sz val="10.0"/>
      </rPr>
      <t xml:space="preserve">e </t>
    </r>
    <r>
      <rPr>
        <rFont val="PT Sans"/>
        <color rgb="FF1155CC"/>
        <sz val="10.0"/>
        <u/>
      </rPr>
      <t>excited</t>
    </r>
    <r>
      <rPr>
        <rFont val="PT Sans"/>
        <color rgb="FF696158"/>
        <sz val="10.0"/>
      </rPr>
      <t xml:space="preserve"> to return.]</t>
    </r>
  </si>
  <si>
    <t>The government reopened examination classes in June in order to allow them to start preparing for their examinations while the other classes remained closed.</t>
  </si>
  <si>
    <r>
      <rPr>
        <rFont val="PT Sans"/>
      </rPr>
      <t xml:space="preserve">The general secretary of the Zambia National Teachers Union, Newman Bubala, told the publication that all necessary measures had already been put in place to ensure a safe learning environment. He said </t>
    </r>
    <r>
      <rPr>
        <rFont val="PT Sans"/>
        <color rgb="FF1155CC"/>
        <u/>
      </rPr>
      <t>teacher unions and government would work closely with parents to help the pupils catch up on lost time</t>
    </r>
    <r>
      <rPr>
        <rFont val="PT Sans"/>
      </rPr>
      <t>.</t>
    </r>
  </si>
  <si>
    <t xml:space="preserve">Health and education authorities to ensure that face masks, hand washing soaps and sanitisers were prioritised at all schools and health centres. </t>
  </si>
  <si>
    <r>
      <rPr>
        <rFont val="PT Sans"/>
        <color rgb="FF696158"/>
        <u/>
      </rPr>
      <t xml:space="preserve">https://www.facebook.com/www.moge.gov.zm/posts/3017816198309060
</t>
    </r>
    <r>
      <rPr>
        <rFont val="PT Sans"/>
        <color rgb="FF1155CC"/>
        <u/>
      </rPr>
      <t>https://www.universityworldnews.com/post.php?story=20200619142831384</t>
    </r>
  </si>
  <si>
    <r>
      <rPr>
        <rFont val="PT Sans"/>
        <color rgb="FF000000"/>
        <sz val="10.0"/>
        <u/>
      </rPr>
      <t xml:space="preserve">Mutsvangwa told a post-cabinet media briefing that while </t>
    </r>
    <r>
      <rPr>
        <rFont val="PT Sans"/>
        <color rgb="FF1155CC"/>
        <sz val="10.0"/>
        <u/>
      </rPr>
      <t>examination classes are to commence on March 15, other students will resume learning on March 22</t>
    </r>
    <r>
      <rPr>
        <rFont val="PT Sans"/>
        <color rgb="FF000000"/>
        <sz val="10.0"/>
        <u/>
      </rPr>
      <t>.
[Previously</t>
    </r>
    <r>
      <rPr>
        <rFont val="PT Sans"/>
        <color rgb="FF000000"/>
        <sz val="10.0"/>
        <u/>
      </rPr>
      <t xml:space="preserve">: </t>
    </r>
    <r>
      <rPr>
        <rFont val="PT Sans"/>
        <color rgb="FF1155CC"/>
        <sz val="10.0"/>
        <u/>
      </rPr>
      <t>Staggered reopening. Exams being held June 29 - July 22. Re-opening date pushed back to 28 July, starting with examination writing classes fir</t>
    </r>
    <r>
      <rPr>
        <rFont val="PT Sans"/>
        <color rgb="FF1155CC"/>
        <sz val="10.0"/>
        <u/>
      </rPr>
      <t>st</t>
    </r>
    <r>
      <rPr>
        <rFont val="PT Sans"/>
        <color rgb="FF000000"/>
        <sz val="10.0"/>
        <u/>
      </rPr>
      <t>. The reopening of schools, previously planned for 28 July 2020</t>
    </r>
    <r>
      <rPr>
        <rFont val="PT Sans"/>
        <color rgb="FF000000"/>
        <sz val="10.0"/>
        <u/>
      </rPr>
      <t xml:space="preserve">, </t>
    </r>
    <r>
      <rPr>
        <rFont val="PT Sans"/>
        <color rgb="FF1155CC"/>
        <sz val="10.0"/>
        <u/>
      </rPr>
      <t>has been postpon</t>
    </r>
    <r>
      <rPr>
        <rFont val="PT Sans"/>
        <color rgb="FF1155CC"/>
        <sz val="10.0"/>
        <u/>
      </rPr>
      <t>ed</t>
    </r>
    <r>
      <rPr>
        <rFont val="PT Sans"/>
        <color rgb="FF000000"/>
        <sz val="10.0"/>
        <u/>
      </rPr>
      <t xml:space="preserve">. </t>
    </r>
    <r>
      <rPr>
        <rFont val="PT Sans"/>
        <color rgb="FF1155CC"/>
        <sz val="10.0"/>
        <u/>
      </rPr>
      <t>Schools opened 14 September for exam classes</t>
    </r>
    <r>
      <rPr>
        <rFont val="PT Sans"/>
        <color rgb="FF000000"/>
        <sz val="10.0"/>
        <u/>
      </rPr>
      <t xml:space="preserve">.  Many </t>
    </r>
    <r>
      <rPr>
        <rFont val="PT Sans"/>
        <color rgb="FF1155CC"/>
        <sz val="10.0"/>
        <u/>
      </rPr>
      <t>teachers are refusing to go to work</t>
    </r>
    <r>
      <rPr>
        <rFont val="PT Sans"/>
        <color rgb="FF000000"/>
        <sz val="10.0"/>
        <u/>
      </rPr>
      <t xml:space="preserve"> due to a lack of safety precautions. </t>
    </r>
    <r>
      <rPr>
        <rFont val="PT Sans"/>
        <color rgb="FF1155CC"/>
        <sz val="10.0"/>
        <u/>
      </rPr>
      <t>Schools were fully open by 9 November</t>
    </r>
    <r>
      <rPr>
        <rFont val="PT Sans"/>
        <color rgb="FF000000"/>
        <sz val="10.0"/>
        <u/>
      </rPr>
      <t xml:space="preserve">. However, the country has experienced a rise in cases. </t>
    </r>
    <r>
      <rPr>
        <rFont val="PT Sans"/>
        <color rgb="FF1155CC"/>
        <sz val="10.0"/>
        <u/>
      </rPr>
      <t>Reopening of schools in January after break was postponed</t>
    </r>
    <r>
      <rPr>
        <rFont val="PT Sans"/>
        <color rgb="FF000000"/>
        <sz val="10.0"/>
        <u/>
      </rPr>
      <t xml:space="preserve"> due to a surge in infections and a tropical storm sweeping through the region. Only students taking exams will allowed to return to class Jan 5. ]</t>
    </r>
  </si>
  <si>
    <r>
      <rPr>
        <rFont val="PT Sans"/>
      </rPr>
      <t xml:space="preserve">Teachers unions in Zimbabwe have </t>
    </r>
    <r>
      <rPr>
        <rFont val="PT Sans"/>
        <color rgb="FF1155CC"/>
        <u/>
      </rPr>
      <t>rejected the push by UNICEF to keep schools open</t>
    </r>
    <r>
      <rPr>
        <rFont val="PT Sans"/>
      </rPr>
      <t xml:space="preserve"> during the pandemic, citing safety concerns. In October, teachers </t>
    </r>
    <r>
      <rPr>
        <rFont val="PT Sans"/>
        <color rgb="FF1155CC"/>
        <u/>
      </rPr>
      <t>refused to return to work</t>
    </r>
    <r>
      <rPr>
        <rFont val="PT Sans"/>
      </rPr>
      <t xml:space="preserve"> after the resumption of some classes this week, accusing the government of failing to adequately prepare for the opening of schools.</t>
    </r>
  </si>
  <si>
    <r>
      <rPr>
        <rFont val="PT Sans"/>
        <color rgb="FF1155CC"/>
        <sz val="10.0"/>
        <u/>
      </rPr>
      <t>The government has said</t>
    </r>
    <r>
      <rPr>
        <rFont val="PT Sans"/>
        <sz val="10.0"/>
      </rPr>
      <t xml:space="preserve"> frontline workers, the vulnerable and security services would be among the first to be inoculated.</t>
    </r>
  </si>
  <si>
    <t>Government allocated about $60,000 to ensure that when schools reopen they are observing World Health Organization guidelines for COVID-19.</t>
  </si>
  <si>
    <t>https://allafrica.com/stories/202005240105.html</t>
  </si>
  <si>
    <t>https://www.herald.co.zw/date-for-schools-reopening-set/</t>
  </si>
  <si>
    <t>Current Status (Open/ Partial/ Closed/ Break)</t>
  </si>
  <si>
    <t xml:space="preserve">As of </t>
  </si>
  <si>
    <t xml:space="preserve">Date WHO declared Global Pandemic </t>
  </si>
  <si>
    <t>Closure Date (1)</t>
  </si>
  <si>
    <t>Reopening process started
(Y/N/Never closed)</t>
  </si>
  <si>
    <t>Reopening Date (1)</t>
  </si>
  <si>
    <t>Closure Date (2)</t>
  </si>
  <si>
    <t>Reopening Date (2)</t>
  </si>
  <si>
    <t>Closure Date (3)</t>
  </si>
  <si>
    <t>Reopening Date (3)</t>
  </si>
  <si>
    <t>Closure Date (4)</t>
  </si>
  <si>
    <t>Reopening Date (4)</t>
  </si>
  <si>
    <t>Academic Break Begins (1)</t>
  </si>
  <si>
    <t>Academic Break Ends (1)</t>
  </si>
  <si>
    <t>Academic Break Begins (2)</t>
  </si>
  <si>
    <t>Academic Break Ends (2)</t>
  </si>
  <si>
    <t>Academic Break Begins (3)</t>
  </si>
  <si>
    <t>Academic Break Ends (3)</t>
  </si>
  <si>
    <t>Academic Break Begins (4)</t>
  </si>
  <si>
    <t>Academic Break Ends (4)</t>
  </si>
  <si>
    <t>Academic Break Begins (5)</t>
  </si>
  <si>
    <t>Academic Break Ends (5)</t>
  </si>
  <si>
    <t>Academic Break Begins (6)</t>
  </si>
  <si>
    <t>Academic Break Ends (6)</t>
  </si>
  <si>
    <t>Today's Date</t>
  </si>
  <si>
    <r>
      <rPr>
        <rFont val="PT Sans"/>
        <b/>
        <color rgb="FF00677F"/>
        <sz val="10.0"/>
      </rPr>
      <t xml:space="preserve">Total weeks OPEN (including partial, excluding academic breaks) </t>
    </r>
    <r>
      <rPr>
        <rFont val="PT Sans"/>
        <b/>
        <color rgb="FF980000"/>
        <sz val="10.0"/>
      </rPr>
      <t>[red=need to verify breaks]</t>
    </r>
  </si>
  <si>
    <r>
      <rPr>
        <rFont val="PT Sans"/>
        <b/>
        <color rgb="FF00677F"/>
        <sz val="10.0"/>
      </rPr>
      <t xml:space="preserve">Total weeks FULLY CLOSED (excluding academic breaks) </t>
    </r>
    <r>
      <rPr>
        <rFont val="PT Sans"/>
        <b/>
        <color rgb="FF980000"/>
        <sz val="10.0"/>
      </rPr>
      <t>[red=need to verify breaks]</t>
    </r>
  </si>
  <si>
    <t>Current School Term</t>
  </si>
  <si>
    <t>School year adjusted? (Y/N)</t>
  </si>
  <si>
    <t>School year adjustment details</t>
  </si>
  <si>
    <t>Open</t>
  </si>
  <si>
    <t>2020-2021 academic year</t>
  </si>
  <si>
    <t>Closed</t>
  </si>
  <si>
    <t>2021 academic year</t>
  </si>
  <si>
    <r>
      <rPr>
        <rFont val="PT Sans"/>
        <color rgb="FF696158"/>
        <sz val="10.0"/>
      </rPr>
      <t xml:space="preserve">Term Two start date of Monday, 4 January 2021 shifted to to Monday, 18 January 2021 for Government Schools. </t>
    </r>
    <r>
      <rPr>
        <rFont val="PT Sans"/>
        <color rgb="FF1155CC"/>
        <sz val="10.0"/>
        <u/>
      </rPr>
      <t>Other adjustments to rest of school year</t>
    </r>
    <r>
      <rPr>
        <rFont val="PT Sans"/>
        <color rgb="FF696158"/>
        <sz val="10.0"/>
      </rPr>
      <t xml:space="preserve"> also announced.</t>
    </r>
  </si>
  <si>
    <t>Winter 2020 holidays extended</t>
  </si>
  <si>
    <t>Start of year pushed back from August to November</t>
  </si>
  <si>
    <t>Break</t>
  </si>
  <si>
    <t>2021 school year</t>
  </si>
  <si>
    <t>Beginning of new year currently pushed back.</t>
  </si>
  <si>
    <t>Beginning of new year pushed back from September to October</t>
  </si>
  <si>
    <t>Opening of current academic year was delayed</t>
  </si>
  <si>
    <t>Junior and senior secondary students finished 2019-2020 academic year in October. All other students started new year in January.</t>
  </si>
  <si>
    <t>Opening in January 2021 delayed.</t>
  </si>
  <si>
    <t>Opening in January 2021 delayed</t>
  </si>
  <si>
    <r>
      <rPr>
        <rFont val="PT Sans"/>
        <color rgb="FF1155CC"/>
        <sz val="10.0"/>
        <u/>
      </rPr>
      <t>2019-2020 calendar</t>
    </r>
    <r>
      <rPr>
        <rFont val="PT Sans"/>
        <color rgb="FF696158"/>
        <sz val="10.0"/>
      </rPr>
      <t xml:space="preserve"> // </t>
    </r>
    <r>
      <rPr>
        <rFont val="PT Sans"/>
        <color rgb="FF1155CC"/>
        <sz val="10.0"/>
        <u/>
      </rPr>
      <t>2020-2021 calendar</t>
    </r>
  </si>
  <si>
    <t>Start of current academic year delayed</t>
  </si>
  <si>
    <t>Opening of 2020-2021 year delayed until October.</t>
  </si>
  <si>
    <t>Second term of school year</t>
  </si>
  <si>
    <t>School year postponed until October</t>
  </si>
  <si>
    <t xml:space="preserve">School year has been extended </t>
  </si>
  <si>
    <t>Beginning of year shifted; will run December-August</t>
  </si>
  <si>
    <t>Beginning of year shifted to January 2021.</t>
  </si>
  <si>
    <r>
      <rPr>
        <rFont val="PT Sans"/>
        <color rgb="FF696158"/>
        <sz val="10.0"/>
      </rPr>
      <t xml:space="preserve">Following closure of schools as from 19 March 2020 due to the COVID-19 pandemic, the </t>
    </r>
    <r>
      <rPr>
        <rFont val="PT Sans"/>
        <color rgb="FF1155CC"/>
        <sz val="10.0"/>
        <u/>
      </rPr>
      <t>initial school calendar was adjusted</t>
    </r>
    <r>
      <rPr>
        <rFont val="PT Sans"/>
        <color rgb="FF696158"/>
        <sz val="10.0"/>
      </rPr>
      <t xml:space="preserve"> and the third term 2020 would now end on 26 March 2021 instead of October/November.</t>
    </r>
  </si>
  <si>
    <t>Start of year postponed from 18 Aug to 1 Oct</t>
  </si>
  <si>
    <t>Beginning of year delayed from September to October</t>
  </si>
  <si>
    <t>Last school year ended early.</t>
  </si>
  <si>
    <t>2021 school year set to begin in March 2021</t>
  </si>
  <si>
    <r>
      <rPr>
        <rFont val="PT Sans"/>
        <color rgb="FF696158"/>
        <sz val="10.0"/>
      </rPr>
      <t xml:space="preserve">Due to rising cases, </t>
    </r>
    <r>
      <rPr>
        <rFont val="PT Sans"/>
        <color rgb="FF1155CC"/>
        <sz val="10.0"/>
        <u/>
      </rPr>
      <t>school year adjusted</t>
    </r>
  </si>
  <si>
    <t>Extension of school breaks to help stem spread of virus</t>
  </si>
  <si>
    <t>2020 year: June break moved up to May.</t>
  </si>
  <si>
    <r>
      <rPr>
        <rFont val="PT Sans"/>
        <color rgb="FF696158"/>
        <sz val="10.0"/>
      </rPr>
      <t xml:space="preserve">Revised </t>
    </r>
    <r>
      <rPr>
        <rFont val="PT Sans"/>
        <color rgb="FF1155CC"/>
        <sz val="10.0"/>
        <u/>
      </rPr>
      <t>calendar</t>
    </r>
    <r>
      <rPr>
        <rFont val="PT Sans"/>
        <color rgb="FF696158"/>
        <sz val="10.0"/>
      </rPr>
      <t xml:space="preserve"> for holidays and school breaks for 2021</t>
    </r>
  </si>
  <si>
    <t>Start of 2021 academic year pushed back</t>
  </si>
  <si>
    <t>Exams to be held in March rather than January 2021</t>
  </si>
  <si>
    <t>Start to year delayed a month</t>
  </si>
  <si>
    <t>Exams and start of year rescheduled</t>
  </si>
  <si>
    <t>Some breaks have been extended</t>
  </si>
  <si>
    <r>
      <rPr>
        <rFont val="PT Sans"/>
        <color rgb="FF696158"/>
        <sz val="10.0"/>
      </rPr>
      <t>Start of school year delayed from 8 to 14 of September (</t>
    </r>
    <r>
      <rPr>
        <rFont val="PT Sans"/>
        <color rgb="FF1155CC"/>
        <sz val="10.0"/>
        <u/>
      </rPr>
      <t>calendar</t>
    </r>
    <r>
      <rPr>
        <rFont val="PT Sans"/>
        <color rgb="FF696158"/>
        <sz val="10.0"/>
      </rPr>
      <t>)</t>
    </r>
  </si>
  <si>
    <t>State</t>
  </si>
  <si>
    <t>Number of cases at time of closure</t>
  </si>
  <si>
    <t>Minimum number of extensions</t>
  </si>
  <si>
    <t>Reopening process started
(Y/N/School year ended)</t>
  </si>
  <si>
    <t>Sending work home with students</t>
  </si>
  <si>
    <t>Acre</t>
  </si>
  <si>
    <t>State secretary launched "Learning at home" courses on the 22 of June for students of all ages. This includes radio, television and online content. Before that online courses were available. 
In-person education postponed until 2021. Upcoming term exclusively online.</t>
  </si>
  <si>
    <t>Students which are a part of the "Bolsa Familia" cash transfer program will receive a basket with goods. Estimates suggest that around 68 thousand students will be reached</t>
  </si>
  <si>
    <t>https://agencia.ac.gov.br/instituicoes-de-ensino-decidem-prorrogar-a-suspensao-das-aulas-ate-o-dia-10-de-abril/</t>
  </si>
  <si>
    <t>https://educ.see.ac.gov.br/</t>
  </si>
  <si>
    <t>https://www.facebook.com/educacaodoacre/photos/a.1123687951018631/3065572183496855</t>
  </si>
  <si>
    <t>Alagoas</t>
  </si>
  <si>
    <t>Indefinite</t>
  </si>
  <si>
    <t>Closure was gradual with an announcement a week before oficial closure date so families had time to organize themselves. Distance learning left for each individual school unit to organize and decide what is the best method. Schools are included in the last phase of reopening plan. State education website down as of 16 July 2020
No estimated date for school to reopen. In-person classes will be final stage in a gradual reopening.</t>
  </si>
  <si>
    <t>Schools are used as collection centers. They are in charge of organizing a timetable to avoid crowds during the distribution of meals.</t>
  </si>
  <si>
    <t>http://www.agenciaalagoas.al.gov.br/noticia/item/32498-covid-19-governo-suspende-academias-cinemas-centrais-ja-e-instituto-de-identificacao</t>
  </si>
  <si>
    <t>http://www.agenciaalagoas.al.gov.br/noticia/item/33502-conferencia-debate-planejamento-conjunto-para-a-volta-as-aulas-em-al</t>
  </si>
  <si>
    <t>Amapa</t>
  </si>
  <si>
    <t>15th of July state MoE launched TV distance learning program. Before that online resources were available (since 12 May).
No expected date for return to classes. In-person will be last activity to return.</t>
  </si>
  <si>
    <t>https://g1.globo.com/ap/amapa/noticia/2020/04/03/governo-do-ap-prorroga-decreto-que-suspende-atividades-e-restringe-circulacao-de-pessoas.ghtml</t>
  </si>
  <si>
    <t>https://seed.portal.ap.gov.br/noticia/1407/estudantes-do-amapa-terao-acesso-a-programacao-educativa-pela-tv-assembleia</t>
  </si>
  <si>
    <t>Amazonas</t>
  </si>
  <si>
    <t xml:space="preserve">Schools opened in Manaus on 10 August with a hybrid system. </t>
  </si>
  <si>
    <t>http://www.educacao.am.gov.br/wilson-lima-suspende-aulas-ate-30-de-abril-e-prorroga-prazo-de-restricao-a-atividades-que-causem-aglomeracao-de-pessoas/</t>
  </si>
  <si>
    <t>https://www.wsws.org/en/articles/2020/09/03/braz-s03.html</t>
  </si>
  <si>
    <t>Bahia</t>
  </si>
  <si>
    <t>Online weekly study guide available since the end of April for 6th to 12th graders.
No defined date to restart classes, but when they do, there will be classes on Saturday and no December holidays.</t>
  </si>
  <si>
    <t>In the form of vouchers. The value is still being agreed on.</t>
  </si>
  <si>
    <t>http://institucional.educacao.ba.gov.br/noticias/rui-costa-anuncia-prorrogacao-do-fechamento-das-escolas-na-bahia</t>
  </si>
  <si>
    <t>https://consed.info/ensinoremoto/</t>
  </si>
  <si>
    <t>Ceara</t>
  </si>
  <si>
    <t>Students undergoing mass testing. Schools expected to reopen in September.</t>
  </si>
  <si>
    <t>Starting on the 28th of April. Voucher of R$80</t>
  </si>
  <si>
    <t>https://www.ceara.gov.br/2020/03/31/governo-suspende-aulas-presenciais-ate-maio-em-todo-o-estado/</t>
  </si>
  <si>
    <t>Distrito Federal</t>
  </si>
  <si>
    <t>Anticipated school holidays between the 16 and 30 of march
Planned reopening in phases. Firstly, for primary years half of classes will study remotely while the other half is in school, with weekly alternations of whom is in class and at home. This is to continue until January.
8 September High Schools reopen.
28 September pre-primary reopens.</t>
  </si>
  <si>
    <t>Espirito Santo</t>
  </si>
  <si>
    <t>TV and online classes available since the end of April.
In-person classes were postponed until the end of August.</t>
  </si>
  <si>
    <t>In-kind</t>
  </si>
  <si>
    <t>https://sedu.es.gov.br/Not%C3%ADcia/governo-do-estado-prorroga-fechamento-de-escolas-ate-31-de-maio</t>
  </si>
  <si>
    <t>https://sedu.es.gov.br/Not%C3%ADcia/programacao-da-15a-semana-do-escolar-esta-disponivel</t>
  </si>
  <si>
    <t>Goias</t>
  </si>
  <si>
    <t>Public and private schools returned to classes, though exclusvively online, in August. In-person classes expected to start in September, but situation being reassessed every two weeks.</t>
  </si>
  <si>
    <t>R$5 per day and per student transfered to the "Bolsa Familia" card or other cash transfer cards</t>
  </si>
  <si>
    <t>http://www.consed.org.br/central-de-conteudos/governo-de-goias-amplia-aulas-nao-presenciais-com-uso-da-radio-escola-no-socioeducativo</t>
  </si>
  <si>
    <t>Maranhao</t>
  </si>
  <si>
    <t>Private school classes restarted in hybrid format during the first week of August (attendance not mandatory). No date for public schools to start.</t>
  </si>
  <si>
    <t>https://www.educacao.ma.gov.br/aulas-presenciais-no-maranhao-poderao-retornar-partir-de-03-de-agosto/#:~:text=4%3A31%20pm-,Aulas%20presenciais%20no%20Maranh%C3%A3o%20poder%C3%A3o%20retornar%20a%20partir%20de%2003,do%20dia%2003%20de%20agosto.</t>
  </si>
  <si>
    <t>https://www.educacao.ma.gov.br/files/2020/06/Decreto-n%C2%B0-35.897.pdf</t>
  </si>
  <si>
    <t>Mato Grosso</t>
  </si>
  <si>
    <t>Schools resumed classes online during the first week of August.</t>
  </si>
  <si>
    <t>https://g1.globo.com/mt/mato-grosso/noticia/2020/03/31/aulas-em-escolas-e-universidades-continuam-suspensas-ate-o-dia-30-de-abril-em-mt-decide-governo.ghtml</t>
  </si>
  <si>
    <t>Mato Grosso do Sul</t>
  </si>
  <si>
    <t>Anticipated school holidays between 4 and 18 May. Administration has not decided if after that date schools will be online or in-school.
Suspension of in-person classes until 7 September.</t>
  </si>
  <si>
    <t>For students without internet acces</t>
  </si>
  <si>
    <t>Increased cash transfer for families of enrolled students by R$60 (Vale Renda)</t>
  </si>
  <si>
    <t>http://www.sejusp.ms.gov.br/governo-de-ms-anuncia-mais-de-50-medidas-para-enfrentar-pandemia-do-coronavirus/</t>
  </si>
  <si>
    <t>http://www.ms.gov.br/governo-de-ms-antecipa-ferias-de-210-mil-alunos-da-rede-estadual/</t>
  </si>
  <si>
    <t>http://www.ms.gov.br/governo-prorroga-suspensao-das-aulas-presenciais-na-ree-ate-31-de-julho/</t>
  </si>
  <si>
    <t>Minas Gerais</t>
  </si>
  <si>
    <t>No concrete date for schools to reopen.</t>
  </si>
  <si>
    <t>http://www.agenciaminas.mg.gov.br/noticia/governo-de-minas-cria-comite-gestor-contra-novo-coronavirus-e-suspende-aulas-da-rede-estadual</t>
  </si>
  <si>
    <t>Para</t>
  </si>
  <si>
    <t>Anticapted school holidays for 30 days.
Estimated return date of 1 September.</t>
  </si>
  <si>
    <t>one-time R$80 ticket for each student</t>
  </si>
  <si>
    <t>https://www.sistemas.pa.gov.br/sisleis/legislacao/5444</t>
  </si>
  <si>
    <t>https://g1.globo.com/pa/para/noticia/2020/07/16/governo-do-para-adia-retorno-das-aulas-presenciais-na-rede-publica-estadual.ghtml</t>
  </si>
  <si>
    <t>Paraiba</t>
  </si>
  <si>
    <t>Anticipated school holidays up to the 18th of April. After an extension of school closure policy, online activities were schedueled to begin on the 27th of April in the platform called "Paraiba Educa".
In-person learning suspended indefinitely.</t>
  </si>
  <si>
    <t>https://paraiba.pb.gov.br/diretas/secretaria-da-educacao-e-da-ciencia-e-tecnologia/noticias/joao-azevedo-decreta-antecipacao-do-recesso-escolar-devido-ao-coronavirus</t>
  </si>
  <si>
    <t>Parana</t>
  </si>
  <si>
    <t>In person classes are expected to start sometime in September.</t>
  </si>
  <si>
    <t>http://www.aen.pr.gov.br/modules/noticias/article.php?storyid=106160&amp;tit=Novo-decreto-suspende-aulas-em-escolas-particulares-do-Parana</t>
  </si>
  <si>
    <t>Pernambuco</t>
  </si>
  <si>
    <t>Anticipated school holidays until the 1st of June. 
Classes were transmitted live on youtube &amp; tv channels.
Suspension of in-person classes extended.</t>
  </si>
  <si>
    <t>Piaui</t>
  </si>
  <si>
    <t>Schools and universities suspended indefinitely.</t>
  </si>
  <si>
    <t>Children will receive a food voucher</t>
  </si>
  <si>
    <t>https://www.pi.gov.br/noticias/coronavirus-governo-antecipa-ferias-e-suspende-aulas-da-rede-estadual-por-15-dias/</t>
  </si>
  <si>
    <t>Rio de Janeiro</t>
  </si>
  <si>
    <t xml:space="preserve">School reopening will occur 15 days after a green phase in flexibilizing quarantine measures. Priority will be given to last years of school.
Some schools began reopening in September. Rules are unclear and can change daily. </t>
  </si>
  <si>
    <t>For those who do not have access to the internet</t>
  </si>
  <si>
    <t>https://g1.globo.com/rj/rio-de-janeiro/noticia/2020/07/07/escolas-estaduais-do-rj-vao-priorizar-retorno-as-aulas-para-alunos-dos-ultimos-anos-de-cada-ensino.ghtml</t>
  </si>
  <si>
    <t>https://www.aljazeera.com/videos/2020/09/17/brazil-schools-reopen-in-rio-de-janeiro-amid-legal-disputes/</t>
  </si>
  <si>
    <t>Rio Grande do Norte</t>
  </si>
  <si>
    <t>State MoE website down as of 20 July</t>
  </si>
  <si>
    <t>https://g1.globo.com/rn/rio-grande-do-norte/noticia/2020/04/01/coronavirus-governo-do-rn-anuncia-renovacao-do-decreto-que-suspende-atividades-de-bares-e-restaurantes.ghtml</t>
  </si>
  <si>
    <t>https://g1.globo.com/rn/rio-grande-do-norte/noticia/2020/07/01/governo-publica-decreto-que-prorroga-suspensao-das-aulas-presenciais-ate-14-de-agosto-no-rn.ghtml</t>
  </si>
  <si>
    <t>Rio Grande do Sul</t>
  </si>
  <si>
    <t>On the 30th April the administration announced schools are closed at least until June. 2 weeks of school holidays were anticipated and 2 weeks classes are suspended. During the month of May the state government is organizing protocols for the students to safely return to classes.
No set date for classes to restart.</t>
  </si>
  <si>
    <t>https://estado.rs.gov.br/governo-prorroga-suspensao-de-aulas-em-todas-as-instituicoes-de-ensino-ate-o-fim-de-abril</t>
  </si>
  <si>
    <t>Rondonia</t>
  </si>
  <si>
    <t>Starting on the 15th of April, distance learning began for some grades. From the 4th of May onwards citiy councils can opt to reopen schools as long as they follow the Ministry of Health's guidelines (later postponed).
No established date to restart classes.</t>
  </si>
  <si>
    <t>http://www.rondonia.ro.gov.br/mesmo-sem-caso-confirmado-de-covid-19-rondonia-suspende-aulas-na-rede-estadual-de-ensino/</t>
  </si>
  <si>
    <t>http://www.rondonia.ro.gov.br/novo-decreto-anuncia-retorno-gradual-das-atividades-comerciais-educacionais-e-de-prestacao-de-contas-em-rondonia/</t>
  </si>
  <si>
    <t>Roraima</t>
  </si>
  <si>
    <t>From the 17 to 31 March school holidays were anticipates. 
Each school has to elaborate classes for students with internet access. On the other hand, books and other learning materials were centrally elaborates for those that do not have access. Furthermore, radio content was launched on the 18th of May.
In person activities suspended indefinitely.</t>
  </si>
  <si>
    <t>http://www.consed.org.br/central-de-conteudos/educacao-retoma-aulas-nao-presenciais-na-capital-e-interior</t>
  </si>
  <si>
    <t>Santa Catarina</t>
  </si>
  <si>
    <t>First 15 days were anticipated holidays, and other 15 classes were suspended.
On 17th July state MoE decided o postpone reopening schools to September.
In person classes suspended until at least 7 September.</t>
  </si>
  <si>
    <t>Starting on the 16th of April. In-kind.</t>
  </si>
  <si>
    <t>http://www.sed.sc.gov.br/secretaria/imprensa/noticias/30594-entrega-alimentos-a-alunos-beneficiados-pelo-programa-bolsa-familia</t>
  </si>
  <si>
    <t>Sao Paulo</t>
  </si>
  <si>
    <t>Gradual closure from the 16th up to the 23rd of March. Authorities announced a week before oficial closure to give families time to organize themselves. Holidays were anticipated until the 27th of April.
On the 24 of June the state Government announced a phased reopening, starting 8 September. This with be a phased, regional reopening. Reopening will be in 3 phases:
1 - with 35% of students going to school
2 - with 70% of students going to school
3 - 100% of students back in schools.
Return to classes planned for 8 September.
Face-to-face classes postponed until 5 October.
Mass testing began 1 October to determine if schools can open (in possibly November).</t>
  </si>
  <si>
    <t xml:space="preserve">R$55 per month and per student </t>
  </si>
  <si>
    <r>
      <rPr>
        <color rgb="FF1155CC"/>
        <u/>
      </rPr>
      <t>https://www.educacao.sp.gov.br/noticias/comunicado-aos-professores-e-servidores-das-unidades-escolares/</t>
    </r>
    <r>
      <rPr>
        <color rgb="FF000000"/>
        <u/>
      </rPr>
      <t xml:space="preserve">  
</t>
    </r>
    <r>
      <rPr>
        <color rgb="FF1155CC"/>
        <u/>
      </rPr>
      <t>https://brazilian.report/coronavirus-brazil-live-blog/2020/08/07/brazilian-states-postpone-reopening-public-and-private-schools/</t>
    </r>
  </si>
  <si>
    <t>Sergipe</t>
  </si>
  <si>
    <t>From the 6th to 20th April school holidays were anticipated. On the 20th of April Teleschool was already available.
No set date for a return to classes.</t>
  </si>
  <si>
    <t>Tocantins</t>
  </si>
  <si>
    <t>March 25 school holidays were anticipated until 25 of June.
Online classes for 12th graders starting 29 June.
Phased reopening: 12th grade to be back first with shifts: half of the class studies on-line for a week, the other half in school, alternating weekly. By the end of August 10th and 11th grades are also in alternating shifts and Primary grades start coming back to school.
Public schools began to return to classes during the first week of August with high school students going first.</t>
  </si>
  <si>
    <t>https://central3.to.gov.br/arquivo/499570/</t>
  </si>
  <si>
    <t>National exams impacted?</t>
  </si>
  <si>
    <t>Andhra Pradesh</t>
  </si>
  <si>
    <t>https://government.economictimes.indiatimes.com/news/digital-india/coronavirus-education-going-virtual-in-andhra-pradesh-and-telangana/74684116</t>
  </si>
  <si>
    <t>https://www.ndtv.com/education/coronavirus-andhra-pradesh-shuts-all-educational-institutions-2196991</t>
  </si>
  <si>
    <t>https://www.facebook.com/pages/category/Government-Organization/Department-Of-School-Education-Government-Of-Andhra-Pradesh-254104438518965/</t>
  </si>
  <si>
    <t>Arunachal Pradesh</t>
  </si>
  <si>
    <t>http://arpedu.in/index</t>
  </si>
  <si>
    <t>Assam</t>
  </si>
  <si>
    <t xml:space="preserve">DoE ordered schools closed on March 12. Reports suggest that the government had difficulty communicating and enforcing this decisions as some schools continued to operate and students continued to show up. </t>
  </si>
  <si>
    <t xml:space="preserve">DoE has instructed teachers to provide academic support via Whatsapp and over the phone. "The academic support may be provided by teachers through phone, WhatsApp during morning hours from 7 am to 9 am or evening hours from 7 pm to 9 pm." The DoE is also exploring the potential use of other platforms including Google Classroom. </t>
  </si>
  <si>
    <t>https://www.deccanherald.com/national/east-and-northeast/coronavirus-assam-shuts-all-schools-gyms-movie-halls-till-march-29-813945.html
https://elementary.assam.gov.in/</t>
  </si>
  <si>
    <t>https://www.indiatoday.in/india/story/coronavirus-in-india-assam-govt-asks-teachers-to-teach-students-through-whatsapp-1658176-2020-03-21
https://timesofindia.indiatimes.com/city/guwahati/coronavirus-in-assam-schools-open-despite-government-order-campaign-for-btc-polls-also-on/articleshow/74672569.cms</t>
  </si>
  <si>
    <t>Bihar</t>
  </si>
  <si>
    <t>mid-May</t>
  </si>
  <si>
    <t>Schools initially closed for 2 weeks on March 13. Closures extended through at least mid-May.</t>
  </si>
  <si>
    <t>https://timesofindia.indiatimes.com/city/patna/schools-colleges-in-bihar-to-remain-shut-till-march-31/articleshow/74618541.cms</t>
  </si>
  <si>
    <t>http://education.bih.nic.in/Education/Default.aspx
https://twitter.com/BiharCenter/status/1256218979829518340</t>
  </si>
  <si>
    <t>https://www.facebook.com/EducationDepartmentBihar/</t>
  </si>
  <si>
    <t>Chhattisgarh</t>
  </si>
  <si>
    <t xml:space="preserve">Teachers are being offered additional pay to help develop distance learning materials. </t>
  </si>
  <si>
    <t>https://timesofindia.indiatimes.com/home/education/news/chhattisgarh-mulls-e-classes-amid-covid-19-lockdown/articleshow/74949895.cms</t>
  </si>
  <si>
    <t>Goa</t>
  </si>
  <si>
    <t>Gujarat</t>
  </si>
  <si>
    <t>Haryana</t>
  </si>
  <si>
    <t>Haryana govt today directed all private schools not to pressurise the parents of the students to deposit fees until the lockdown period is over</t>
  </si>
  <si>
    <t>Department of Education making online learning portals available</t>
  </si>
  <si>
    <t>https://www.livemint.com/news/india/coronavirus-haryana-bans-fees-collection-by-private-schools-till-lockdown-is-over-11585915724100.html</t>
  </si>
  <si>
    <t>https://timesofindia.indiatimes.com/home/education/news/covid-19-ensure-online-study-material-for-students-of-higher-class-govt-to-university-and-college-teachers/articleshow/74752288.cms
https://www.indiatoday.in/india/story/44-year-old-gurugram-resident-tests-positive-of-coronavirus-1657130-2020-03-18</t>
  </si>
  <si>
    <t>Himachal Pradesh</t>
  </si>
  <si>
    <t xml:space="preserve">Department of Education launched "Every home will turn into school time between 10 am and 12 o'clock" program where students are expected to engage in online learning daily from 10-12. </t>
  </si>
  <si>
    <t>https://timesofindia.indiatimes.com/city/shimla/10am-to-12-noon-himachal-pradeshs-home-school/articleshow/74992587.cms</t>
  </si>
  <si>
    <t>Jharkhand</t>
  </si>
  <si>
    <t>Karnataka</t>
  </si>
  <si>
    <t>Kerala</t>
  </si>
  <si>
    <t xml:space="preserve">(Intial press release from DoE March 24) Period of closure will be a vacation period. </t>
  </si>
  <si>
    <t xml:space="preserve">Mid-deals have continued to be available for distribution since the time of closing. </t>
  </si>
  <si>
    <t>https://qz.com/india/1815798/coronavirus-prompts-indian-states-to-close-schools-cinemas/</t>
  </si>
  <si>
    <t>https://education.kerala.gov.in/2020/03/24/covid-19-cell-in-general-education-dept-orders-issued/</t>
  </si>
  <si>
    <t>Madhya Pradesh</t>
  </si>
  <si>
    <t xml:space="preserve">State Education Dept. has extended fee deadlines until April 30th. </t>
  </si>
  <si>
    <t>Under Radio School, all the centers of All India Radio in Madhya Pradesh will be broadcasting programs from Monday to Saturday from 11am to 12pm.</t>
  </si>
  <si>
    <t xml:space="preserve">All students except those in Grades 10 &amp; 12 automatically promoted. </t>
  </si>
  <si>
    <t>http://www.newsonair.com/News?title=State-Education-Center-and-AIR-start-Radio-School-in-Madhya-Pradesh&amp;id=384348</t>
  </si>
  <si>
    <t>Maharashtra</t>
  </si>
  <si>
    <t>Manipur</t>
  </si>
  <si>
    <t>Meghalaya</t>
  </si>
  <si>
    <t>Mizoram</t>
  </si>
  <si>
    <t>Nagaland</t>
  </si>
  <si>
    <t>Odisha</t>
  </si>
  <si>
    <t>Punjab</t>
  </si>
  <si>
    <t xml:space="preserve">"From April 1 Doaba Radio (online radio) has started giving one hour program 'Suno Sunawa Paath Prawa' for the students from 3 PM to 4 PM where recorded lectures of government school teachers are played and students can listen to them. Each lecture is of twenty minutes and thus three lectures per day is played on the radio.
These radio sessions were initially planned for students of Class IX, XII and X but due to overwhelming response from students of other classes also, now it is from Class I to XII." The online radio programming can be downloaded on android phones. 
Teachers will also have live interactions with teachers over the phone. </t>
  </si>
  <si>
    <t>https://www.newindianexpress.com/nation/2020/apr/05/punjab-organises-online-radio-classes-for-school-students-to-complete-syllabus-during-lockdown-2126100.html</t>
  </si>
  <si>
    <t>Rajasthan</t>
  </si>
  <si>
    <t>Sikkim</t>
  </si>
  <si>
    <t>Tamil Nadu</t>
  </si>
  <si>
    <t>Telangana</t>
  </si>
  <si>
    <t>Tripura</t>
  </si>
  <si>
    <t>Uttarakhand</t>
  </si>
  <si>
    <t>Uttar Pradesh</t>
  </si>
  <si>
    <t>West Bengal</t>
  </si>
  <si>
    <t>Other supports offered</t>
  </si>
  <si>
    <t>Abia</t>
  </si>
  <si>
    <t>Adamawa</t>
  </si>
  <si>
    <t>Akwa Ibom</t>
  </si>
  <si>
    <t>Anambra</t>
  </si>
  <si>
    <t>https://allafrica.com/stories/202003200035.html</t>
  </si>
  <si>
    <t>Bauchi</t>
  </si>
  <si>
    <t>https://allafrica.com/stories/202003230409.html</t>
  </si>
  <si>
    <t>Bayelsa</t>
  </si>
  <si>
    <t>Benue</t>
  </si>
  <si>
    <t>Borno</t>
  </si>
  <si>
    <t>Cross River</t>
  </si>
  <si>
    <t>Delta</t>
  </si>
  <si>
    <t>Ebonyi</t>
  </si>
  <si>
    <t>Enugu</t>
  </si>
  <si>
    <t>Edo</t>
  </si>
  <si>
    <t>https://www.thisdaylive.com/index.php/2020/03/23/covid-19-edo-govt-shuts-down-schools/</t>
  </si>
  <si>
    <t>Ekiti</t>
  </si>
  <si>
    <t>Gombe</t>
  </si>
  <si>
    <t>Imo</t>
  </si>
  <si>
    <t>Jigawa</t>
  </si>
  <si>
    <t>Kaduna</t>
  </si>
  <si>
    <t>Kano</t>
  </si>
  <si>
    <t>https://kanofocus.com/2020/03/18/kano-8-other-northern-states-to-close-schools-over-covid-19/</t>
  </si>
  <si>
    <t>Katsina</t>
  </si>
  <si>
    <t>Kebbi</t>
  </si>
  <si>
    <t>Kogi</t>
  </si>
  <si>
    <t>Kwara</t>
  </si>
  <si>
    <t>https://allafrica.com/stories/202003190668.html</t>
  </si>
  <si>
    <t>Lagos</t>
  </si>
  <si>
    <t>Nasarawa</t>
  </si>
  <si>
    <t>Ogun</t>
  </si>
  <si>
    <t>Ondo</t>
  </si>
  <si>
    <t>https://allafrica.com/stories/202003200117.html</t>
  </si>
  <si>
    <t>Osun</t>
  </si>
  <si>
    <t>Oyo</t>
  </si>
  <si>
    <t>https://guardian.ng/news/covid-19-oyo-government-orders-closure-of-schools-till-after-easter/</t>
  </si>
  <si>
    <t>Plateau</t>
  </si>
  <si>
    <t>Rivers</t>
  </si>
  <si>
    <t>Sokoto</t>
  </si>
  <si>
    <t>Taraba</t>
  </si>
  <si>
    <t>Yobe</t>
  </si>
  <si>
    <t>Zamfara</t>
  </si>
  <si>
    <t>Alabama</t>
  </si>
  <si>
    <t>Alaska</t>
  </si>
  <si>
    <t>Arizona</t>
  </si>
  <si>
    <t>Arkansas</t>
  </si>
  <si>
    <t>California</t>
  </si>
  <si>
    <t>Colorado</t>
  </si>
  <si>
    <t>Colorado cancels all state testing</t>
  </si>
  <si>
    <t>Connecticut</t>
  </si>
  <si>
    <t>Delaware</t>
  </si>
  <si>
    <t>Florida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</si>
  <si>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</si>
  <si>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</si>
  <si>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</si>
  <si>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</si>
  <si>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</si>
  <si>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</si>
  <si>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</si>
  <si>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</si>
  <si>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</si>
  <si>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</si>
  <si>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</si>
  <si>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</si>
  <si>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</si>
  <si>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</si>
  <si>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</si>
  <si>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</si>
  <si>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</si>
  <si>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</si>
  <si>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</si>
  <si>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</si>
  <si>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</si>
  <si>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</si>
  <si>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</si>
  <si>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</si>
  <si>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</si>
  <si>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</si>
  <si>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</si>
  <si>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</si>
  <si>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</si>
  <si>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</si>
  <si>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</si>
  <si>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</si>
  <si>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</si>
  <si>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</si>
  <si>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</si>
  <si>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</si>
  <si>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</si>
  <si>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</si>
  <si>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</si>
  <si>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</si>
  <si>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Good example of subnational tracking in the US</t>
  </si>
  <si>
    <t>https://www.edweek.org/ew/section/multimedia/map-coronavirus-and-school-closures.html?override=web</t>
  </si>
  <si>
    <t>UNESCO Global tracking site</t>
  </si>
  <si>
    <t>https://en.unesco.org/themes/education-emergencies/coronavirus-school-closures</t>
  </si>
  <si>
    <t>United Nations Policy Brief: Education during COVID-19 and Beyond</t>
  </si>
  <si>
    <t>https://www.un.org/development/desa/dspd/wp-content/uploads/sites/22/2020/08/sg_policy_brief_covid-19_and_education_august_2020.pdf</t>
  </si>
  <si>
    <t>World Health Organization COVID-19 Dashboard</t>
  </si>
  <si>
    <t>https://covid19.who.int/table</t>
  </si>
  <si>
    <t>Insights for Education 'Back to School COVID Tracker'</t>
  </si>
  <si>
    <t>https://education.org/country-tracker</t>
  </si>
  <si>
    <t>World Bank School Reopenings Report (December 3rd)</t>
  </si>
  <si>
    <t>http://pubdocs.worldbank.org/en/155831607438134643/Education-COVID19-Brief-Annex-December-7-2020.pdf</t>
  </si>
</sst>
</file>

<file path=xl/styles.xml><?xml version="1.0" encoding="utf-8"?>
<styleSheet xmlns="http://schemas.openxmlformats.org/spreadsheetml/2006/main" xmlns:x14ac="http://schemas.microsoft.com/office/spreadsheetml/2009/9/ac" xmlns:mc="http://schemas.openxmlformats.org/markup-compatibility/2006">
  <numFmts count="11">
    <numFmt numFmtId="164" formatCode="d&quot;-&quot;mmm&quot;-&quot;yyyy"/>
    <numFmt numFmtId="165" formatCode="d mmmm"/>
    <numFmt numFmtId="166" formatCode="mmmm d"/>
    <numFmt numFmtId="167" formatCode="m/d"/>
    <numFmt numFmtId="168" formatCode="d mmm"/>
    <numFmt numFmtId="169" formatCode="mmmm yyyy"/>
    <numFmt numFmtId="170" formatCode="d-mmm"/>
    <numFmt numFmtId="171" formatCode="d&quot;-&quot;mmmm"/>
    <numFmt numFmtId="172" formatCode="m-d"/>
    <numFmt numFmtId="173" formatCode="m, d"/>
    <numFmt numFmtId="174" formatCode="d&quot; &quot;mmmm"/>
  </numFmts>
  <fonts count="101">
    <font>
      <sz val="10.0"/>
      <color rgb="FF000000"/>
      <name val="Arial"/>
    </font>
    <font>
      <b/>
      <color theme="1"/>
      <name val="Arial"/>
    </font>
    <font>
      <color theme="1"/>
      <name val="Arial"/>
    </font>
    <font>
      <b/>
      <color theme="1"/>
      <name val="PT Sans"/>
    </font>
    <font>
      <color theme="1"/>
      <name val="PT Sans"/>
    </font>
    <font>
      <b/>
      <sz val="10.0"/>
      <color rgb="FF00677F"/>
      <name val="PT Sans"/>
    </font>
    <font>
      <sz val="10.0"/>
      <color rgb="FF00677F"/>
      <name val="PT Sans"/>
    </font>
    <font>
      <b/>
      <color rgb="FF00677F"/>
      <name val="PT Sans"/>
    </font>
    <font>
      <b/>
      <sz val="10.0"/>
      <color rgb="FF696158"/>
      <name val="PT Sans"/>
    </font>
    <font>
      <sz val="10.0"/>
      <color rgb="FF696158"/>
      <name val="PT Sans"/>
    </font>
    <font>
      <color rgb="FF696158"/>
      <name val="PT Sans"/>
    </font>
    <font>
      <u/>
      <sz val="10.0"/>
      <color rgb="FF696158"/>
      <name val="PT Sans"/>
    </font>
    <font>
      <u/>
      <color rgb="FF000000"/>
      <name val="PT Sans"/>
    </font>
    <font>
      <color rgb="FF696158"/>
      <name val="&quot;docs-PT Sans&quot;"/>
    </font>
    <font>
      <u/>
      <sz val="10.0"/>
      <color rgb="FF696158"/>
      <name val="PT Sans"/>
    </font>
    <font>
      <color rgb="FF696158"/>
      <name val="Arial"/>
    </font>
    <font>
      <u/>
      <color rgb="FF696158"/>
      <name val="PT Sans"/>
    </font>
    <font>
      <u/>
      <sz val="10.0"/>
      <color rgb="FF696158"/>
      <name val="PT Sans"/>
    </font>
    <font>
      <u/>
      <color rgb="FF696158"/>
    </font>
    <font>
      <u/>
      <color rgb="FF696158"/>
      <name val="PT Sans"/>
    </font>
    <font>
      <sz val="11.0"/>
      <color rgb="FF696158"/>
      <name val="PT Sans"/>
    </font>
    <font>
      <sz val="10.0"/>
      <color rgb="FF333333"/>
      <name val="PT Sans"/>
    </font>
    <font>
      <u/>
      <color rgb="FF666666"/>
      <name val="PT Sans"/>
    </font>
    <font>
      <u/>
      <color rgb="FF696158"/>
    </font>
    <font>
      <u/>
      <color rgb="FF696158"/>
      <name val="PT Sans"/>
    </font>
    <font>
      <u/>
      <color rgb="FF666666"/>
    </font>
    <font>
      <color rgb="FF666666"/>
      <name val="PT Sans"/>
    </font>
    <font>
      <u/>
      <color rgb="FF696158"/>
      <name val="Lato"/>
    </font>
    <font>
      <u/>
      <color rgb="FF000000"/>
    </font>
    <font>
      <u/>
      <color rgb="FF666666"/>
      <name val="PT Sans"/>
    </font>
    <font>
      <u/>
      <color rgb="FF696158"/>
      <name val="Roboto"/>
    </font>
    <font>
      <color rgb="FF000000"/>
      <name val="PT Sans"/>
    </font>
    <font>
      <u/>
      <sz val="11.0"/>
      <color rgb="FF800080"/>
      <name val="Calibri"/>
    </font>
    <font>
      <sz val="11.0"/>
      <color rgb="FF000000"/>
      <name val="Calibri"/>
    </font>
    <font>
      <u/>
      <sz val="11.0"/>
      <color rgb="FF800080"/>
      <name val="Calibri"/>
    </font>
    <font>
      <u/>
      <color rgb="FF696158"/>
      <name val="Roboto"/>
    </font>
    <font>
      <u/>
      <color rgb="FF666666"/>
    </font>
    <font>
      <u/>
      <color rgb="FF666666"/>
      <name val="Lato"/>
    </font>
    <font>
      <u/>
      <color rgb="FF0000FF"/>
    </font>
    <font>
      <u/>
      <sz val="10.0"/>
      <color rgb="FF696158"/>
      <name val="PT Sans"/>
    </font>
    <font>
      <u/>
      <sz val="10.0"/>
      <color rgb="FF1155CC"/>
      <name val="PT Sans"/>
    </font>
    <font>
      <u/>
      <sz val="10.0"/>
      <color rgb="FF696158"/>
      <name val="PT Sans"/>
    </font>
    <font>
      <u/>
      <color rgb="FF696158"/>
      <name val="PT Sans"/>
    </font>
    <font>
      <u/>
      <color rgb="FF666666"/>
    </font>
    <font>
      <u/>
      <sz val="10.0"/>
      <color rgb="FF1155CC"/>
      <name val="PT Sans"/>
    </font>
    <font>
      <u/>
      <sz val="10.0"/>
      <color rgb="FF696158"/>
      <name val="PT Sans"/>
    </font>
    <font>
      <sz val="10.0"/>
      <color rgb="FF333333"/>
      <name val="Arial"/>
    </font>
    <font>
      <u/>
      <sz val="10.0"/>
      <color rgb="FF696158"/>
      <name val="PT Sans"/>
    </font>
    <font>
      <u/>
      <sz val="11.0"/>
      <color rgb="FF696158"/>
      <name val="PT Sans"/>
    </font>
    <font>
      <u/>
      <color rgb="FF696158"/>
      <name val="PT Sans"/>
    </font>
    <font>
      <u/>
      <color rgb="FF666666"/>
      <name val="Lato"/>
    </font>
    <font>
      <u/>
      <sz val="10.0"/>
      <color rgb="FF696158"/>
      <name val="PT Sans"/>
    </font>
    <font>
      <u/>
      <sz val="10.0"/>
      <color rgb="FF1155CC"/>
      <name val="PT Sans"/>
    </font>
    <font>
      <b/>
      <sz val="10.0"/>
      <color theme="1"/>
      <name val="PT Sans"/>
    </font>
    <font>
      <b/>
      <sz val="10.0"/>
      <color theme="1"/>
      <name val="Arial"/>
    </font>
    <font>
      <sz val="10.0"/>
      <color rgb="FF696158"/>
      <name val="Arial"/>
    </font>
    <font>
      <u/>
      <sz val="10.0"/>
      <color rgb="FF0000FF"/>
      <name val="PT Sans"/>
    </font>
    <font>
      <u/>
      <color rgb="FF0000FF"/>
      <name val="PT Sans"/>
    </font>
    <font>
      <u/>
      <color rgb="FF1155CC"/>
      <name val="PT Sans"/>
    </font>
    <font>
      <u/>
      <color rgb="FF0000FF"/>
      <name val="PT Sans"/>
    </font>
    <font>
      <u/>
      <sz val="10.0"/>
      <color rgb="FF1155CC"/>
      <name val="PT Sans"/>
    </font>
    <font>
      <sz val="10.0"/>
      <color theme="1"/>
      <name val="PT Sans"/>
    </font>
    <font>
      <u/>
      <color rgb="FF696158"/>
      <name val="PT Sans"/>
    </font>
    <font>
      <u/>
      <color rgb="FF696158"/>
      <name val="PT Sans"/>
    </font>
    <font>
      <u/>
      <color theme="1"/>
      <name val="PT Sans"/>
    </font>
    <font>
      <u/>
      <sz val="10.0"/>
      <color rgb="FF404040"/>
      <name val="PT Sans"/>
    </font>
    <font>
      <sz val="10.0"/>
      <color rgb="FF404040"/>
      <name val="PT Sans"/>
    </font>
    <font>
      <sz val="10.0"/>
      <color rgb="FF000000"/>
      <name val="PT Sans"/>
    </font>
    <font>
      <u/>
      <color rgb="FF666666"/>
      <name val="PT Sans"/>
    </font>
    <font>
      <u/>
      <color rgb="FF1155CC"/>
      <name val="PT Sans"/>
    </font>
    <font>
      <u/>
      <sz val="10.0"/>
      <color rgb="FF696158"/>
      <name val="PT Sans"/>
    </font>
    <font>
      <sz val="10.0"/>
      <color rgb="FF666666"/>
      <name val="PT Sans"/>
    </font>
    <font>
      <u/>
      <sz val="10.0"/>
      <color rgb="FF1155CC"/>
      <name val="PT Sans"/>
    </font>
    <font>
      <u/>
      <sz val="10.0"/>
      <color rgb="FF666666"/>
      <name val="PT Sans"/>
    </font>
    <font>
      <u/>
      <color rgb="FF666666"/>
      <name val="PT Sans"/>
    </font>
    <font>
      <color rgb="FF4A4A4A"/>
      <name val="PT Sans"/>
    </font>
    <font>
      <u/>
      <sz val="10.0"/>
      <color rgb="FF696158"/>
      <name val="PT Sans"/>
    </font>
    <font>
      <u/>
      <color rgb="FF666666"/>
      <name val="PT Sans"/>
    </font>
    <font>
      <u/>
      <color rgb="FF696158"/>
      <name val="PT Sans"/>
    </font>
    <font>
      <b/>
      <u/>
      <sz val="10.0"/>
      <color rgb="FF252525"/>
      <name val="&quot;PT Sans&quot;"/>
    </font>
    <font>
      <u/>
      <sz val="10.0"/>
      <color rgb="FF252525"/>
      <name val="&quot;PT Sans&quot;"/>
    </font>
    <font>
      <sz val="10.0"/>
      <color rgb="FF252525"/>
      <name val="&quot;PT Sans&quot;"/>
    </font>
    <font>
      <u/>
      <sz val="10.0"/>
      <color rgb="FF696158"/>
      <name val="PT Sans"/>
    </font>
    <font>
      <u/>
      <sz val="10.0"/>
      <color rgb="FF696158"/>
      <name val="PT Sans"/>
    </font>
    <font>
      <sz val="11.0"/>
      <color rgb="FF333333"/>
      <name val="PT Sans"/>
    </font>
    <font>
      <u/>
      <sz val="10.0"/>
      <color rgb="FF2C2F34"/>
      <name val="PT Sans"/>
    </font>
    <font>
      <u/>
      <color rgb="FF1155CC"/>
      <name val="PT Sans"/>
    </font>
    <font>
      <u/>
      <sz val="10.0"/>
      <color rgb="FF444444"/>
      <name val="PT Sans"/>
    </font>
    <font>
      <u/>
      <color rgb="FF696158"/>
      <name val="PT Sans"/>
    </font>
    <font>
      <sz val="11.0"/>
      <color rgb="FF000000"/>
      <name val="PT Sans"/>
    </font>
    <font>
      <u/>
      <sz val="10.0"/>
      <color rgb="FF333333"/>
      <name val="PT Sans"/>
    </font>
    <font>
      <sz val="10.0"/>
      <color rgb="FF980000"/>
      <name val="PT Sans"/>
    </font>
    <font>
      <u/>
      <color rgb="FF0000FF"/>
    </font>
    <font>
      <u/>
      <color rgb="FF1155CC"/>
    </font>
    <font>
      <color rgb="FF000000"/>
      <name val="&quot;docs-PT Sans&quot;"/>
    </font>
    <font>
      <u/>
      <color rgb="FF1155CC"/>
    </font>
    <font>
      <b/>
      <color rgb="FF696158"/>
      <name val="PT Sans"/>
    </font>
    <font>
      <b/>
      <color rgb="FF00677F"/>
      <name val="Arial"/>
    </font>
    <font>
      <b/>
      <color rgb="FF696158"/>
      <name val="Arial"/>
    </font>
    <font>
      <u/>
      <color rgb="FF696158"/>
    </font>
    <font>
      <u/>
      <color rgb="FF1155CC"/>
    </font>
  </fonts>
  <fills count="6">
    <fill>
      <patternFill patternType="none"/>
    </fill>
    <fill>
      <patternFill patternType="lightGray"/>
    </fill>
    <fill>
      <patternFill patternType="solid">
        <fgColor rgb="FFCCCCCC"/>
        <bgColor rgb="FFCCCCCC"/>
      </patternFill>
    </fill>
    <fill>
      <patternFill patternType="solid">
        <fgColor rgb="FFFFFFFF"/>
        <bgColor rgb="FFFFFFFF"/>
      </patternFill>
    </fill>
    <fill>
      <patternFill patternType="solid">
        <fgColor rgb="FFF2F4F9"/>
        <bgColor rgb="FFF2F4F9"/>
      </patternFill>
    </fill>
    <fill>
      <patternFill patternType="solid">
        <fgColor theme="0"/>
        <bgColor theme="0"/>
      </patternFill>
    </fill>
  </fills>
  <borders count="1">
    <border/>
  </borders>
  <cellStyleXfs count="1">
    <xf borderId="0" fillId="0" fontId="0" numFmtId="0" applyAlignment="1" applyFont="1"/>
  </cellStyleXfs>
  <cellXfs count="330">
    <xf borderId="0" fillId="0" fontId="0" numFmtId="0" xfId="0" applyAlignment="1" applyFont="1">
      <alignment readingOrder="0" shrinkToFit="0" vertical="bottom" wrapText="0"/>
    </xf>
    <xf borderId="0" fillId="0" fontId="1" numFmtId="0" xfId="0" applyAlignment="1" applyFont="1">
      <alignment readingOrder="0" shrinkToFit="0" wrapText="1"/>
    </xf>
    <xf borderId="0" fillId="2" fontId="2" numFmtId="0" xfId="0" applyAlignment="1" applyFill="1" applyFont="1">
      <alignment readingOrder="0"/>
    </xf>
    <xf borderId="0" fillId="2" fontId="1" numFmtId="0" xfId="0" applyAlignment="1" applyFont="1">
      <alignment readingOrder="0" shrinkToFit="0" wrapText="1"/>
    </xf>
    <xf borderId="0" fillId="2" fontId="1" numFmtId="3" xfId="0" applyAlignment="1" applyFont="1" applyNumberFormat="1">
      <alignment readingOrder="0" shrinkToFit="0" wrapText="1"/>
    </xf>
    <xf borderId="0" fillId="2" fontId="1" numFmtId="1" xfId="0" applyAlignment="1" applyFont="1" applyNumberFormat="1">
      <alignment readingOrder="0" shrinkToFit="0" wrapText="1"/>
    </xf>
    <xf borderId="0" fillId="2" fontId="3" numFmtId="0" xfId="0" applyAlignment="1" applyFont="1">
      <alignment readingOrder="0" shrinkToFit="0" vertical="top" wrapText="1"/>
    </xf>
    <xf borderId="0" fillId="2" fontId="3" numFmtId="164" xfId="0" applyAlignment="1" applyFont="1" applyNumberFormat="1">
      <alignment readingOrder="0" shrinkToFit="0" vertical="top" wrapText="1"/>
    </xf>
    <xf borderId="0" fillId="2" fontId="4" numFmtId="0" xfId="0" applyAlignment="1" applyFont="1">
      <alignment horizontal="left" readingOrder="0" vertical="top"/>
    </xf>
    <xf borderId="0" fillId="2" fontId="4" numFmtId="0" xfId="0" applyAlignment="1" applyFont="1">
      <alignment horizontal="left" readingOrder="0" shrinkToFit="0" vertical="top" wrapText="1"/>
    </xf>
    <xf borderId="0" fillId="2" fontId="4" numFmtId="0" xfId="0" applyAlignment="1" applyFont="1">
      <alignment shrinkToFit="0" vertical="bottom" wrapText="1"/>
    </xf>
    <xf borderId="0" fillId="2" fontId="2" numFmtId="0" xfId="0" applyAlignment="1" applyFont="1">
      <alignment readingOrder="0" shrinkToFit="0" wrapText="1"/>
    </xf>
    <xf borderId="0" fillId="2" fontId="1" numFmtId="0" xfId="0" applyAlignment="1" applyFont="1">
      <alignment readingOrder="0" shrinkToFit="0" vertical="bottom" wrapText="1"/>
    </xf>
    <xf borderId="0" fillId="2" fontId="1" numFmtId="0" xfId="0" applyAlignment="1" applyFont="1">
      <alignment readingOrder="0"/>
    </xf>
    <xf borderId="0" fillId="3" fontId="5" numFmtId="0" xfId="0" applyAlignment="1" applyFill="1" applyFont="1">
      <alignment readingOrder="0" shrinkToFit="0" vertical="top" wrapText="1"/>
    </xf>
    <xf borderId="0" fillId="0" fontId="6" numFmtId="0" xfId="0" applyAlignment="1" applyFont="1">
      <alignment readingOrder="0" vertical="top"/>
    </xf>
    <xf borderId="0" fillId="0" fontId="5" numFmtId="0" xfId="0" applyAlignment="1" applyFont="1">
      <alignment readingOrder="0" shrinkToFit="0" vertical="top" wrapText="1"/>
    </xf>
    <xf borderId="0" fillId="0" fontId="5" numFmtId="3" xfId="0" applyAlignment="1" applyFont="1" applyNumberFormat="1">
      <alignment readingOrder="0" shrinkToFit="0" vertical="top" wrapText="1"/>
    </xf>
    <xf borderId="0" fillId="0" fontId="5" numFmtId="1" xfId="0" applyAlignment="1" applyFont="1" applyNumberFormat="1">
      <alignment readingOrder="0" shrinkToFit="0" vertical="top" wrapText="1"/>
    </xf>
    <xf borderId="0" fillId="0" fontId="5" numFmtId="164" xfId="0" applyAlignment="1" applyFont="1" applyNumberFormat="1">
      <alignment readingOrder="0" shrinkToFit="0" vertical="top" wrapText="1"/>
    </xf>
    <xf borderId="0" fillId="0" fontId="5" numFmtId="0" xfId="0" applyAlignment="1" applyFont="1">
      <alignment horizontal="left" readingOrder="0" shrinkToFit="0" vertical="top" wrapText="1"/>
    </xf>
    <xf borderId="0" fillId="0" fontId="7" numFmtId="0" xfId="0" applyAlignment="1" applyFont="1">
      <alignment readingOrder="0" shrinkToFit="0" vertical="top" wrapText="1"/>
    </xf>
    <xf borderId="0" fillId="0" fontId="6" numFmtId="0" xfId="0" applyAlignment="1" applyFont="1">
      <alignment readingOrder="0" shrinkToFit="0" vertical="top" wrapText="1"/>
    </xf>
    <xf borderId="0" fillId="0" fontId="5" numFmtId="0" xfId="0" applyAlignment="1" applyFont="1">
      <alignment readingOrder="0" vertical="top"/>
    </xf>
    <xf borderId="0" fillId="3" fontId="8" numFmtId="0" xfId="0" applyAlignment="1" applyFont="1">
      <alignment horizontal="left" readingOrder="0" shrinkToFit="0" vertical="top" wrapText="0"/>
    </xf>
    <xf borderId="0" fillId="0" fontId="9" numFmtId="0" xfId="0" applyAlignment="1" applyFont="1">
      <alignment horizontal="left" readingOrder="0" vertical="top"/>
    </xf>
    <xf borderId="0" fillId="3" fontId="9" numFmtId="0" xfId="0" applyAlignment="1" applyFont="1">
      <alignment horizontal="left" readingOrder="0" shrinkToFit="0" vertical="top" wrapText="0"/>
    </xf>
    <xf borderId="0" fillId="0" fontId="9" numFmtId="0" xfId="0" applyAlignment="1" applyFont="1">
      <alignment horizontal="left" readingOrder="0" shrinkToFit="0" vertical="top" wrapText="0"/>
    </xf>
    <xf borderId="0" fillId="0" fontId="9" numFmtId="0" xfId="0" applyAlignment="1" applyFont="1">
      <alignment horizontal="left" vertical="top"/>
    </xf>
    <xf borderId="0" fillId="0" fontId="9" numFmtId="165" xfId="0" applyAlignment="1" applyFont="1" applyNumberFormat="1">
      <alignment horizontal="left" readingOrder="0" vertical="top"/>
    </xf>
    <xf borderId="0" fillId="0" fontId="9" numFmtId="3" xfId="0" applyAlignment="1" applyFont="1" applyNumberFormat="1">
      <alignment horizontal="left" readingOrder="0" vertical="top"/>
    </xf>
    <xf borderId="0" fillId="0" fontId="9" numFmtId="1" xfId="0" applyAlignment="1" applyFont="1" applyNumberFormat="1">
      <alignment horizontal="left" readingOrder="0" shrinkToFit="0" vertical="top" wrapText="1"/>
    </xf>
    <xf borderId="0" fillId="0" fontId="9" numFmtId="0" xfId="0" applyAlignment="1" applyFont="1">
      <alignment horizontal="left" readingOrder="0" shrinkToFit="0" vertical="top" wrapText="1"/>
    </xf>
    <xf borderId="0" fillId="0" fontId="9" numFmtId="164" xfId="0" applyAlignment="1" applyFont="1" applyNumberFormat="1">
      <alignment horizontal="left" readingOrder="0" shrinkToFit="0" vertical="top" wrapText="1"/>
    </xf>
    <xf borderId="0" fillId="3" fontId="10" numFmtId="0" xfId="0" applyAlignment="1" applyFont="1">
      <alignment horizontal="left" readingOrder="0" shrinkToFit="0" vertical="top" wrapText="1"/>
    </xf>
    <xf borderId="0" fillId="0" fontId="4" numFmtId="0" xfId="0" applyAlignment="1" applyFont="1">
      <alignment readingOrder="0" shrinkToFit="0" vertical="top" wrapText="1"/>
    </xf>
    <xf borderId="0" fillId="0" fontId="9" numFmtId="0" xfId="0" applyAlignment="1" applyFont="1">
      <alignment horizontal="left" shrinkToFit="0" vertical="top" wrapText="1"/>
    </xf>
    <xf borderId="0" fillId="0" fontId="9" numFmtId="0" xfId="0" applyAlignment="1" applyFont="1">
      <alignment horizontal="left" vertical="top"/>
    </xf>
    <xf borderId="0" fillId="0" fontId="11" numFmtId="0" xfId="0" applyAlignment="1" applyFont="1">
      <alignment horizontal="left" readingOrder="0" shrinkToFit="0" vertical="top" wrapText="0"/>
    </xf>
    <xf borderId="0" fillId="0" fontId="9" numFmtId="0" xfId="0" applyAlignment="1" applyFont="1">
      <alignment horizontal="left" readingOrder="0" shrinkToFit="0" vertical="top" wrapText="0"/>
    </xf>
    <xf borderId="0" fillId="0" fontId="12" numFmtId="0" xfId="0" applyAlignment="1" applyFont="1">
      <alignment readingOrder="0" shrinkToFit="0" wrapText="0"/>
    </xf>
    <xf borderId="0" fillId="0" fontId="9" numFmtId="1" xfId="0" applyAlignment="1" applyFont="1" applyNumberFormat="1">
      <alignment horizontal="left" readingOrder="0" vertical="top"/>
    </xf>
    <xf borderId="0" fillId="0" fontId="9" numFmtId="164" xfId="0" applyAlignment="1" applyFont="1" applyNumberFormat="1">
      <alignment horizontal="left" readingOrder="0" vertical="top"/>
    </xf>
    <xf borderId="0" fillId="3" fontId="13" numFmtId="0" xfId="0" applyAlignment="1" applyFont="1">
      <alignment horizontal="left" readingOrder="0" shrinkToFit="0" vertical="top" wrapText="1"/>
    </xf>
    <xf borderId="0" fillId="0" fontId="14" numFmtId="0" xfId="0" applyAlignment="1" applyFont="1">
      <alignment horizontal="left" readingOrder="0" shrinkToFit="0" vertical="top" wrapText="1"/>
    </xf>
    <xf borderId="0" fillId="0" fontId="15" numFmtId="0" xfId="0" applyAlignment="1" applyFont="1">
      <alignment readingOrder="0"/>
    </xf>
    <xf borderId="0" fillId="0" fontId="9" numFmtId="1" xfId="0" applyAlignment="1" applyFont="1" applyNumberFormat="1">
      <alignment horizontal="left" vertical="top"/>
    </xf>
    <xf borderId="0" fillId="0" fontId="9" numFmtId="3" xfId="0" applyAlignment="1" applyFont="1" applyNumberFormat="1">
      <alignment horizontal="left" vertical="top"/>
    </xf>
    <xf borderId="0" fillId="0" fontId="9" numFmtId="0" xfId="0" applyAlignment="1" applyFont="1">
      <alignment horizontal="left" shrinkToFit="0" vertical="top" wrapText="0"/>
    </xf>
    <xf borderId="0" fillId="0" fontId="15" numFmtId="0" xfId="0" applyAlignment="1" applyFont="1">
      <alignment readingOrder="0" shrinkToFit="0" wrapText="1"/>
    </xf>
    <xf borderId="0" fillId="0" fontId="16" numFmtId="0" xfId="0" applyAlignment="1" applyFont="1">
      <alignment readingOrder="0"/>
    </xf>
    <xf borderId="0" fillId="3" fontId="17" numFmtId="0" xfId="0" applyAlignment="1" applyFont="1">
      <alignment horizontal="left" readingOrder="0" shrinkToFit="0" vertical="top" wrapText="0"/>
    </xf>
    <xf borderId="0" fillId="0" fontId="10" numFmtId="0" xfId="0" applyAlignment="1" applyFont="1">
      <alignment readingOrder="0" shrinkToFit="0" wrapText="0"/>
    </xf>
    <xf borderId="0" fillId="0" fontId="18" numFmtId="0" xfId="0" applyAlignment="1" applyFont="1">
      <alignment readingOrder="0"/>
    </xf>
    <xf borderId="0" fillId="3" fontId="9" numFmtId="0" xfId="0" applyAlignment="1" applyFont="1">
      <alignment horizontal="left" readingOrder="0" shrinkToFit="0" vertical="top" wrapText="0"/>
    </xf>
    <xf borderId="0" fillId="0" fontId="9" numFmtId="164" xfId="0" applyAlignment="1" applyFont="1" applyNumberFormat="1">
      <alignment horizontal="left" vertical="top"/>
    </xf>
    <xf borderId="0" fillId="3" fontId="10" numFmtId="3" xfId="0" applyAlignment="1" applyFont="1" applyNumberFormat="1">
      <alignment horizontal="left" readingOrder="0" vertical="top"/>
    </xf>
    <xf borderId="0" fillId="0" fontId="9" numFmtId="166" xfId="0" applyAlignment="1" applyFont="1" applyNumberFormat="1">
      <alignment horizontal="left" readingOrder="0" vertical="top"/>
    </xf>
    <xf borderId="0" fillId="0" fontId="19" numFmtId="0" xfId="0" applyAlignment="1" applyFont="1">
      <alignment readingOrder="0"/>
    </xf>
    <xf borderId="0" fillId="3" fontId="9" numFmtId="0" xfId="0" applyAlignment="1" applyFont="1">
      <alignment horizontal="left" readingOrder="0" shrinkToFit="0" vertical="top" wrapText="1"/>
    </xf>
    <xf borderId="0" fillId="3" fontId="9" numFmtId="165" xfId="0" applyAlignment="1" applyFont="1" applyNumberFormat="1">
      <alignment horizontal="left" readingOrder="0" shrinkToFit="0" vertical="top" wrapText="1"/>
    </xf>
    <xf borderId="0" fillId="3" fontId="9" numFmtId="164" xfId="0" applyAlignment="1" applyFont="1" applyNumberFormat="1">
      <alignment horizontal="left" readingOrder="0" shrinkToFit="0" vertical="top" wrapText="1"/>
    </xf>
    <xf borderId="0" fillId="3" fontId="20" numFmtId="0" xfId="0" applyAlignment="1" applyFont="1">
      <alignment readingOrder="0" shrinkToFit="0" vertical="bottom" wrapText="1"/>
    </xf>
    <xf borderId="0" fillId="0" fontId="20" numFmtId="0" xfId="0" applyAlignment="1" applyFont="1">
      <alignment horizontal="left" readingOrder="0" shrinkToFit="0" vertical="top" wrapText="1"/>
    </xf>
    <xf borderId="0" fillId="0" fontId="15" numFmtId="0" xfId="0" applyAlignment="1" applyFont="1">
      <alignment readingOrder="0" shrinkToFit="0" wrapText="0"/>
    </xf>
    <xf borderId="0" fillId="3" fontId="21" numFmtId="0" xfId="0" applyAlignment="1" applyFont="1">
      <alignment horizontal="left" readingOrder="0" shrinkToFit="0" wrapText="1"/>
    </xf>
    <xf borderId="0" fillId="0" fontId="22" numFmtId="0" xfId="0" applyAlignment="1" applyFont="1">
      <alignment readingOrder="0" shrinkToFit="0" wrapText="0"/>
    </xf>
    <xf borderId="0" fillId="0" fontId="23" numFmtId="0" xfId="0" applyAlignment="1" applyFont="1">
      <alignment readingOrder="0" shrinkToFit="0" wrapText="0"/>
    </xf>
    <xf borderId="0" fillId="0" fontId="24" numFmtId="0" xfId="0" applyAlignment="1" applyFont="1">
      <alignment readingOrder="0" shrinkToFit="0" wrapText="0"/>
    </xf>
    <xf borderId="0" fillId="0" fontId="25" numFmtId="0" xfId="0" applyAlignment="1" applyFont="1">
      <alignment readingOrder="0" shrinkToFit="0" wrapText="0"/>
    </xf>
    <xf borderId="0" fillId="0" fontId="9" numFmtId="3" xfId="0" applyAlignment="1" applyFont="1" applyNumberFormat="1">
      <alignment horizontal="left" readingOrder="0" shrinkToFit="0" vertical="top" wrapText="1"/>
    </xf>
    <xf borderId="0" fillId="0" fontId="26" numFmtId="0" xfId="0" applyAlignment="1" applyFont="1">
      <alignment readingOrder="0" shrinkToFit="0" vertical="top" wrapText="1"/>
    </xf>
    <xf borderId="0" fillId="0" fontId="27" numFmtId="0" xfId="0" applyAlignment="1" applyFont="1">
      <alignment readingOrder="0"/>
    </xf>
    <xf borderId="0" fillId="0" fontId="9" numFmtId="165" xfId="0" applyAlignment="1" applyFont="1" applyNumberFormat="1">
      <alignment horizontal="left" readingOrder="0" shrinkToFit="0" vertical="top" wrapText="1"/>
    </xf>
    <xf borderId="0" fillId="0" fontId="28" numFmtId="0" xfId="0" applyAlignment="1" applyFont="1">
      <alignment readingOrder="0" shrinkToFit="0" wrapText="0"/>
    </xf>
    <xf borderId="0" fillId="0" fontId="29" numFmtId="0" xfId="0" applyAlignment="1" applyFont="1">
      <alignment readingOrder="0"/>
    </xf>
    <xf borderId="0" fillId="0" fontId="10" numFmtId="0" xfId="0" applyAlignment="1" applyFont="1">
      <alignment horizontal="left" readingOrder="0" vertical="top"/>
    </xf>
    <xf borderId="0" fillId="3" fontId="30" numFmtId="0" xfId="0" applyAlignment="1" applyFont="1">
      <alignment readingOrder="0" shrinkToFit="0" wrapText="0"/>
    </xf>
    <xf borderId="0" fillId="0" fontId="31" numFmtId="0" xfId="0" applyAlignment="1" applyFont="1">
      <alignment readingOrder="0" shrinkToFit="0" wrapText="0"/>
    </xf>
    <xf borderId="0" fillId="0" fontId="32" numFmtId="0" xfId="0" applyAlignment="1" applyFont="1">
      <alignment readingOrder="0" shrinkToFit="0" wrapText="0"/>
    </xf>
    <xf borderId="0" fillId="3" fontId="9" numFmtId="1" xfId="0" applyAlignment="1" applyFont="1" applyNumberFormat="1">
      <alignment horizontal="left" readingOrder="0" shrinkToFit="0" vertical="top" wrapText="1"/>
    </xf>
    <xf borderId="0" fillId="0" fontId="9" numFmtId="0" xfId="0" applyAlignment="1" applyFont="1">
      <alignment readingOrder="0" shrinkToFit="0" vertical="bottom" wrapText="1"/>
    </xf>
    <xf borderId="0" fillId="0" fontId="33" numFmtId="0" xfId="0" applyFont="1"/>
    <xf borderId="0" fillId="0" fontId="34" numFmtId="0" xfId="0" applyAlignment="1" applyFont="1">
      <alignment readingOrder="0"/>
    </xf>
    <xf borderId="0" fillId="0" fontId="10" numFmtId="0" xfId="0" applyAlignment="1" applyFont="1">
      <alignment readingOrder="0"/>
    </xf>
    <xf borderId="0" fillId="3" fontId="35" numFmtId="0" xfId="0" applyAlignment="1" applyFont="1">
      <alignment readingOrder="0"/>
    </xf>
    <xf borderId="0" fillId="0" fontId="9" numFmtId="167" xfId="0" applyAlignment="1" applyFont="1" applyNumberFormat="1">
      <alignment horizontal="left" readingOrder="0" vertical="top"/>
    </xf>
    <xf borderId="0" fillId="0" fontId="36" numFmtId="0" xfId="0" applyAlignment="1" applyFont="1">
      <alignment readingOrder="0"/>
    </xf>
    <xf borderId="0" fillId="0" fontId="10" numFmtId="0" xfId="0" applyAlignment="1" applyFont="1">
      <alignment readingOrder="0" shrinkToFit="0" vertical="top" wrapText="1"/>
    </xf>
    <xf borderId="0" fillId="3" fontId="9" numFmtId="0" xfId="0" applyAlignment="1" applyFont="1">
      <alignment horizontal="left" readingOrder="0" vertical="top"/>
    </xf>
    <xf borderId="0" fillId="0" fontId="37" numFmtId="0" xfId="0" applyAlignment="1" applyFont="1">
      <alignment readingOrder="0" shrinkToFit="0" wrapText="0"/>
    </xf>
    <xf borderId="0" fillId="0" fontId="9" numFmtId="166" xfId="0" applyAlignment="1" applyFont="1" applyNumberFormat="1">
      <alignment horizontal="left" readingOrder="0" shrinkToFit="0" vertical="top" wrapText="1"/>
    </xf>
    <xf borderId="0" fillId="0" fontId="38" numFmtId="0" xfId="0" applyAlignment="1" applyFont="1">
      <alignment readingOrder="0"/>
    </xf>
    <xf borderId="0" fillId="3" fontId="39" numFmtId="0" xfId="0" applyAlignment="1" applyFont="1">
      <alignment horizontal="left" readingOrder="0" shrinkToFit="0" vertical="top" wrapText="1"/>
    </xf>
    <xf borderId="0" fillId="3" fontId="10" numFmtId="0" xfId="0" applyAlignment="1" applyFont="1">
      <alignment readingOrder="0" shrinkToFit="0" wrapText="0"/>
    </xf>
    <xf borderId="0" fillId="3" fontId="9" numFmtId="0" xfId="0" applyAlignment="1" applyFont="1">
      <alignment readingOrder="0" shrinkToFit="0" wrapText="1"/>
    </xf>
    <xf borderId="0" fillId="0" fontId="40" numFmtId="0" xfId="0" applyAlignment="1" applyFont="1">
      <alignment horizontal="left" readingOrder="0" shrinkToFit="0" vertical="top" wrapText="0"/>
    </xf>
    <xf borderId="0" fillId="0" fontId="9" numFmtId="168" xfId="0" applyAlignment="1" applyFont="1" applyNumberFormat="1">
      <alignment horizontal="left" readingOrder="0" vertical="top"/>
    </xf>
    <xf borderId="0" fillId="0" fontId="41" numFmtId="0" xfId="0" applyAlignment="1" applyFont="1">
      <alignment horizontal="left" readingOrder="0" shrinkToFit="0" vertical="top" wrapText="0"/>
    </xf>
    <xf borderId="0" fillId="3" fontId="9" numFmtId="3" xfId="0" applyAlignment="1" applyFont="1" applyNumberFormat="1">
      <alignment horizontal="left" readingOrder="0" vertical="top"/>
    </xf>
    <xf borderId="0" fillId="0" fontId="9" numFmtId="0" xfId="0" applyAlignment="1" applyFont="1">
      <alignment horizontal="left" readingOrder="0" shrinkToFit="0" vertical="top" wrapText="1"/>
    </xf>
    <xf borderId="0" fillId="0" fontId="42" numFmtId="0" xfId="0" applyAlignment="1" applyFont="1">
      <alignment readingOrder="0" shrinkToFit="0" wrapText="0"/>
    </xf>
    <xf borderId="0" fillId="0" fontId="9" numFmtId="169" xfId="0" applyAlignment="1" applyFont="1" applyNumberFormat="1">
      <alignment horizontal="left" readingOrder="0" vertical="top"/>
    </xf>
    <xf borderId="0" fillId="0" fontId="43" numFmtId="0" xfId="0" applyAlignment="1" applyFont="1">
      <alignment readingOrder="0"/>
    </xf>
    <xf borderId="0" fillId="0" fontId="44" numFmtId="0" xfId="0" applyAlignment="1" applyFont="1">
      <alignment horizontal="left" readingOrder="0" vertical="top"/>
    </xf>
    <xf borderId="0" fillId="0" fontId="45" numFmtId="0" xfId="0" applyAlignment="1" applyFont="1">
      <alignment horizontal="left" readingOrder="0" shrinkToFit="0" vertical="top" wrapText="1"/>
    </xf>
    <xf borderId="0" fillId="3" fontId="46" numFmtId="0" xfId="0" applyAlignment="1" applyFont="1">
      <alignment readingOrder="0" shrinkToFit="0" vertical="top" wrapText="1"/>
    </xf>
    <xf borderId="0" fillId="3" fontId="9" numFmtId="0" xfId="0" applyAlignment="1" applyFont="1">
      <alignment readingOrder="0" shrinkToFit="0" wrapText="1"/>
    </xf>
    <xf borderId="0" fillId="3" fontId="9" numFmtId="0" xfId="0" applyAlignment="1" applyFont="1">
      <alignment readingOrder="0" shrinkToFit="0" vertical="top" wrapText="1"/>
    </xf>
    <xf borderId="0" fillId="3" fontId="9" numFmtId="164" xfId="0" applyAlignment="1" applyFont="1" applyNumberFormat="1">
      <alignment readingOrder="0" shrinkToFit="0" vertical="top" wrapText="1"/>
    </xf>
    <xf borderId="0" fillId="3" fontId="47" numFmtId="0" xfId="0" applyAlignment="1" applyFont="1">
      <alignment readingOrder="0" shrinkToFit="0" wrapText="0"/>
    </xf>
    <xf borderId="0" fillId="3" fontId="21" numFmtId="0" xfId="0" applyAlignment="1" applyFont="1">
      <alignment readingOrder="0" shrinkToFit="0" wrapText="1"/>
    </xf>
    <xf borderId="0" fillId="0" fontId="9" numFmtId="1" xfId="0" applyAlignment="1" applyFont="1" applyNumberFormat="1">
      <alignment horizontal="left" shrinkToFit="0" vertical="top" wrapText="1"/>
    </xf>
    <xf borderId="0" fillId="0" fontId="48" numFmtId="0" xfId="0" applyAlignment="1" applyFont="1">
      <alignment readingOrder="0"/>
    </xf>
    <xf borderId="0" fillId="0" fontId="49" numFmtId="0" xfId="0" applyAlignment="1" applyFont="1">
      <alignment readingOrder="0" shrinkToFit="0" wrapText="1"/>
    </xf>
    <xf borderId="0" fillId="0" fontId="50" numFmtId="0" xfId="0" applyAlignment="1" applyFont="1">
      <alignment readingOrder="0"/>
    </xf>
    <xf borderId="0" fillId="3" fontId="8" numFmtId="0" xfId="0" applyAlignment="1" applyFont="1">
      <alignment horizontal="left" readingOrder="0" shrinkToFit="0" vertical="top" wrapText="1"/>
    </xf>
    <xf borderId="0" fillId="0" fontId="9" numFmtId="170" xfId="0" applyAlignment="1" applyFont="1" applyNumberFormat="1">
      <alignment horizontal="left" readingOrder="0" vertical="top"/>
    </xf>
    <xf borderId="0" fillId="0" fontId="9" numFmtId="0" xfId="0" applyAlignment="1" applyFont="1">
      <alignment horizontal="left" readingOrder="0" vertical="top"/>
    </xf>
    <xf borderId="0" fillId="0" fontId="51" numFmtId="0" xfId="0" applyAlignment="1" applyFont="1">
      <alignment horizontal="left" readingOrder="0" vertical="top"/>
    </xf>
    <xf borderId="0" fillId="0" fontId="9" numFmtId="164" xfId="0" applyAlignment="1" applyFont="1" applyNumberFormat="1">
      <alignment horizontal="left" readingOrder="0" vertical="top"/>
    </xf>
    <xf borderId="0" fillId="4" fontId="52" numFmtId="0" xfId="0" applyAlignment="1" applyFill="1" applyFont="1">
      <alignment readingOrder="0" shrinkToFit="0" wrapText="1"/>
    </xf>
    <xf borderId="0" fillId="3" fontId="21" numFmtId="0" xfId="0" applyAlignment="1" applyFill="1" applyFont="1">
      <alignment horizontal="left" readingOrder="0" shrinkToFit="0" vertical="top" wrapText="1"/>
    </xf>
    <xf borderId="0" fillId="3" fontId="21" numFmtId="0" xfId="0" applyAlignment="1" applyFont="1">
      <alignment readingOrder="0" shrinkToFit="0" wrapText="1"/>
    </xf>
    <xf borderId="0" fillId="0" fontId="53" numFmtId="0" xfId="0" applyAlignment="1" applyFont="1">
      <alignment horizontal="left" vertical="top"/>
    </xf>
    <xf borderId="0" fillId="0" fontId="4" numFmtId="0" xfId="0" applyAlignment="1" applyFont="1">
      <alignment shrinkToFit="0" vertical="top" wrapText="1"/>
    </xf>
    <xf borderId="0" fillId="3" fontId="53" numFmtId="0" xfId="0" applyAlignment="1" applyFont="1">
      <alignment horizontal="left" vertical="top"/>
    </xf>
    <xf borderId="0" fillId="0" fontId="54" numFmtId="0" xfId="0" applyAlignment="1" applyFont="1">
      <alignment horizontal="left" vertical="top"/>
    </xf>
    <xf borderId="0" fillId="0" fontId="55" numFmtId="0" xfId="0" applyAlignment="1" applyFont="1">
      <alignment horizontal="left" vertical="top"/>
    </xf>
    <xf borderId="0" fillId="0" fontId="55" numFmtId="3" xfId="0" applyAlignment="1" applyFont="1" applyNumberFormat="1">
      <alignment horizontal="left" vertical="top"/>
    </xf>
    <xf borderId="0" fillId="0" fontId="55" numFmtId="1" xfId="0" applyAlignment="1" applyFont="1" applyNumberFormat="1">
      <alignment horizontal="left" vertical="top"/>
    </xf>
    <xf borderId="0" fillId="0" fontId="55" numFmtId="0" xfId="0" applyAlignment="1" applyFont="1">
      <alignment horizontal="left" shrinkToFit="0" vertical="top" wrapText="1"/>
    </xf>
    <xf borderId="0" fillId="0" fontId="55" numFmtId="0" xfId="0" applyAlignment="1" applyFont="1">
      <alignment horizontal="left" shrinkToFit="0" vertical="top" wrapText="0"/>
    </xf>
    <xf borderId="0" fillId="0" fontId="1" numFmtId="0" xfId="0" applyFont="1"/>
    <xf borderId="0" fillId="0" fontId="15" numFmtId="0" xfId="0" applyFont="1"/>
    <xf borderId="0" fillId="0" fontId="15" numFmtId="3" xfId="0" applyFont="1" applyNumberFormat="1"/>
    <xf borderId="0" fillId="0" fontId="15" numFmtId="1" xfId="0" applyFont="1" applyNumberFormat="1"/>
    <xf borderId="0" fillId="0" fontId="10" numFmtId="0" xfId="0" applyAlignment="1" applyFont="1">
      <alignment vertical="top"/>
    </xf>
    <xf borderId="0" fillId="0" fontId="10" numFmtId="164" xfId="0" applyAlignment="1" applyFont="1" applyNumberFormat="1">
      <alignment vertical="top"/>
    </xf>
    <xf borderId="0" fillId="0" fontId="10" numFmtId="0" xfId="0" applyAlignment="1" applyFont="1">
      <alignment horizontal="left" vertical="top"/>
    </xf>
    <xf borderId="0" fillId="0" fontId="10" numFmtId="0" xfId="0" applyAlignment="1" applyFont="1">
      <alignment horizontal="left" shrinkToFit="0" vertical="top" wrapText="1"/>
    </xf>
    <xf borderId="0" fillId="0" fontId="4" numFmtId="0" xfId="0" applyAlignment="1" applyFont="1">
      <alignment shrinkToFit="0" vertical="bottom" wrapText="1"/>
    </xf>
    <xf borderId="0" fillId="0" fontId="15" numFmtId="0" xfId="0" applyAlignment="1" applyFont="1">
      <alignment shrinkToFit="0" wrapText="1"/>
    </xf>
    <xf borderId="0" fillId="0" fontId="15" numFmtId="0" xfId="0" applyAlignment="1" applyFont="1">
      <alignment vertical="bottom"/>
    </xf>
    <xf borderId="0" fillId="0" fontId="2" numFmtId="3" xfId="0" applyFont="1" applyNumberFormat="1"/>
    <xf borderId="0" fillId="0" fontId="2" numFmtId="1" xfId="0" applyFont="1" applyNumberFormat="1"/>
    <xf borderId="0" fillId="0" fontId="4" numFmtId="0" xfId="0" applyAlignment="1" applyFont="1">
      <alignment vertical="top"/>
    </xf>
    <xf borderId="0" fillId="0" fontId="4" numFmtId="164" xfId="0" applyAlignment="1" applyFont="1" applyNumberFormat="1">
      <alignment vertical="top"/>
    </xf>
    <xf borderId="0" fillId="0" fontId="4" numFmtId="0" xfId="0" applyAlignment="1" applyFont="1">
      <alignment horizontal="left" vertical="top"/>
    </xf>
    <xf borderId="0" fillId="0" fontId="4" numFmtId="0" xfId="0" applyAlignment="1" applyFont="1">
      <alignment horizontal="left" shrinkToFit="0" vertical="top" wrapText="1"/>
    </xf>
    <xf borderId="0" fillId="0" fontId="2" numFmtId="0" xfId="0" applyAlignment="1" applyFont="1">
      <alignment shrinkToFit="0" wrapText="1"/>
    </xf>
    <xf borderId="0" fillId="0" fontId="2" numFmtId="0" xfId="0" applyAlignment="1" applyFont="1">
      <alignment vertical="bottom"/>
    </xf>
    <xf borderId="0" fillId="2" fontId="4" numFmtId="0" xfId="0" applyAlignment="1" applyFont="1">
      <alignment readingOrder="0" vertical="top"/>
    </xf>
    <xf borderId="0" fillId="2" fontId="3" numFmtId="171" xfId="0" applyAlignment="1" applyFont="1" applyNumberFormat="1">
      <alignment readingOrder="0" shrinkToFit="0" vertical="top" wrapText="1"/>
    </xf>
    <xf borderId="0" fillId="2" fontId="3" numFmtId="3" xfId="0" applyAlignment="1" applyFont="1" applyNumberFormat="1">
      <alignment readingOrder="0" shrinkToFit="0" vertical="top" wrapText="1"/>
    </xf>
    <xf borderId="0" fillId="2" fontId="3" numFmtId="1" xfId="0" applyAlignment="1" applyFont="1" applyNumberFormat="1">
      <alignment readingOrder="0" shrinkToFit="0" vertical="top" wrapText="1"/>
    </xf>
    <xf borderId="0" fillId="2" fontId="3" numFmtId="164" xfId="0" applyAlignment="1" applyFont="1" applyNumberFormat="1">
      <alignment horizontal="left" readingOrder="0" shrinkToFit="0" vertical="top" wrapText="1"/>
    </xf>
    <xf borderId="0" fillId="2" fontId="4" numFmtId="0" xfId="0" applyAlignment="1" applyFont="1">
      <alignment readingOrder="0" shrinkToFit="0" vertical="top" wrapText="1"/>
    </xf>
    <xf borderId="0" fillId="2" fontId="4" numFmtId="164" xfId="0" applyAlignment="1" applyFont="1" applyNumberFormat="1">
      <alignment horizontal="left" readingOrder="0" vertical="top"/>
    </xf>
    <xf borderId="0" fillId="2" fontId="4" numFmtId="171" xfId="0" applyAlignment="1" applyFont="1" applyNumberFormat="1">
      <alignment readingOrder="0" vertical="top"/>
    </xf>
    <xf borderId="0" fillId="2" fontId="4" numFmtId="0" xfId="0" applyAlignment="1" applyFont="1">
      <alignment vertical="top"/>
    </xf>
    <xf borderId="0" fillId="2" fontId="4" numFmtId="0" xfId="0" applyAlignment="1" applyFont="1">
      <alignment shrinkToFit="0" vertical="top" wrapText="1"/>
    </xf>
    <xf borderId="0" fillId="2" fontId="4" numFmtId="171" xfId="0" applyAlignment="1" applyFont="1" applyNumberFormat="1">
      <alignment horizontal="left" shrinkToFit="0" vertical="top" wrapText="1"/>
    </xf>
    <xf borderId="0" fillId="2" fontId="4" numFmtId="0" xfId="0" applyAlignment="1" applyFont="1">
      <alignment shrinkToFit="0" vertical="top" wrapText="1"/>
    </xf>
    <xf borderId="0" fillId="2" fontId="4" numFmtId="0" xfId="0" applyAlignment="1" applyFont="1">
      <alignment vertical="top"/>
    </xf>
    <xf borderId="0" fillId="2" fontId="3" numFmtId="0" xfId="0" applyAlignment="1" applyFont="1">
      <alignment readingOrder="0" shrinkToFit="0" vertical="top" wrapText="0"/>
    </xf>
    <xf borderId="0" fillId="2" fontId="53" numFmtId="0" xfId="0" applyAlignment="1" applyFont="1">
      <alignment readingOrder="0" shrinkToFit="0" vertical="top" wrapText="1"/>
    </xf>
    <xf borderId="0" fillId="0" fontId="5" numFmtId="171" xfId="0" applyAlignment="1" applyFont="1" applyNumberFormat="1">
      <alignment readingOrder="0" shrinkToFit="0" vertical="top" wrapText="1"/>
    </xf>
    <xf borderId="0" fillId="0" fontId="5" numFmtId="164" xfId="0" applyAlignment="1" applyFont="1" applyNumberFormat="1">
      <alignment horizontal="left" readingOrder="0" shrinkToFit="0" vertical="top" wrapText="1"/>
    </xf>
    <xf borderId="0" fillId="0" fontId="5" numFmtId="0" xfId="0" applyAlignment="1" applyFont="1">
      <alignment horizontal="left" readingOrder="0" vertical="top"/>
    </xf>
    <xf borderId="0" fillId="0" fontId="7" numFmtId="171" xfId="0" applyAlignment="1" applyFont="1" applyNumberFormat="1">
      <alignment horizontal="left" readingOrder="0" shrinkToFit="0" vertical="top" wrapText="1"/>
    </xf>
    <xf borderId="0" fillId="0" fontId="9" numFmtId="171" xfId="0" applyAlignment="1" applyFont="1" applyNumberFormat="1">
      <alignment horizontal="left" readingOrder="0" vertical="top"/>
    </xf>
    <xf borderId="0" fillId="0" fontId="9" numFmtId="171" xfId="0" applyAlignment="1" applyFont="1" applyNumberFormat="1">
      <alignment horizontal="left" readingOrder="0" shrinkToFit="0" vertical="top" wrapText="1"/>
    </xf>
    <xf borderId="0" fillId="0" fontId="4" numFmtId="0" xfId="0" applyAlignment="1" applyFont="1">
      <alignment readingOrder="0" vertical="top"/>
    </xf>
    <xf borderId="0" fillId="0" fontId="4" numFmtId="171" xfId="0" applyAlignment="1" applyFont="1" applyNumberFormat="1">
      <alignment horizontal="left" readingOrder="0" shrinkToFit="0" vertical="top" wrapText="1"/>
    </xf>
    <xf borderId="0" fillId="0" fontId="4" numFmtId="0" xfId="0" applyAlignment="1" applyFont="1">
      <alignment vertical="top"/>
    </xf>
    <xf borderId="0" fillId="0" fontId="4" numFmtId="0" xfId="0" applyAlignment="1" applyFont="1">
      <alignment shrinkToFit="0" vertical="top" wrapText="1"/>
    </xf>
    <xf borderId="0" fillId="0" fontId="56" numFmtId="0" xfId="0" applyAlignment="1" applyFont="1">
      <alignment readingOrder="0" shrinkToFit="0" vertical="top" wrapText="1"/>
    </xf>
    <xf borderId="0" fillId="0" fontId="57" numFmtId="0" xfId="0" applyAlignment="1" applyFont="1">
      <alignment readingOrder="0" shrinkToFit="0" vertical="top" wrapText="1"/>
    </xf>
    <xf borderId="0" fillId="0" fontId="4" numFmtId="0" xfId="0" applyAlignment="1" applyFont="1">
      <alignment readingOrder="0" shrinkToFit="0" vertical="top" wrapText="1"/>
    </xf>
    <xf borderId="0" fillId="0" fontId="58" numFmtId="0" xfId="0" applyAlignment="1" applyFont="1">
      <alignment readingOrder="0" shrinkToFit="0" vertical="top" wrapText="1"/>
    </xf>
    <xf borderId="0" fillId="0" fontId="59" numFmtId="0" xfId="0" applyAlignment="1" applyFont="1">
      <alignment readingOrder="0" shrinkToFit="0" vertical="top" wrapText="1"/>
    </xf>
    <xf borderId="0" fillId="0" fontId="60" numFmtId="0" xfId="0" applyAlignment="1" applyFont="1">
      <alignment horizontal="left" readingOrder="0" shrinkToFit="0" vertical="top" wrapText="1"/>
    </xf>
    <xf borderId="0" fillId="0" fontId="4" numFmtId="171" xfId="0" applyAlignment="1" applyFont="1" applyNumberFormat="1">
      <alignment horizontal="left" shrinkToFit="0" vertical="top" wrapText="1"/>
    </xf>
    <xf borderId="0" fillId="0" fontId="9" numFmtId="171" xfId="0" applyAlignment="1" applyFont="1" applyNumberFormat="1">
      <alignment horizontal="left" vertical="top"/>
    </xf>
    <xf borderId="0" fillId="0" fontId="61" numFmtId="0" xfId="0" applyAlignment="1" applyFont="1">
      <alignment shrinkToFit="0" vertical="top" wrapText="1"/>
    </xf>
    <xf borderId="0" fillId="5" fontId="9" numFmtId="0" xfId="0" applyAlignment="1" applyFill="1" applyFont="1">
      <alignment horizontal="left" readingOrder="0" shrinkToFit="0" vertical="top" wrapText="1"/>
    </xf>
    <xf borderId="0" fillId="0" fontId="10" numFmtId="0" xfId="0" applyAlignment="1" applyFont="1">
      <alignment readingOrder="0" vertical="top"/>
    </xf>
    <xf borderId="0" fillId="0" fontId="62" numFmtId="0" xfId="0" applyAlignment="1" applyFont="1">
      <alignment readingOrder="0" shrinkToFit="0" vertical="top" wrapText="1"/>
    </xf>
    <xf borderId="0" fillId="0" fontId="10" numFmtId="0" xfId="0" applyAlignment="1" applyFont="1">
      <alignment vertical="top"/>
    </xf>
    <xf borderId="0" fillId="0" fontId="10" numFmtId="0" xfId="0" applyAlignment="1" applyFont="1">
      <alignment shrinkToFit="0" vertical="top" wrapText="1"/>
    </xf>
    <xf borderId="0" fillId="0" fontId="63" numFmtId="0" xfId="0" applyAlignment="1" applyFont="1">
      <alignment readingOrder="0" shrinkToFit="0" vertical="top" wrapText="1"/>
    </xf>
    <xf borderId="0" fillId="0" fontId="10" numFmtId="0" xfId="0" applyAlignment="1" applyFont="1">
      <alignment shrinkToFit="0" vertical="top" wrapText="1"/>
    </xf>
    <xf borderId="0" fillId="0" fontId="64" numFmtId="0" xfId="0" applyAlignment="1" applyFont="1">
      <alignment readingOrder="0" shrinkToFit="0" vertical="top" wrapText="1"/>
    </xf>
    <xf borderId="0" fillId="0" fontId="65" numFmtId="0" xfId="0" applyAlignment="1" applyFont="1">
      <alignment horizontal="left" readingOrder="0" shrinkToFit="0" vertical="top" wrapText="1"/>
    </xf>
    <xf borderId="0" fillId="0" fontId="26" numFmtId="0" xfId="0" applyAlignment="1" applyFont="1">
      <alignment readingOrder="0" shrinkToFit="0" vertical="top" wrapText="1"/>
    </xf>
    <xf borderId="0" fillId="0" fontId="66" numFmtId="0" xfId="0" applyAlignment="1" applyFont="1">
      <alignment horizontal="left" readingOrder="0" shrinkToFit="0" vertical="top" wrapText="1"/>
    </xf>
    <xf borderId="0" fillId="0" fontId="67" numFmtId="0" xfId="0" applyAlignment="1" applyFont="1">
      <alignment horizontal="left" readingOrder="0" shrinkToFit="0" vertical="top" wrapText="1"/>
    </xf>
    <xf borderId="0" fillId="0" fontId="10" numFmtId="171" xfId="0" applyAlignment="1" applyFont="1" applyNumberFormat="1">
      <alignment horizontal="left" readingOrder="0" shrinkToFit="0" vertical="top" wrapText="1"/>
    </xf>
    <xf borderId="0" fillId="0" fontId="10" numFmtId="172" xfId="0" applyAlignment="1" applyFont="1" applyNumberFormat="1">
      <alignment readingOrder="0" vertical="top"/>
    </xf>
    <xf borderId="0" fillId="0" fontId="68" numFmtId="0" xfId="0" applyAlignment="1" applyFont="1">
      <alignment readingOrder="0" shrinkToFit="0" vertical="top" wrapText="1"/>
    </xf>
    <xf borderId="0" fillId="0" fontId="69" numFmtId="0" xfId="0" applyAlignment="1" applyFont="1">
      <alignment readingOrder="0" vertical="top"/>
    </xf>
    <xf borderId="0" fillId="3" fontId="20" numFmtId="0" xfId="0" applyAlignment="1" applyFont="1">
      <alignment readingOrder="0" vertical="top"/>
    </xf>
    <xf borderId="0" fillId="3" fontId="9" numFmtId="0" xfId="0" applyAlignment="1" applyFont="1">
      <alignment readingOrder="0" shrinkToFit="0" vertical="top" wrapText="1"/>
    </xf>
    <xf borderId="0" fillId="3" fontId="70" numFmtId="0" xfId="0" applyAlignment="1" applyFont="1">
      <alignment horizontal="left" readingOrder="0" shrinkToFit="0" vertical="top" wrapText="1"/>
    </xf>
    <xf borderId="0" fillId="3" fontId="9" numFmtId="171" xfId="0" applyAlignment="1" applyFont="1" applyNumberFormat="1">
      <alignment horizontal="left" readingOrder="0" shrinkToFit="0" vertical="top" wrapText="1"/>
    </xf>
    <xf borderId="0" fillId="0" fontId="10" numFmtId="0" xfId="0" applyAlignment="1" applyFont="1">
      <alignment readingOrder="0" shrinkToFit="0" vertical="top" wrapText="1"/>
    </xf>
    <xf borderId="0" fillId="0" fontId="71" numFmtId="0" xfId="0" applyAlignment="1" applyFont="1">
      <alignment readingOrder="0" shrinkToFit="0" vertical="top" wrapText="1"/>
    </xf>
    <xf borderId="0" fillId="0" fontId="9" numFmtId="0" xfId="0" applyAlignment="1" applyFont="1">
      <alignment readingOrder="0" shrinkToFit="0" vertical="top" wrapText="1"/>
    </xf>
    <xf borderId="0" fillId="0" fontId="61" numFmtId="0" xfId="0" applyAlignment="1" applyFont="1">
      <alignment readingOrder="0" shrinkToFit="0" vertical="top" wrapText="1"/>
    </xf>
    <xf borderId="0" fillId="3" fontId="72" numFmtId="0" xfId="0" applyAlignment="1" applyFont="1">
      <alignment horizontal="left" readingOrder="0" shrinkToFit="0" vertical="top" wrapText="1"/>
    </xf>
    <xf borderId="0" fillId="0" fontId="4" numFmtId="164" xfId="0" applyAlignment="1" applyFont="1" applyNumberFormat="1">
      <alignment horizontal="left" readingOrder="0" vertical="top"/>
    </xf>
    <xf borderId="0" fillId="0" fontId="9" numFmtId="0" xfId="0" applyAlignment="1" applyFont="1">
      <alignment horizontal="left" readingOrder="0" shrinkToFit="0" vertical="top" wrapText="1"/>
    </xf>
    <xf borderId="0" fillId="0" fontId="73" numFmtId="0" xfId="0" applyAlignment="1" applyFont="1">
      <alignment readingOrder="0" shrinkToFit="0" vertical="top" wrapText="1"/>
    </xf>
    <xf borderId="0" fillId="0" fontId="74" numFmtId="0" xfId="0" applyAlignment="1" applyFont="1">
      <alignment readingOrder="0" shrinkToFit="0" vertical="top" wrapText="1"/>
    </xf>
    <xf borderId="0" fillId="0" fontId="10" numFmtId="164" xfId="0" applyAlignment="1" applyFont="1" applyNumberFormat="1">
      <alignment horizontal="left" readingOrder="0" vertical="top"/>
    </xf>
    <xf borderId="0" fillId="3" fontId="75" numFmtId="0" xfId="0" applyAlignment="1" applyFont="1">
      <alignment readingOrder="0" shrinkToFit="0" vertical="top" wrapText="1"/>
    </xf>
    <xf borderId="0" fillId="3" fontId="9" numFmtId="0" xfId="0" applyAlignment="1" applyFont="1">
      <alignment readingOrder="0" shrinkToFit="0" vertical="top" wrapText="1"/>
    </xf>
    <xf borderId="0" fillId="0" fontId="10" numFmtId="0" xfId="0" applyAlignment="1" applyFont="1">
      <alignment horizontal="left" readingOrder="0" shrinkToFit="0" vertical="top" wrapText="1"/>
    </xf>
    <xf borderId="0" fillId="0" fontId="9" numFmtId="171" xfId="0" applyAlignment="1" applyFont="1" applyNumberFormat="1">
      <alignment readingOrder="0" shrinkToFit="0" vertical="top" wrapText="1"/>
    </xf>
    <xf borderId="0" fillId="0" fontId="9" numFmtId="0" xfId="0" applyAlignment="1" applyFont="1">
      <alignment horizontal="left" readingOrder="0" shrinkToFit="0" vertical="top" wrapText="1"/>
    </xf>
    <xf borderId="0" fillId="0" fontId="9" numFmtId="0" xfId="0" applyAlignment="1" applyFont="1">
      <alignment readingOrder="0" vertical="top"/>
    </xf>
    <xf borderId="0" fillId="0" fontId="9" numFmtId="0" xfId="0" applyAlignment="1" applyFont="1">
      <alignment vertical="top"/>
    </xf>
    <xf borderId="0" fillId="0" fontId="9" numFmtId="0" xfId="0" applyAlignment="1" applyFont="1">
      <alignment shrinkToFit="0" vertical="top" wrapText="1"/>
    </xf>
    <xf borderId="0" fillId="0" fontId="9" numFmtId="171" xfId="0" applyAlignment="1" applyFont="1" applyNumberFormat="1">
      <alignment horizontal="left" shrinkToFit="0" vertical="top" wrapText="1"/>
    </xf>
    <xf borderId="0" fillId="0" fontId="9" numFmtId="0" xfId="0" applyAlignment="1" applyFont="1">
      <alignment vertical="top"/>
    </xf>
    <xf borderId="0" fillId="0" fontId="9" numFmtId="0" xfId="0" applyAlignment="1" applyFont="1">
      <alignment shrinkToFit="0" vertical="top" wrapText="1"/>
    </xf>
    <xf borderId="0" fillId="0" fontId="61" numFmtId="0" xfId="0" applyAlignment="1" applyFont="1">
      <alignment readingOrder="0" shrinkToFit="0" vertical="top" wrapText="1"/>
    </xf>
    <xf borderId="0" fillId="0" fontId="76" numFmtId="0" xfId="0" applyAlignment="1" applyFont="1">
      <alignment readingOrder="0" shrinkToFit="0" vertical="top" wrapText="1"/>
    </xf>
    <xf borderId="0" fillId="3" fontId="8" numFmtId="0" xfId="0" applyAlignment="1" applyFont="1">
      <alignment horizontal="left" readingOrder="0" shrinkToFit="0" vertical="top" wrapText="0"/>
    </xf>
    <xf borderId="0" fillId="3" fontId="77" numFmtId="0" xfId="0" applyAlignment="1" applyFont="1">
      <alignment horizontal="left" readingOrder="0" shrinkToFit="0" vertical="top" wrapText="1"/>
    </xf>
    <xf borderId="0" fillId="3" fontId="9" numFmtId="0" xfId="0" applyAlignment="1" applyFont="1">
      <alignment vertical="top"/>
    </xf>
    <xf borderId="0" fillId="3" fontId="9" numFmtId="0" xfId="0" applyAlignment="1" applyFont="1">
      <alignment shrinkToFit="0" vertical="top" wrapText="1"/>
    </xf>
    <xf borderId="0" fillId="0" fontId="10" numFmtId="171" xfId="0" applyAlignment="1" applyFont="1" applyNumberFormat="1">
      <alignment horizontal="left" shrinkToFit="0" vertical="top" wrapText="1"/>
    </xf>
    <xf borderId="0" fillId="3" fontId="10" numFmtId="0" xfId="0" applyAlignment="1" applyFont="1">
      <alignment shrinkToFit="0" vertical="top" wrapText="1"/>
    </xf>
    <xf borderId="0" fillId="3" fontId="10" numFmtId="0" xfId="0" applyAlignment="1" applyFont="1">
      <alignment vertical="top"/>
    </xf>
    <xf borderId="0" fillId="3" fontId="10" numFmtId="0" xfId="0" applyAlignment="1" applyFont="1">
      <alignment readingOrder="0" shrinkToFit="0" vertical="top" wrapText="1"/>
    </xf>
    <xf borderId="0" fillId="3" fontId="4" numFmtId="0" xfId="0" applyAlignment="1" applyFont="1">
      <alignment vertical="top"/>
    </xf>
    <xf borderId="0" fillId="3" fontId="4" numFmtId="0" xfId="0" applyAlignment="1" applyFont="1">
      <alignment shrinkToFit="0" vertical="top" wrapText="1"/>
    </xf>
    <xf borderId="0" fillId="3" fontId="9" numFmtId="3" xfId="0" applyAlignment="1" applyFont="1" applyNumberFormat="1">
      <alignment readingOrder="0" vertical="top"/>
    </xf>
    <xf borderId="0" fillId="3" fontId="9" numFmtId="3" xfId="0" applyAlignment="1" applyFont="1" applyNumberFormat="1">
      <alignment readingOrder="0" shrinkToFit="0" vertical="top" wrapText="1"/>
    </xf>
    <xf borderId="0" fillId="3" fontId="9" numFmtId="164" xfId="0" applyAlignment="1" applyFont="1" applyNumberFormat="1">
      <alignment horizontal="left" readingOrder="0" vertical="top"/>
    </xf>
    <xf borderId="0" fillId="3" fontId="9" numFmtId="171" xfId="0" applyAlignment="1" applyFont="1" applyNumberFormat="1">
      <alignment readingOrder="0" vertical="top"/>
    </xf>
    <xf borderId="0" fillId="3" fontId="78" numFmtId="0" xfId="0" applyAlignment="1" applyFont="1">
      <alignment horizontal="left" readingOrder="0" shrinkToFit="0" vertical="top" wrapText="1"/>
    </xf>
    <xf borderId="0" fillId="3" fontId="79" numFmtId="0" xfId="0" applyAlignment="1" applyFont="1">
      <alignment horizontal="left" readingOrder="0" shrinkToFit="0" vertical="top" wrapText="1"/>
    </xf>
    <xf borderId="0" fillId="3" fontId="80" numFmtId="0" xfId="0" applyAlignment="1" applyFont="1">
      <alignment horizontal="left" readingOrder="0" shrinkToFit="0" vertical="top" wrapText="1"/>
    </xf>
    <xf borderId="0" fillId="3" fontId="81" numFmtId="0" xfId="0" applyAlignment="1" applyFont="1">
      <alignment horizontal="left" readingOrder="0" shrinkToFit="0" vertical="top" wrapText="1"/>
    </xf>
    <xf borderId="0" fillId="3" fontId="82" numFmtId="0" xfId="0" applyAlignment="1" applyFont="1">
      <alignment readingOrder="0" shrinkToFit="0" vertical="top" wrapText="1"/>
    </xf>
    <xf borderId="0" fillId="5" fontId="83" numFmtId="0" xfId="0" applyAlignment="1" applyFont="1">
      <alignment horizontal="left" readingOrder="0" shrinkToFit="0" vertical="top" wrapText="1"/>
    </xf>
    <xf borderId="0" fillId="3" fontId="84" numFmtId="0" xfId="0" applyAlignment="1" applyFont="1">
      <alignment readingOrder="0" shrinkToFit="0" vertical="top" wrapText="1"/>
    </xf>
    <xf borderId="0" fillId="0" fontId="4" numFmtId="173" xfId="0" applyAlignment="1" applyFont="1" applyNumberFormat="1">
      <alignment readingOrder="0" vertical="top"/>
    </xf>
    <xf borderId="0" fillId="3" fontId="9" numFmtId="164" xfId="0" applyAlignment="1" applyFont="1" applyNumberFormat="1">
      <alignment horizontal="left" readingOrder="0" shrinkToFit="0" vertical="top" wrapText="1"/>
    </xf>
    <xf borderId="0" fillId="3" fontId="9" numFmtId="0" xfId="0" applyAlignment="1" applyFont="1">
      <alignment readingOrder="0" shrinkToFit="0" vertical="top" wrapText="1"/>
    </xf>
    <xf borderId="0" fillId="0" fontId="10" numFmtId="0" xfId="0" applyAlignment="1" applyFont="1">
      <alignment readingOrder="0" shrinkToFit="0" vertical="top" wrapText="1"/>
    </xf>
    <xf borderId="0" fillId="3" fontId="85" numFmtId="0" xfId="0" applyAlignment="1" applyFont="1">
      <alignment readingOrder="0" shrinkToFit="0" vertical="top" wrapText="1"/>
    </xf>
    <xf borderId="0" fillId="3" fontId="4" numFmtId="0" xfId="0" applyAlignment="1" applyFont="1">
      <alignment readingOrder="0" shrinkToFit="0" vertical="top" wrapText="1"/>
    </xf>
    <xf borderId="0" fillId="3" fontId="86" numFmtId="0" xfId="0" applyAlignment="1" applyFont="1">
      <alignment readingOrder="0" shrinkToFit="0" vertical="top" wrapText="1"/>
    </xf>
    <xf borderId="0" fillId="0" fontId="67" numFmtId="0" xfId="0" applyAlignment="1" applyFont="1">
      <alignment horizontal="left" readingOrder="0" shrinkToFit="0" vertical="top" wrapText="1"/>
    </xf>
    <xf borderId="0" fillId="3" fontId="87" numFmtId="0" xfId="0" applyAlignment="1" applyFont="1">
      <alignment readingOrder="0" shrinkToFit="0" vertical="top" wrapText="1"/>
    </xf>
    <xf borderId="0" fillId="3" fontId="88" numFmtId="0" xfId="0" applyAlignment="1" applyFont="1">
      <alignment readingOrder="0" shrinkToFit="0" vertical="top" wrapText="1"/>
    </xf>
    <xf borderId="0" fillId="0" fontId="26" numFmtId="0" xfId="0" applyAlignment="1" applyFont="1">
      <alignment readingOrder="0" vertical="top"/>
    </xf>
    <xf borderId="0" fillId="3" fontId="89" numFmtId="0" xfId="0" applyAlignment="1" applyFont="1">
      <alignment readingOrder="0" shrinkToFit="0" vertical="top" wrapText="1"/>
    </xf>
    <xf borderId="0" fillId="3" fontId="90" numFmtId="0" xfId="0" applyAlignment="1" applyFont="1">
      <alignment readingOrder="0" shrinkToFit="0" vertical="top" wrapText="1"/>
    </xf>
    <xf borderId="0" fillId="3" fontId="31" numFmtId="0" xfId="0" applyAlignment="1" applyFont="1">
      <alignment horizontal="left" readingOrder="0" shrinkToFit="0" wrapText="1"/>
    </xf>
    <xf borderId="0" fillId="0" fontId="10" numFmtId="173" xfId="0" applyAlignment="1" applyFont="1" applyNumberFormat="1">
      <alignment readingOrder="0" vertical="top"/>
    </xf>
    <xf borderId="0" fillId="3" fontId="21" numFmtId="0" xfId="0" applyAlignment="1" applyFont="1">
      <alignment readingOrder="0" shrinkToFit="0" vertical="top" wrapText="1"/>
    </xf>
    <xf borderId="0" fillId="3" fontId="21" numFmtId="164" xfId="0" applyAlignment="1" applyFont="1" applyNumberFormat="1">
      <alignment horizontal="left" readingOrder="0" shrinkToFit="0" vertical="top" wrapText="1"/>
    </xf>
    <xf borderId="0" fillId="3" fontId="21" numFmtId="171" xfId="0" applyAlignment="1" applyFont="1" applyNumberFormat="1">
      <alignment readingOrder="0" shrinkToFit="0" vertical="top" wrapText="1"/>
    </xf>
    <xf borderId="0" fillId="0" fontId="10" numFmtId="171" xfId="0" applyAlignment="1" applyFont="1" applyNumberFormat="1">
      <alignment vertical="top"/>
    </xf>
    <xf borderId="0" fillId="0" fontId="10" numFmtId="3" xfId="0" applyAlignment="1" applyFont="1" applyNumberFormat="1">
      <alignment vertical="top"/>
    </xf>
    <xf borderId="0" fillId="0" fontId="10" numFmtId="1" xfId="0" applyAlignment="1" applyFont="1" applyNumberFormat="1">
      <alignment vertical="top"/>
    </xf>
    <xf borderId="0" fillId="0" fontId="10" numFmtId="164" xfId="0" applyAlignment="1" applyFont="1" applyNumberFormat="1">
      <alignment horizontal="left" vertical="top"/>
    </xf>
    <xf borderId="0" fillId="0" fontId="4" numFmtId="171" xfId="0" applyAlignment="1" applyFont="1" applyNumberFormat="1">
      <alignment vertical="top"/>
    </xf>
    <xf borderId="0" fillId="0" fontId="4" numFmtId="3" xfId="0" applyAlignment="1" applyFont="1" applyNumberFormat="1">
      <alignment vertical="top"/>
    </xf>
    <xf borderId="0" fillId="0" fontId="4" numFmtId="1" xfId="0" applyAlignment="1" applyFont="1" applyNumberFormat="1">
      <alignment vertical="top"/>
    </xf>
    <xf borderId="0" fillId="0" fontId="4" numFmtId="164" xfId="0" applyAlignment="1" applyFont="1" applyNumberFormat="1">
      <alignment horizontal="left" vertical="top"/>
    </xf>
    <xf borderId="0" fillId="2" fontId="4" numFmtId="164" xfId="0" applyAlignment="1" applyFont="1" applyNumberFormat="1">
      <alignment readingOrder="0" vertical="top"/>
    </xf>
    <xf borderId="0" fillId="2" fontId="1" numFmtId="164" xfId="0" applyAlignment="1" applyFont="1" applyNumberFormat="1">
      <alignment readingOrder="0" shrinkToFit="0" wrapText="1"/>
    </xf>
    <xf borderId="0" fillId="0" fontId="5" numFmtId="164" xfId="0" applyAlignment="1" applyFont="1" applyNumberFormat="1">
      <alignment readingOrder="0" shrinkToFit="0" vertical="top" wrapText="1"/>
    </xf>
    <xf borderId="0" fillId="0" fontId="9" numFmtId="164" xfId="0" applyAlignment="1" applyFont="1" applyNumberFormat="1">
      <alignment horizontal="left" readingOrder="0" vertical="top"/>
    </xf>
    <xf borderId="0" fillId="3" fontId="9" numFmtId="0" xfId="0" applyAlignment="1" applyFont="1">
      <alignment horizontal="left"/>
    </xf>
    <xf borderId="0" fillId="0" fontId="10" numFmtId="164" xfId="0" applyAlignment="1" applyFont="1" applyNumberFormat="1">
      <alignment horizontal="left" readingOrder="0"/>
    </xf>
    <xf borderId="0" fillId="0" fontId="91" numFmtId="0" xfId="0" applyAlignment="1" applyFont="1">
      <alignment horizontal="left" readingOrder="0" vertical="top"/>
    </xf>
    <xf borderId="0" fillId="0" fontId="4" numFmtId="164" xfId="0" applyAlignment="1" applyFont="1" applyNumberFormat="1">
      <alignment readingOrder="0" vertical="top"/>
    </xf>
    <xf borderId="0" fillId="0" fontId="4" numFmtId="0" xfId="0" applyAlignment="1" applyFont="1">
      <alignment readingOrder="0"/>
    </xf>
    <xf borderId="0" fillId="3" fontId="31" numFmtId="174" xfId="0" applyAlignment="1" applyFont="1" applyNumberFormat="1">
      <alignment readingOrder="0"/>
    </xf>
    <xf borderId="0" fillId="0" fontId="4" numFmtId="174" xfId="0" applyAlignment="1" applyFont="1" applyNumberFormat="1">
      <alignment readingOrder="0"/>
    </xf>
    <xf borderId="0" fillId="0" fontId="4" numFmtId="1" xfId="0" applyFont="1" applyNumberFormat="1"/>
    <xf borderId="0" fillId="0" fontId="4" numFmtId="165" xfId="0" applyAlignment="1" applyFont="1" applyNumberFormat="1">
      <alignment readingOrder="0"/>
    </xf>
    <xf borderId="0" fillId="0" fontId="4" numFmtId="0" xfId="0" applyFont="1"/>
    <xf borderId="0" fillId="0" fontId="4" numFmtId="0" xfId="0" applyAlignment="1" applyFont="1">
      <alignment readingOrder="0" shrinkToFit="0" wrapText="1"/>
    </xf>
    <xf borderId="0" fillId="0" fontId="92" numFmtId="0" xfId="0" applyAlignment="1" applyFont="1">
      <alignment readingOrder="0" shrinkToFit="0" wrapText="1"/>
    </xf>
    <xf borderId="0" fillId="0" fontId="4" numFmtId="174" xfId="0" applyAlignment="1" applyFont="1" applyNumberFormat="1">
      <alignment readingOrder="0"/>
    </xf>
    <xf borderId="0" fillId="0" fontId="4" numFmtId="0" xfId="0" applyAlignment="1" applyFont="1">
      <alignment shrinkToFit="0" wrapText="1"/>
    </xf>
    <xf borderId="0" fillId="0" fontId="93" numFmtId="0" xfId="0" applyAlignment="1" applyFont="1">
      <alignment readingOrder="0" shrinkToFit="0" wrapText="1"/>
    </xf>
    <xf borderId="0" fillId="0" fontId="2" numFmtId="0" xfId="0" applyAlignment="1" applyFont="1">
      <alignment readingOrder="0"/>
    </xf>
    <xf borderId="0" fillId="0" fontId="2" numFmtId="0" xfId="0" applyAlignment="1" applyFont="1">
      <alignment readingOrder="0" shrinkToFit="0" wrapText="1"/>
    </xf>
    <xf borderId="0" fillId="3" fontId="94" numFmtId="0" xfId="0" applyAlignment="1" applyFont="1">
      <alignment horizontal="left" readingOrder="0" shrinkToFit="0" vertical="top" wrapText="1"/>
    </xf>
    <xf borderId="0" fillId="0" fontId="4" numFmtId="0" xfId="0" applyAlignment="1" applyFont="1">
      <alignment readingOrder="0" vertical="center"/>
    </xf>
    <xf borderId="0" fillId="0" fontId="4" numFmtId="174" xfId="0" applyAlignment="1" applyFont="1" applyNumberFormat="1">
      <alignment readingOrder="0" vertical="center"/>
    </xf>
    <xf borderId="0" fillId="0" fontId="4" numFmtId="0" xfId="0" applyAlignment="1" applyFont="1">
      <alignment vertical="center"/>
    </xf>
    <xf borderId="0" fillId="0" fontId="4" numFmtId="174" xfId="0" applyAlignment="1" applyFont="1" applyNumberFormat="1">
      <alignment readingOrder="0" vertical="center"/>
    </xf>
    <xf borderId="0" fillId="0" fontId="4" numFmtId="0" xfId="0" applyAlignment="1" applyFont="1">
      <alignment readingOrder="0" shrinkToFit="0" vertical="center" wrapText="1"/>
    </xf>
    <xf borderId="0" fillId="0" fontId="2" numFmtId="0" xfId="0" applyAlignment="1" applyFont="1">
      <alignment vertical="center"/>
    </xf>
    <xf borderId="0" fillId="0" fontId="95" numFmtId="0" xfId="0" applyAlignment="1" applyFont="1">
      <alignment readingOrder="0" shrinkToFit="0" vertical="center" wrapText="1"/>
    </xf>
    <xf borderId="0" fillId="0" fontId="2" numFmtId="0" xfId="0" applyAlignment="1" applyFont="1">
      <alignment shrinkToFit="0" vertical="center" wrapText="1"/>
    </xf>
    <xf borderId="0" fillId="0" fontId="2" numFmtId="0" xfId="0" applyAlignment="1" applyFont="1">
      <alignment shrinkToFit="0" vertical="top" wrapText="1"/>
    </xf>
    <xf borderId="0" fillId="0" fontId="96" numFmtId="0" xfId="0" applyAlignment="1" applyFont="1">
      <alignment readingOrder="0"/>
    </xf>
    <xf borderId="0" fillId="0" fontId="10" numFmtId="165" xfId="0" applyAlignment="1" applyFont="1" applyNumberFormat="1">
      <alignment readingOrder="0"/>
    </xf>
    <xf borderId="0" fillId="0" fontId="2" numFmtId="165" xfId="0" applyAlignment="1" applyFont="1" applyNumberFormat="1">
      <alignment readingOrder="0"/>
    </xf>
    <xf borderId="0" fillId="0" fontId="10" numFmtId="0" xfId="0" applyAlignment="1" applyFont="1">
      <alignment readingOrder="0" shrinkToFit="0" wrapText="1"/>
    </xf>
    <xf borderId="0" fillId="3" fontId="9" numFmtId="0" xfId="0" applyAlignment="1" applyFont="1">
      <alignment horizontal="left" readingOrder="0" shrinkToFit="0" wrapText="1"/>
    </xf>
    <xf borderId="0" fillId="0" fontId="9" numFmtId="0" xfId="0" applyAlignment="1" applyFont="1">
      <alignment readingOrder="0" shrinkToFit="0" wrapText="1"/>
    </xf>
    <xf borderId="0" fillId="0" fontId="97" numFmtId="0" xfId="0" applyAlignment="1" applyFont="1">
      <alignment readingOrder="0" shrinkToFit="0" vertical="top" wrapText="1"/>
    </xf>
    <xf borderId="0" fillId="0" fontId="97" numFmtId="1" xfId="0" applyAlignment="1" applyFont="1" applyNumberFormat="1">
      <alignment readingOrder="0" shrinkToFit="0" vertical="top" wrapText="1"/>
    </xf>
    <xf borderId="0" fillId="0" fontId="97" numFmtId="0" xfId="0" applyAlignment="1" applyFont="1">
      <alignment readingOrder="0" vertical="top"/>
    </xf>
    <xf borderId="0" fillId="0" fontId="97" numFmtId="0" xfId="0" applyAlignment="1" applyFont="1">
      <alignment vertical="top"/>
    </xf>
    <xf borderId="0" fillId="0" fontId="97" numFmtId="0" xfId="0" applyAlignment="1" applyFont="1">
      <alignment shrinkToFit="0" vertical="top" wrapText="1"/>
    </xf>
    <xf borderId="0" fillId="0" fontId="98" numFmtId="0" xfId="0" applyAlignment="1" applyFont="1">
      <alignment horizontal="left" readingOrder="0" vertical="top"/>
    </xf>
    <xf borderId="0" fillId="0" fontId="15" numFmtId="0" xfId="0" applyAlignment="1" applyFont="1">
      <alignment horizontal="left" vertical="top"/>
    </xf>
    <xf borderId="0" fillId="0" fontId="2" numFmtId="0" xfId="0" applyAlignment="1" applyFont="1">
      <alignment horizontal="left" vertical="top"/>
    </xf>
    <xf borderId="0" fillId="0" fontId="15" numFmtId="0" xfId="0" applyAlignment="1" applyFont="1">
      <alignment horizontal="left" readingOrder="0" vertical="top"/>
    </xf>
    <xf borderId="0" fillId="0" fontId="15" numFmtId="165" xfId="0" applyAlignment="1" applyFont="1" applyNumberFormat="1">
      <alignment horizontal="left" readingOrder="0" vertical="top"/>
    </xf>
    <xf borderId="0" fillId="0" fontId="15" numFmtId="0" xfId="0" applyAlignment="1" applyFont="1">
      <alignment horizontal="left" readingOrder="0" vertical="top"/>
    </xf>
    <xf borderId="0" fillId="0" fontId="99" numFmtId="0" xfId="0" applyAlignment="1" applyFont="1">
      <alignment horizontal="left" readingOrder="0" vertical="top"/>
    </xf>
    <xf borderId="0" fillId="0" fontId="98" numFmtId="1" xfId="0" applyAlignment="1" applyFont="1" applyNumberFormat="1">
      <alignment horizontal="left" readingOrder="0" shrinkToFit="0" vertical="top" wrapText="1"/>
    </xf>
    <xf borderId="0" fillId="0" fontId="97" numFmtId="3" xfId="0" applyAlignment="1" applyFont="1" applyNumberFormat="1">
      <alignment readingOrder="0" shrinkToFit="0" vertical="top" wrapText="1"/>
    </xf>
    <xf borderId="0" fillId="0" fontId="98" numFmtId="0" xfId="0" applyAlignment="1" applyFont="1">
      <alignment readingOrder="0"/>
    </xf>
    <xf borderId="0" fillId="0" fontId="98" numFmtId="0" xfId="0" applyFont="1"/>
    <xf borderId="0" fillId="0" fontId="100" numFmtId="0" xfId="0" applyAlignment="1" applyFont="1">
      <alignment readingOrder="0"/>
    </xf>
  </cellXfs>
  <cellStyles count="1">
    <cellStyle xfId="0" name="Normal" builtinId="0"/>
  </cellStyles>
  <dxfs count="4">
    <dxf>
      <font/>
      <fill>
        <patternFill patternType="solid">
          <fgColor rgb="FFB7E1CD"/>
          <bgColor rgb="FFB7E1CD"/>
        </patternFill>
      </fill>
      <border/>
    </dxf>
    <dxf>
      <font/>
      <fill>
        <patternFill patternType="solid">
          <fgColor rgb="FFF2F4F9"/>
          <bgColor rgb="FFF2F4F9"/>
        </patternFill>
      </fill>
      <border/>
    </dxf>
    <dxf>
      <font>
        <color rgb="FFF2F4F9"/>
      </font>
      <fill>
        <patternFill patternType="solid">
          <fgColor rgb="FF00677F"/>
          <bgColor rgb="FF00677F"/>
        </patternFill>
      </fill>
      <border/>
    </dxf>
    <dxf>
      <font/>
      <fill>
        <patternFill patternType="solid">
          <fgColor rgb="FFFCE5CD"/>
          <bgColor rgb="FFFCE5CD"/>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114300</xdr:colOff>
      <xdr:row>0</xdr:row>
      <xdr:rowOff>0</xdr:rowOff>
    </xdr:from>
    <xdr:ext cx="971550" cy="581025"/>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114300</xdr:colOff>
      <xdr:row>0</xdr:row>
      <xdr:rowOff>0</xdr:rowOff>
    </xdr:from>
    <xdr:ext cx="1057275" cy="628650"/>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114300</xdr:colOff>
      <xdr:row>0</xdr:row>
      <xdr:rowOff>0</xdr:rowOff>
    </xdr:from>
    <xdr:ext cx="1057275" cy="628650"/>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90" Type="http://schemas.openxmlformats.org/officeDocument/2006/relationships/hyperlink" Target="https://www.reuters.com/article/us-health-coronavirus-argentina/latin-american-countries-ramp-up-travel-bans-school-closures-over-coronavirus-idUSKBN20Z23G" TargetMode="External"/><Relationship Id="rId194" Type="http://schemas.openxmlformats.org/officeDocument/2006/relationships/hyperlink" Target="https://www.theguardian.com/world/2020/mar/03/the-longest-holiday-parents-coping-with-coronavirus-school-closures-in-east-asia" TargetMode="External"/><Relationship Id="rId193" Type="http://schemas.openxmlformats.org/officeDocument/2006/relationships/hyperlink" Target="https://www.reuters.com/article/us-health-coronavirus-hongkong-exam/masked-hong-kong-students-take-final-school-exams-after-coronavirus-delay-idUSKCN2260EM" TargetMode="External"/><Relationship Id="rId192" Type="http://schemas.openxmlformats.org/officeDocument/2006/relationships/hyperlink" Target="https://www.facebook.com/SecretariaEducacionHN/" TargetMode="External"/><Relationship Id="rId191" Type="http://schemas.openxmlformats.org/officeDocument/2006/relationships/hyperlink" Target="https://twitter.com/Educacion_HN?ref_src=twsrc%5Etfw%7Ctwcamp%5Eembeddedtimeline%7Ctwterm%5Eprofile%3AEducacion_HN&amp;ref_url=https%3A%2F%2Fwww.se.gob.hn%2F" TargetMode="External"/><Relationship Id="rId187" Type="http://schemas.openxmlformats.org/officeDocument/2006/relationships/hyperlink" Target="https://www.facebook.com/MinistryOfEducationGuyana/?hc_ref=ARSsp6IB3CGqlG217nyLc3kWJprEtaXdajT8XKw9EpL0UYItEgQLMW3x9Eb3VYrS1P8&amp;fref=nf&amp;__xts__%5B0%5D=68.ARBiPRl7QyJC3R13zzf4yqGICbAMOiKdxOFCJF5HAYLYiDU5EP6DSB2J4LTt4JXBirj2CEVOMFdNlnN6ZE5UegG1EoH6BzJF1XhqsDouL5dSML-oOf3bg3O95ts5hIFyNstrsKkLXu2d-RMoNtS1qmEsxqTwyxMhUh9PtVqPm_Ttkie-JIOjDT3mJ1aTq2RT-xBwTZFsPSZxJB7WLp6z_zmEPg50FUVHApqDiq2g5plYc3i_1T5RGa1FMFAKAaGTOUyanIWBB3HQaHaKXAk4xMkGgDKnyPRdLfLEA12fO4Cd4awbsRCgI81MN1JOPibULFtI1I9ToVjTGVTtb_eap0Grvw&amp;__tn__=kC-R" TargetMode="External"/><Relationship Id="rId186" Type="http://schemas.openxmlformats.org/officeDocument/2006/relationships/hyperlink" Target="https://gw.usmission.gov/covid-19-information/" TargetMode="External"/><Relationship Id="rId185" Type="http://schemas.openxmlformats.org/officeDocument/2006/relationships/hyperlink" Target="https://planipolis.iiep.unesco.org/sites/planipolis/files/ressources/guinee_mesrs-communique-no1-plan-de-riposte-covid-19.pdf" TargetMode="External"/><Relationship Id="rId184" Type="http://schemas.openxmlformats.org/officeDocument/2006/relationships/hyperlink" Target="https://aminata.com/covid-19-guinee-le-gouvernement-ferme-les-ecoles-et-universites-jusqua-nouvel-ordre/" TargetMode="External"/><Relationship Id="rId189" Type="http://schemas.openxmlformats.org/officeDocument/2006/relationships/hyperlink" Target="https://www.facebook.com/menfphaiti/" TargetMode="External"/><Relationship Id="rId188" Type="http://schemas.openxmlformats.org/officeDocument/2006/relationships/hyperlink" Target="https://www.miamiherald.com/news/nation-world/world/americas/haiti/article241212621.html" TargetMode="External"/><Relationship Id="rId183" Type="http://schemas.openxmlformats.org/officeDocument/2006/relationships/hyperlink" Target="https://twitter.com/samirasawlani/status/1247409229813755905" TargetMode="External"/><Relationship Id="rId182" Type="http://schemas.openxmlformats.org/officeDocument/2006/relationships/hyperlink" Target="https://en.unesco.org/sites/default/files/unesco_review_of_high-stakes_exams_and_assessments_during_covid-19_en.pdf" TargetMode="External"/><Relationship Id="rId181" Type="http://schemas.openxmlformats.org/officeDocument/2006/relationships/hyperlink" Target="https://planipolis.iiep.unesco.org/sites/planipolis/files/ressources/guatemala_orientaciones-a-tutores-prevencion-covid-19.pdf" TargetMode="External"/><Relationship Id="rId180" Type="http://schemas.openxmlformats.org/officeDocument/2006/relationships/hyperlink" Target="https://www.facebook.com/MineducGuate/" TargetMode="External"/><Relationship Id="rId176" Type="http://schemas.openxmlformats.org/officeDocument/2006/relationships/hyperlink" Target="https://en.unesco.org/covid19/educationresponse/nationalresponses" TargetMode="External"/><Relationship Id="rId297" Type="http://schemas.openxmlformats.org/officeDocument/2006/relationships/hyperlink" Target="https://www.facebook.com/moe.gov.mm/" TargetMode="External"/><Relationship Id="rId175" Type="http://schemas.openxmlformats.org/officeDocument/2006/relationships/hyperlink" Target="https://www.thelocal.dk/20200318/greenland-halts-all-air-traffic-to-island-to-limit-coronavirus-spread" TargetMode="External"/><Relationship Id="rId296" Type="http://schemas.openxmlformats.org/officeDocument/2006/relationships/hyperlink" Target="http://www.moe-st.gov.mm/" TargetMode="External"/><Relationship Id="rId174" Type="http://schemas.openxmlformats.org/officeDocument/2006/relationships/hyperlink" Target="https://www.facebook.com/MinEduGR/" TargetMode="External"/><Relationship Id="rId295" Type="http://schemas.openxmlformats.org/officeDocument/2006/relationships/hyperlink" Target="https://www.straitstimes.com/asia/se-asia/coronavirus-with-zero-infections-laos-and-myanmar-gird-for-battle" TargetMode="External"/><Relationship Id="rId173" Type="http://schemas.openxmlformats.org/officeDocument/2006/relationships/hyperlink" Target="http://photodentro.edu.gr/aggregator/" TargetMode="External"/><Relationship Id="rId294" Type="http://schemas.openxmlformats.org/officeDocument/2006/relationships/hyperlink" Target="https://en.unesco.org/sites/default/files/unesco_review_of_high-stakes_exams_and_assessments_during_covid-19_en.pdf" TargetMode="External"/><Relationship Id="rId179" Type="http://schemas.openxmlformats.org/officeDocument/2006/relationships/hyperlink" Target="http://www.mineduc.gob.gt/PrevencionCoronavirus/index.html" TargetMode="External"/><Relationship Id="rId178" Type="http://schemas.openxmlformats.org/officeDocument/2006/relationships/hyperlink" Target="https://www.facebook.com/GDOEInestudionCHamoru/" TargetMode="External"/><Relationship Id="rId299" Type="http://schemas.openxmlformats.org/officeDocument/2006/relationships/hyperlink" Target="https://en.unesco.org/covid19/educationresponse/nationalresponses" TargetMode="External"/><Relationship Id="rId177" Type="http://schemas.openxmlformats.org/officeDocument/2006/relationships/hyperlink" Target="https://www.cxc.org/may-june-strategy-2020/" TargetMode="External"/><Relationship Id="rId298" Type="http://schemas.openxmlformats.org/officeDocument/2006/relationships/hyperlink" Target="https://en.unesco.org/sites/default/files/unesco_review_of_high-stakes_exams_and_assessments_during_covid-19_en.pdf" TargetMode="External"/><Relationship Id="rId198" Type="http://schemas.openxmlformats.org/officeDocument/2006/relationships/hyperlink" Target="https://www.usnews.com/news/world/articles/2020-03-13/iceland-restricts-public-gatherings-closes-schools" TargetMode="External"/><Relationship Id="rId197" Type="http://schemas.openxmlformats.org/officeDocument/2006/relationships/hyperlink" Target="https://www.facebook.com/kormanyzat" TargetMode="External"/><Relationship Id="rId196" Type="http://schemas.openxmlformats.org/officeDocument/2006/relationships/hyperlink" Target="https://www.kormany.hu/en/ministry-of-human-resources/news/ministry-of-human-capacities-new-working-procedure-in-public-education-and-vocational-training-institutions" TargetMode="External"/><Relationship Id="rId195" Type="http://schemas.openxmlformats.org/officeDocument/2006/relationships/hyperlink" Target="https://hungarytoday.hu/coronavirus-hungary-school-leaving-exams/" TargetMode="External"/><Relationship Id="rId199" Type="http://schemas.openxmlformats.org/officeDocument/2006/relationships/hyperlink" Target="https://www.facebook.com/HRDMinistry" TargetMode="External"/><Relationship Id="rId150" Type="http://schemas.openxmlformats.org/officeDocument/2006/relationships/hyperlink" Target="https://twitter.com/PMEthiopia/status/1243495056360845312" TargetMode="External"/><Relationship Id="rId271" Type="http://schemas.openxmlformats.org/officeDocument/2006/relationships/hyperlink" Target="https://www.facebook.com/edukazzjoni/" TargetMode="External"/><Relationship Id="rId392" Type="http://schemas.openxmlformats.org/officeDocument/2006/relationships/hyperlink" Target="https://planipolis.iiep.unesco.org/sites/planipolis/files/ressources/singapore_moe_press-release_03042020.pdf" TargetMode="External"/><Relationship Id="rId270" Type="http://schemas.openxmlformats.org/officeDocument/2006/relationships/hyperlink" Target="https://www.tvm.com.mt/en/news/all-schools-to-be-shut-down-for-one-week/" TargetMode="External"/><Relationship Id="rId391" Type="http://schemas.openxmlformats.org/officeDocument/2006/relationships/hyperlink" Target="https://www.facebook.com/pg/moesingapore/posts/" TargetMode="External"/><Relationship Id="rId390" Type="http://schemas.openxmlformats.org/officeDocument/2006/relationships/hyperlink" Target="https://www.aljazeera.com/news/2020/01/countries-confirmed-cases-coronavirus-200125070959786.html" TargetMode="External"/><Relationship Id="rId1" Type="http://schemas.openxmlformats.org/officeDocument/2006/relationships/hyperlink" Target="https://www-washingtonpost-com.ezp-prod1.hul.harvard.edu/world/asia_pacific/afghanistan-coronavirus-crisis/2020/03/18/29b0ac8c-6875-11ea-b199-3a9799c54512_story.html" TargetMode="External"/><Relationship Id="rId2" Type="http://schemas.openxmlformats.org/officeDocument/2006/relationships/hyperlink" Target="https://www.facebook.com/MoEAfghanistan/?hc_ref=ARRaK3Wb6R-SAtjfLHwALd9oZ0ciT2xoynIrmxNphTmwCducy56HJZZmzeCxfhLnBsI&amp;fref=nf&amp;__xts__%5B0%5D=68.ARDRIMMw7sEXBg8AdN3I0TDhcoEI8aD4OZYWbTNiRIBYY2Tq9ZdPOL964ygY90FOUh01pKC-GOIzVrZfljfizgVOxdzAIPqHiCVxvt2UdlhKOfp-ytTRAwaxTe6OQ9GUnqHUnSJnqKkoQY_w_eDA-fXWwUUtYUfJdXt2no4IshTs0QZQO_M11MIBPzuAk5DgjCxxKAdHQ7fHNLZwQJNAhyw1va2FRVNii49CjUjX4ATRLoXlP66jrNUmkAMreGZoJ5vYwdK6xvxxXQ5STDRrqGQj2fpZRFT12JKsLjxfKLkxAhkk8hqgJz1wC40xbhg723FSw7FyQ8NtPZrNDSKl5_TNtw&amp;__tn__=kC-R" TargetMode="External"/><Relationship Id="rId3" Type="http://schemas.openxmlformats.org/officeDocument/2006/relationships/hyperlink" Target="https://planipolis.iiep.unesco.org/sites/planipolis/files/ressources/afghanistan_moe_covid-19_alternative_learning_plan_-_eng.pdf" TargetMode="External"/><Relationship Id="rId149" Type="http://schemas.openxmlformats.org/officeDocument/2006/relationships/hyperlink" Target="https://twitter.com/FMoHealth/status/1239477278737924097" TargetMode="External"/><Relationship Id="rId4" Type="http://schemas.openxmlformats.org/officeDocument/2006/relationships/hyperlink" Target="http://www.xinhuanet.com/english/2020-04/29/c_139016333.htm" TargetMode="External"/><Relationship Id="rId148" Type="http://schemas.openxmlformats.org/officeDocument/2006/relationships/hyperlink" Target="https://www.capitalethiopia.com/featured/students-will-pass-to-the-next-grade-without-proper-class-or-exam/" TargetMode="External"/><Relationship Id="rId269" Type="http://schemas.openxmlformats.org/officeDocument/2006/relationships/hyperlink" Target="https://www.facebook.com/Minist%C3%A8re-de-lEducation-Nationale-du-Mali-507828789396082/" TargetMode="External"/><Relationship Id="rId9" Type="http://schemas.openxmlformats.org/officeDocument/2006/relationships/hyperlink" Target="https://www.facebook.com/EducationAlgerie/" TargetMode="External"/><Relationship Id="rId143" Type="http://schemas.openxmlformats.org/officeDocument/2006/relationships/hyperlink" Target="https://en.unesco.org/sites/default/files/unesco_review_of_high-stakes_exams_and_assessments_during_covid-19_en.pdf" TargetMode="External"/><Relationship Id="rId264" Type="http://schemas.openxmlformats.org/officeDocument/2006/relationships/hyperlink" Target="https://www.moe.gov.mv/assets/upload/SOP_on_COVID_19_09.03.2020.pdf" TargetMode="External"/><Relationship Id="rId385" Type="http://schemas.openxmlformats.org/officeDocument/2006/relationships/hyperlink" Target="https://www.devex.com/news/wfp-repackages-efforts-to-reach-hungry-children-as-covid-19-closes-schools-96878" TargetMode="External"/><Relationship Id="rId142" Type="http://schemas.openxmlformats.org/officeDocument/2006/relationships/hyperlink" Target="https://coronapaaskemaet.alinea.dk/" TargetMode="External"/><Relationship Id="rId263" Type="http://schemas.openxmlformats.org/officeDocument/2006/relationships/hyperlink" Target="https://edition.mv/news/16881" TargetMode="External"/><Relationship Id="rId384" Type="http://schemas.openxmlformats.org/officeDocument/2006/relationships/hyperlink" Target="https://www.politicosl.com/articles/sierra-leone-announces-new-dates-waec-public-exams" TargetMode="External"/><Relationship Id="rId141" Type="http://schemas.openxmlformats.org/officeDocument/2006/relationships/hyperlink" Target="https://www.africanews.com/2020/03/30/eritrea-missing-as-igad-leaders-forge-regional-coronavirus-plan//" TargetMode="External"/><Relationship Id="rId262" Type="http://schemas.openxmlformats.org/officeDocument/2006/relationships/hyperlink" Target="https://www.facebook.com/KemPendidikan/" TargetMode="External"/><Relationship Id="rId383" Type="http://schemas.openxmlformats.org/officeDocument/2006/relationships/hyperlink" Target="https://www.facebook.com/eduseychelles/" TargetMode="External"/><Relationship Id="rId140" Type="http://schemas.openxmlformats.org/officeDocument/2006/relationships/hyperlink" Target="https://twitter.com/UNICEFGuineaEcu" TargetMode="External"/><Relationship Id="rId261" Type="http://schemas.openxmlformats.org/officeDocument/2006/relationships/hyperlink" Target="https://sites.google.com/moe-dl.edu.my/gerbangpdpjpwpkl/home" TargetMode="External"/><Relationship Id="rId382" Type="http://schemas.openxmlformats.org/officeDocument/2006/relationships/hyperlink" Target="http://www.edu.gov.sc/Pages/viewalldownload.aspx?RootFolder=%2FDownloads%2FEnglish%20pri&amp;FolderCTID=0x0120009EA64C3BD31204489E2BFD1FAE621B81&amp;View=%7BF6EDBF40-2974-4A69-B12D-ABE3D370A42E%7D" TargetMode="External"/><Relationship Id="rId5" Type="http://schemas.openxmlformats.org/officeDocument/2006/relationships/hyperlink" Target="https://balkaninsight.com/2020/03/09/albania-confirms-two-covid-19-cases-as-planes-grounded/" TargetMode="External"/><Relationship Id="rId147" Type="http://schemas.openxmlformats.org/officeDocument/2006/relationships/hyperlink" Target="https://www.sst.dk/-/media/Udgivelser/2020/Corona/Genaabning/Skoler/Information-til-medarbejdere-paa-skoler-og-i-fritidsordninger.ashx?la=da&amp;hash=D41D8869F541895BCB6220AC19D6294FAADC9A3C" TargetMode="External"/><Relationship Id="rId268" Type="http://schemas.openxmlformats.org/officeDocument/2006/relationships/hyperlink" Target="http://www.education.gouv.ml/contenu_actualite.aspx" TargetMode="External"/><Relationship Id="rId389" Type="http://schemas.openxmlformats.org/officeDocument/2006/relationships/hyperlink" Target="https://www.channelnewsasia.com/news/singapore/june-school-holidays-brought-forward-covid19-gce-exams-12662408" TargetMode="External"/><Relationship Id="rId6" Type="http://schemas.openxmlformats.org/officeDocument/2006/relationships/hyperlink" Target="https://www.facebook.com/arsimitsportitdherinise/" TargetMode="External"/><Relationship Id="rId146" Type="http://schemas.openxmlformats.org/officeDocument/2006/relationships/hyperlink" Target="https://www.facebook.com/pg/EswatiniGov/posts/?ref=page_internal" TargetMode="External"/><Relationship Id="rId267" Type="http://schemas.openxmlformats.org/officeDocument/2006/relationships/hyperlink" Target="https://mosaiqueguinee.com/covid-19-le-mali-suspend-tout-ecoles-rassemblements-boites-de-nuit-vols-venant-de-pays-touches/" TargetMode="External"/><Relationship Id="rId388" Type="http://schemas.openxmlformats.org/officeDocument/2006/relationships/hyperlink" Target="https://beta.moe.gov.sg/national-exams-dates/" TargetMode="External"/><Relationship Id="rId7" Type="http://schemas.openxmlformats.org/officeDocument/2006/relationships/hyperlink" Target="https://www.africanews.com/2020/03/16/coronavirus-south-africa-confirms-first-case//" TargetMode="External"/><Relationship Id="rId145" Type="http://schemas.openxmlformats.org/officeDocument/2006/relationships/hyperlink" Target="http://www.gov.sz/index.php/ministries-departments/search-and-menus-setup" TargetMode="External"/><Relationship Id="rId266" Type="http://schemas.openxmlformats.org/officeDocument/2006/relationships/hyperlink" Target="https://planipolis.iiep.unesco.org/sites/planipolis/files/ressources/maldives_sop_on_covid_19_09.03.2020.pdf" TargetMode="External"/><Relationship Id="rId387" Type="http://schemas.openxmlformats.org/officeDocument/2006/relationships/hyperlink" Target="https://www.facebook.com/Ministry-of-Basic-and-Senior-Secondary-Education-SL-1410711375879238/" TargetMode="External"/><Relationship Id="rId8" Type="http://schemas.openxmlformats.org/officeDocument/2006/relationships/hyperlink" Target="http://www.education.gov.dz/" TargetMode="External"/><Relationship Id="rId144" Type="http://schemas.openxmlformats.org/officeDocument/2006/relationships/hyperlink" Target="https://twitter.com/EswatiniGovern1" TargetMode="External"/><Relationship Id="rId265" Type="http://schemas.openxmlformats.org/officeDocument/2006/relationships/hyperlink" Target="https://www.facebook.com/EducationMV/" TargetMode="External"/><Relationship Id="rId386" Type="http://schemas.openxmlformats.org/officeDocument/2006/relationships/hyperlink" Target="http://www.education.gov.sl/" TargetMode="External"/><Relationship Id="rId260" Type="http://schemas.openxmlformats.org/officeDocument/2006/relationships/hyperlink" Target="https://www.education.gov.mw/" TargetMode="External"/><Relationship Id="rId381" Type="http://schemas.openxmlformats.org/officeDocument/2006/relationships/hyperlink" Target="http://www.edu.gov.sc/Pages/viewalldownload.aspx?RootFolder=%2FDownloads%2FMath%20Pri&amp;FolderCTID=0x0120009EA64C3BD31204489E2BFD1FAE621B81&amp;View=%7BF6EDBF40-2974-4A69-B12D-ABE3D370A42E%7D" TargetMode="External"/><Relationship Id="rId380" Type="http://schemas.openxmlformats.org/officeDocument/2006/relationships/hyperlink" Target="https://www.srbija.gov.rs/vest/455481/promenom-kalendara-rada-ucenici-ne-ostaju-bez-raspusta.php" TargetMode="External"/><Relationship Id="rId139" Type="http://schemas.openxmlformats.org/officeDocument/2006/relationships/hyperlink" Target="https://escuelaencasa.gq/" TargetMode="External"/><Relationship Id="rId138" Type="http://schemas.openxmlformats.org/officeDocument/2006/relationships/hyperlink" Target="https://www.guineaecuatorialpress.com/noticia.php?id=15128" TargetMode="External"/><Relationship Id="rId259" Type="http://schemas.openxmlformats.org/officeDocument/2006/relationships/hyperlink" Target="https://en.unesco.org/sites/default/files/unesco_review_of_high-stakes_exams_and_assessments_during_covid-19_en.pdf" TargetMode="External"/><Relationship Id="rId137" Type="http://schemas.openxmlformats.org/officeDocument/2006/relationships/hyperlink" Target="https://www.sst.dk/-/media/Udgivelser/2020/Corona/Genaabning/Skoler/Instruks-til-personale-paa-skoler-og-i-fritidsordninger.ashx?la=da&amp;hash=307C5EE8A144B25C204E25E628EDFC9A6B5E6F2B" TargetMode="External"/><Relationship Id="rId258" Type="http://schemas.openxmlformats.org/officeDocument/2006/relationships/hyperlink" Target="https://lexpress.mg/07/09/2020/enseignement-les-rentrees-scolaires-et-universitaires-fixees/" TargetMode="External"/><Relationship Id="rId379" Type="http://schemas.openxmlformats.org/officeDocument/2006/relationships/hyperlink" Target="http://rs.n1info.com/English/NEWS/a578755/Serbian-minister-says-finals-entrance-exams-will-go-ahead.html" TargetMode="External"/><Relationship Id="rId132" Type="http://schemas.openxmlformats.org/officeDocument/2006/relationships/hyperlink" Target="http://english.ahram.org.eg/NewsContent/1/64/365268/Egypt/Politics-/Egypt-closes-schools-and-universities-for-two-week.aspx" TargetMode="External"/><Relationship Id="rId253" Type="http://schemas.openxmlformats.org/officeDocument/2006/relationships/hyperlink" Target="https://www.facebook.com/SvietimoIrMoksloMinisterija/" TargetMode="External"/><Relationship Id="rId374" Type="http://schemas.openxmlformats.org/officeDocument/2006/relationships/hyperlink" Target="https://www.facebook.com/MinistryOfEducation/" TargetMode="External"/><Relationship Id="rId495" Type="http://schemas.openxmlformats.org/officeDocument/2006/relationships/hyperlink" Target="https://www.arabnews.com/node/1641896/middle-east" TargetMode="External"/><Relationship Id="rId131" Type="http://schemas.openxmlformats.org/officeDocument/2006/relationships/hyperlink" Target="https://es-la.facebook.com/MinisterioEducacionEcuador/" TargetMode="External"/><Relationship Id="rId252" Type="http://schemas.openxmlformats.org/officeDocument/2006/relationships/hyperlink" Target="https://www.smm.lt/uploads/documents/tevams.pdf" TargetMode="External"/><Relationship Id="rId373" Type="http://schemas.openxmlformats.org/officeDocument/2006/relationships/hyperlink" Target="https://www.arabnews.com/node/1639096/saudi-arabia" TargetMode="External"/><Relationship Id="rId494" Type="http://schemas.openxmlformats.org/officeDocument/2006/relationships/hyperlink" Target="https://planipolis.iiep.unesco.org/sites/planipolis/files/ressources/palestine_moe_covid_19_plan.pdf" TargetMode="External"/><Relationship Id="rId130" Type="http://schemas.openxmlformats.org/officeDocument/2006/relationships/hyperlink" Target="https://en.unesco.org/sites/default/files/unesco_review_of_high-stakes_exams_and_assessments_during_covid-19_en.pdf" TargetMode="External"/><Relationship Id="rId251" Type="http://schemas.openxmlformats.org/officeDocument/2006/relationships/hyperlink" Target="https://www.libyaobserver.ly/inbrief/ministry-education-suspends-schools-precautionary-measure-against-coronavirus" TargetMode="External"/><Relationship Id="rId372" Type="http://schemas.openxmlformats.org/officeDocument/2006/relationships/hyperlink" Target="https://www.moe.gov.sa/en/PublicEducation/SPD/Pages/default.aspx" TargetMode="External"/><Relationship Id="rId493" Type="http://schemas.openxmlformats.org/officeDocument/2006/relationships/hyperlink" Target="https://www.timesofisrael.com/palestinians-announce-first-two-cases-of-coronavirus-in-gaza-strip/" TargetMode="External"/><Relationship Id="rId250" Type="http://schemas.openxmlformats.org/officeDocument/2006/relationships/hyperlink" Target="https://www.libyaobserver.ly/inbrief/education-ministry-releases-calendar-reopening-classes" TargetMode="External"/><Relationship Id="rId371" Type="http://schemas.openxmlformats.org/officeDocument/2006/relationships/hyperlink" Target="https://en.unesco.org/covid19/educationresponse/nationalresponses" TargetMode="External"/><Relationship Id="rId492" Type="http://schemas.openxmlformats.org/officeDocument/2006/relationships/hyperlink" Target="https://www.facebook.com/USVI.VIDE/" TargetMode="External"/><Relationship Id="rId136" Type="http://schemas.openxmlformats.org/officeDocument/2006/relationships/hyperlink" Target="https://planipolis.iiep.unesco.org/sites/planipolis/files/ressources/el_salvador_circular_7_2020.pdf" TargetMode="External"/><Relationship Id="rId257" Type="http://schemas.openxmlformats.org/officeDocument/2006/relationships/hyperlink" Target="https://www.facebook.com/dsejmacau" TargetMode="External"/><Relationship Id="rId378" Type="http://schemas.openxmlformats.org/officeDocument/2006/relationships/hyperlink" Target="https://www.facebook.com/snmen/" TargetMode="External"/><Relationship Id="rId499" Type="http://schemas.openxmlformats.org/officeDocument/2006/relationships/hyperlink" Target="https://www.zambianobserver.com/reopening-of-schools-on-course-general-education-minister/" TargetMode="External"/><Relationship Id="rId135" Type="http://schemas.openxmlformats.org/officeDocument/2006/relationships/hyperlink" Target="https://www.facebook.com/minedsv/" TargetMode="External"/><Relationship Id="rId256" Type="http://schemas.openxmlformats.org/officeDocument/2006/relationships/hyperlink" Target="https://planipolis.iiep.unesco.org/sites/planipolis/files/ressources/luxembourg_covid_ecoles.pdf" TargetMode="External"/><Relationship Id="rId377" Type="http://schemas.openxmlformats.org/officeDocument/2006/relationships/hyperlink" Target="https://www.education.sn/fr/article/230" TargetMode="External"/><Relationship Id="rId498" Type="http://schemas.openxmlformats.org/officeDocument/2006/relationships/hyperlink" Target="https://elearning.co.zm/" TargetMode="External"/><Relationship Id="rId134" Type="http://schemas.openxmlformats.org/officeDocument/2006/relationships/hyperlink" Target="https://www.facebook.com/egypt.moe" TargetMode="External"/><Relationship Id="rId255" Type="http://schemas.openxmlformats.org/officeDocument/2006/relationships/hyperlink" Target="https://www.facebook.com/MENJELuxembourg/?fref=mentions&amp;__xts__%5B0%5D=68.ARCeNIfxLKO544qFQDCJ-4z0hVZP9Z6c-M6ttJTtG9CI7C4kpjf4_0oQlKJU3KeYyvrY53kW98Jbnb4fj2_SFbYMRARYKCH7XAylcnsDCAsg5zlat1oc5OEOA4D61g3bsydtFYzxC-Kjh7e3AO7HpPDiuC2CHpnpEFVW4kRSZydWwy0yWlH5LS0jngvPtV4xk-vTmQvSAfCT4lndw40MUvpqy5GObiqc_VfK7d8V2-tGHU1VFfAeQKzlbCyQGpe-z8oHkjdLDGzLz9rn28SJ25bdrfTDjLtbjXau4Rap0I31D96vYIUzJU37FV-F0BPDjtWD3eZMFZVD5_B6fYVmIVF-JQ&amp;__tn__=K-R" TargetMode="External"/><Relationship Id="rId376" Type="http://schemas.openxmlformats.org/officeDocument/2006/relationships/hyperlink" Target="https://twitter.com/a_peterman/status/1238970779795992577?s=21" TargetMode="External"/><Relationship Id="rId497" Type="http://schemas.openxmlformats.org/officeDocument/2006/relationships/hyperlink" Target="https://www.facebook.com/YemenEducationMinistry?ref=%3Chttps%3A%2F%2Fwww.facebook.com%2Fpages%2F%D9%88%D8%B2%D8%A7%D8%B1%D8%A9-%D8%A7%D9%84%D8%AA%D8%B1%D8%A8%D9%8A%D8%A9-%D9%88%D8%A7%D9%84%D8%AA%D8%B9%D9%84%D9%8A%D9%85-%D8%A7%D9%84%D9%8A%D9%85%D9%86-Ministry-of-Education%2F221353641283756%3Fref%3Dtn_tnmn" TargetMode="External"/><Relationship Id="rId133" Type="http://schemas.openxmlformats.org/officeDocument/2006/relationships/hyperlink" Target="http://english.ahram.org.eg/NewsContent/50/1209/369166/AlAhram-Weekly/Focus/Egypt-goes-online.aspx" TargetMode="External"/><Relationship Id="rId254" Type="http://schemas.openxmlformats.org/officeDocument/2006/relationships/hyperlink" Target="https://www.schouldoheem.lu/lu" TargetMode="External"/><Relationship Id="rId375" Type="http://schemas.openxmlformats.org/officeDocument/2006/relationships/hyperlink" Target="https://www.socialnetlink.org/2020/08/19/dates-examens-scolaires-au-senegal/" TargetMode="External"/><Relationship Id="rId496" Type="http://schemas.openxmlformats.org/officeDocument/2006/relationships/hyperlink" Target="http://www.yemenmoe.net/student.aspx" TargetMode="External"/><Relationship Id="rId172" Type="http://schemas.openxmlformats.org/officeDocument/2006/relationships/hyperlink" Target="https://en.unesco.org/covid19/educationresponse/nationalresponses" TargetMode="External"/><Relationship Id="rId293" Type="http://schemas.openxmlformats.org/officeDocument/2006/relationships/hyperlink" Target="https://en.unesco.org/sites/default/files/unesco_review_of_high-stakes_exams_and_assessments_during_covid-19_en.pdf" TargetMode="External"/><Relationship Id="rId171" Type="http://schemas.openxmlformats.org/officeDocument/2006/relationships/hyperlink" Target="https://ges.gov.gh/2020/04/29/covid-19-coordinated-education-response-plan-for-ghana/" TargetMode="External"/><Relationship Id="rId292" Type="http://schemas.openxmlformats.org/officeDocument/2006/relationships/hyperlink" Target="https://www.facebook.com/EducationNationaleMaroc/" TargetMode="External"/><Relationship Id="rId170" Type="http://schemas.openxmlformats.org/officeDocument/2006/relationships/hyperlink" Target="https://www.facebook.com/MinistryofEducationGhana/" TargetMode="External"/><Relationship Id="rId291" Type="http://schemas.openxmlformats.org/officeDocument/2006/relationships/hyperlink" Target="https://northafricapost.com/40828-covid-19-moroccan-schools-remain-closed-till-september-no-exams-except-baccalaureate.html" TargetMode="External"/><Relationship Id="rId290" Type="http://schemas.openxmlformats.org/officeDocument/2006/relationships/hyperlink" Target="http://www.mpin.gov.me/en/ministry" TargetMode="External"/><Relationship Id="rId165" Type="http://schemas.openxmlformats.org/officeDocument/2006/relationships/hyperlink" Target="https://www.facebook.com/emis.ge/?fref=mentions&amp;__xts__%5B0%5D=68.ARDkKwZA2TXuX8sWgNCi1V27qgqy1bZndrpAqv4ymGJA0Q5DwAEXRFuhs4BVGZvQF7dlQhuQjSvJt3iOb6U8jwDOe5iLO35wyBjQNDPH3M1KQhXdXJLO7kaThpvKBh6NBCvIEAPk0dCnmTCU8K3KJx-ehkvedTvk4UlkCskjHBY2khGzYxotLTDNdfMNF5uG3zqUN4tPtfLo0z0OoUeiU0_F0-IBCQtn7XqYbdxqJIO6FJnYYHrq6ipLQZYJyZ9JXE1ayhuaB-Mvj2v576WtXUz2W7P3LmczQhztq3TBhNfZiib5WAqJ-OTuDyzQ_2fVErwPqyQ3-wwZyUglX5_xCQ5keg&amp;__tn__=K-R" TargetMode="External"/><Relationship Id="rId286" Type="http://schemas.openxmlformats.org/officeDocument/2006/relationships/hyperlink" Target="https://www.hellomonaco.com/news/latest-news/exams-are-cancelled-for-high-schools-and-colleges-in-monaco/" TargetMode="External"/><Relationship Id="rId164" Type="http://schemas.openxmlformats.org/officeDocument/2006/relationships/hyperlink" Target="https://1tv.ge/en/news/georgian-first-channel-kicks-off-the-educational-project-teleschool-teleskola/" TargetMode="External"/><Relationship Id="rId285" Type="http://schemas.openxmlformats.org/officeDocument/2006/relationships/hyperlink" Target="https://www.facebook.com/ministerulculturii/?ref=nf&amp;hc_ref=ART8NYYpwaQI_qLHrDFO8RbHojgfx8--mDqOAvV9tAx-BP8Y9YcZWj7nAu63uN8gIgk" TargetMode="External"/><Relationship Id="rId163" Type="http://schemas.openxmlformats.org/officeDocument/2006/relationships/hyperlink" Target="https://agenda.ge/en/news/2020/742" TargetMode="External"/><Relationship Id="rId284" Type="http://schemas.openxmlformats.org/officeDocument/2006/relationships/hyperlink" Target="https://mecc.gov.md/ro/press-releases" TargetMode="External"/><Relationship Id="rId162" Type="http://schemas.openxmlformats.org/officeDocument/2006/relationships/hyperlink" Target="https://twitter.com/MobseTheGambia" TargetMode="External"/><Relationship Id="rId283" Type="http://schemas.openxmlformats.org/officeDocument/2006/relationships/hyperlink" Target="https://www.usnews.com/news/world/articles/2020-03-10/moldova-bans-foreigners-on-all-flights-from-countries-with-coronavirus" TargetMode="External"/><Relationship Id="rId169" Type="http://schemas.openxmlformats.org/officeDocument/2006/relationships/hyperlink" Target="https://de-de.facebook.com/bmbf.de/" TargetMode="External"/><Relationship Id="rId168" Type="http://schemas.openxmlformats.org/officeDocument/2006/relationships/hyperlink" Target="https://www.bmbf.de/de/karliczek-bund-unterstuetzt-in-krise-mit-digitaler-lerninfrastruktur-11242.html" TargetMode="External"/><Relationship Id="rId289" Type="http://schemas.openxmlformats.org/officeDocument/2006/relationships/hyperlink" Target="https://www.usnews.com/news/world/articles/2020-03-13/montenegro-bars-gatherings-closes-schools-ports-and-border-crossings" TargetMode="External"/><Relationship Id="rId167" Type="http://schemas.openxmlformats.org/officeDocument/2006/relationships/hyperlink" Target="https://www.reuters.com/article/us-health-coronavirus-germany-schools/german-state-of-bavaria-closes-schools-to-slow-coronavirus-epidemic-dpa-idUSKBN2100SA" TargetMode="External"/><Relationship Id="rId288" Type="http://schemas.openxmlformats.org/officeDocument/2006/relationships/hyperlink" Target="https://www.montsame.mn/en/read/222247" TargetMode="External"/><Relationship Id="rId166" Type="http://schemas.openxmlformats.org/officeDocument/2006/relationships/hyperlink" Target="https://www.dw.com/en/germany-school-leaving-exams-will-go-ahead-despite-coronavirus/a-52917576" TargetMode="External"/><Relationship Id="rId287" Type="http://schemas.openxmlformats.org/officeDocument/2006/relationships/hyperlink" Target="https://www.facebook.com/GvtMonaco/" TargetMode="External"/><Relationship Id="rId161" Type="http://schemas.openxmlformats.org/officeDocument/2006/relationships/hyperlink" Target="https://thepoint.gm/africa/gambia/headlines/gabece-slated-for-july-20" TargetMode="External"/><Relationship Id="rId282" Type="http://schemas.openxmlformats.org/officeDocument/2006/relationships/hyperlink" Target="https://www.facebook.com/FSMSpecialEducation/" TargetMode="External"/><Relationship Id="rId160" Type="http://schemas.openxmlformats.org/officeDocument/2006/relationships/hyperlink" Target="http://www.education-nationale.gouv.ga/9-actualites/" TargetMode="External"/><Relationship Id="rId281" Type="http://schemas.openxmlformats.org/officeDocument/2006/relationships/hyperlink" Target="https://www.fsmsped.org/" TargetMode="External"/><Relationship Id="rId280" Type="http://schemas.openxmlformats.org/officeDocument/2006/relationships/hyperlink" Target="http://national.doe.fm/index.php/ndoe-public/ndeo-news/recent-events/542-marcella-foundation-impacts-schools-with-healthy-contribution" TargetMode="External"/><Relationship Id="rId159" Type="http://schemas.openxmlformats.org/officeDocument/2006/relationships/hyperlink" Target="https://www.rnz.co.nz/international/pacific-news/411961/covid-19-french-polynesia-closes-schools-this-week" TargetMode="External"/><Relationship Id="rId154" Type="http://schemas.openxmlformats.org/officeDocument/2006/relationships/hyperlink" Target="https://7news.com.au/lifestyle/health-wellbeing/coronavirus-arrives-in-fiji-prompting-school-closures-and-panic-buying-c-752869" TargetMode="External"/><Relationship Id="rId275" Type="http://schemas.openxmlformats.org/officeDocument/2006/relationships/hyperlink" Target="http://www.govmu.org/English/News/Pages/SC-HSC-Examinations-for-year-2020-to-be-rescheduled-announces-VPM-and-Minister-of-Education.aspx" TargetMode="External"/><Relationship Id="rId396" Type="http://schemas.openxmlformats.org/officeDocument/2006/relationships/hyperlink" Target="https://nationalpost.com/pmn/health-pmn/slovakia-closes-schools-stops-international-travel-to-battle-coronavirus-2?utm_campaign=magnet&amp;utm_source=article_page&amp;utm_medium=related_articles" TargetMode="External"/><Relationship Id="rId153" Type="http://schemas.openxmlformats.org/officeDocument/2006/relationships/hyperlink" Target="https://www.facebook.com/MOEFIJI/posts/1987154818086233" TargetMode="External"/><Relationship Id="rId274" Type="http://schemas.openxmlformats.org/officeDocument/2006/relationships/hyperlink" Target="http://www.education.gov.mr/" TargetMode="External"/><Relationship Id="rId395" Type="http://schemas.openxmlformats.org/officeDocument/2006/relationships/hyperlink" Target="https://www.theguardian.com/education/2020/aug/12/school-exams-covid-what-could-uk-have-learned-from-eu" TargetMode="External"/><Relationship Id="rId152" Type="http://schemas.openxmlformats.org/officeDocument/2006/relationships/hyperlink" Target="https://www.government.fo/en/news/news/easing-restrictions/" TargetMode="External"/><Relationship Id="rId273" Type="http://schemas.openxmlformats.org/officeDocument/2006/relationships/hyperlink" Target="https://www.facebook.com/rmipss/" TargetMode="External"/><Relationship Id="rId394" Type="http://schemas.openxmlformats.org/officeDocument/2006/relationships/hyperlink" Target="https://www.facebook.com/MinistryOfEducationCultureYouthandSportsAffairs/" TargetMode="External"/><Relationship Id="rId151" Type="http://schemas.openxmlformats.org/officeDocument/2006/relationships/hyperlink" Target="https://www.facebook.com/fdremoe/" TargetMode="External"/><Relationship Id="rId272" Type="http://schemas.openxmlformats.org/officeDocument/2006/relationships/hyperlink" Target="https://www.facebook.com/rmipss/" TargetMode="External"/><Relationship Id="rId393" Type="http://schemas.openxmlformats.org/officeDocument/2006/relationships/hyperlink" Target="http://www.sintmaartengov.org/government/ECYS/Pages/default.aspx" TargetMode="External"/><Relationship Id="rId158" Type="http://schemas.openxmlformats.org/officeDocument/2006/relationships/hyperlink" Target="https://www.theguardian.com/world/2020/apr/21/lockdown-eased-netherlands-and-france-plan-to-re-open-primary-schools" TargetMode="External"/><Relationship Id="rId279" Type="http://schemas.openxmlformats.org/officeDocument/2006/relationships/hyperlink" Target="https://planipolis.iiep.unesco.org/sites/planipolis/files/ressources/mexico_acuerdo_02_03_20_suspension_de_clases.pdf" TargetMode="External"/><Relationship Id="rId157" Type="http://schemas.openxmlformats.org/officeDocument/2006/relationships/hyperlink" Target="https://planipolis.iiep.unesco.org/sites/planipolis/files/ressources/france_covid19_circul.pdf" TargetMode="External"/><Relationship Id="rId278" Type="http://schemas.openxmlformats.org/officeDocument/2006/relationships/hyperlink" Target="https://planipolis.iiep.unesco.org/sites/planipolis/files/ressources/mauritius_communique_covid_secondary_schools_students.pdf" TargetMode="External"/><Relationship Id="rId399" Type="http://schemas.openxmlformats.org/officeDocument/2006/relationships/hyperlink" Target="https://www.total-slovenia-news.com/lifestyle/6067-national-exams-for-primary-schools-cancelled-due-to-coronavirus" TargetMode="External"/><Relationship Id="rId156" Type="http://schemas.openxmlformats.org/officeDocument/2006/relationships/hyperlink" Target="https://gemreportunesco.wordpress.com/2020/04/07/the-peruvian-education-system-seeking-quality-and-equity-during-covid-19-times/" TargetMode="External"/><Relationship Id="rId277" Type="http://schemas.openxmlformats.org/officeDocument/2006/relationships/hyperlink" Target="https://www.facebook.com/notes/coronavirus-moris/fermeture-des-%C3%A9tablissements-scolaires/105130654459929/" TargetMode="External"/><Relationship Id="rId398" Type="http://schemas.openxmlformats.org/officeDocument/2006/relationships/hyperlink" Target="https://www.facebook.com/minedu.sk/" TargetMode="External"/><Relationship Id="rId155" Type="http://schemas.openxmlformats.org/officeDocument/2006/relationships/hyperlink" Target="https://planipolis.iiep.unesco.org/sites/planipolis/files/ressources/fiji_covid-19-response-budget-estimate-2019-2020.pdf" TargetMode="External"/><Relationship Id="rId276" Type="http://schemas.openxmlformats.org/officeDocument/2006/relationships/hyperlink" Target="http://ministry-education.govmu.org/English/Pages/Parenting-Tips.aspx" TargetMode="External"/><Relationship Id="rId397" Type="http://schemas.openxmlformats.org/officeDocument/2006/relationships/hyperlink" Target="http://www.ucimenadialku.sk/podpora/pre-rodicov/" TargetMode="External"/><Relationship Id="rId40" Type="http://schemas.openxmlformats.org/officeDocument/2006/relationships/hyperlink" Target="https://www.facebook.com/MOEBahrain/" TargetMode="External"/><Relationship Id="rId42" Type="http://schemas.openxmlformats.org/officeDocument/2006/relationships/hyperlink" Target="https://moedu.gov.bd/site/view/press_release/-" TargetMode="External"/><Relationship Id="rId41" Type="http://schemas.openxmlformats.org/officeDocument/2006/relationships/hyperlink" Target="https://www.thedailystar.net/shout/news/what-do-our-o-and-levels-1897999" TargetMode="External"/><Relationship Id="rId44" Type="http://schemas.openxmlformats.org/officeDocument/2006/relationships/hyperlink" Target="https://www.facebook.com/moebdgov/" TargetMode="External"/><Relationship Id="rId43" Type="http://schemas.openxmlformats.org/officeDocument/2006/relationships/hyperlink" Target="https://tbsnews.net/international/coronavirus-chronicle/bangladesh-confirms-first-coronavirus-death-57961" TargetMode="External"/><Relationship Id="rId46" Type="http://schemas.openxmlformats.org/officeDocument/2006/relationships/hyperlink" Target="https://www.cxc.org/may-june-strategy-2020/" TargetMode="External"/><Relationship Id="rId45" Type="http://schemas.openxmlformats.org/officeDocument/2006/relationships/hyperlink" Target="https://mes.gov.bb/" TargetMode="External"/><Relationship Id="rId503" Type="http://schemas.openxmlformats.org/officeDocument/2006/relationships/hyperlink" Target="https://en.unesco.org/sites/default/files/unesco_review_of_high-stakes_exams_and_assessments_during_covid-19_en.pdf" TargetMode="External"/><Relationship Id="rId502" Type="http://schemas.openxmlformats.org/officeDocument/2006/relationships/hyperlink" Target="https://www.facebook.com/www.moge.gov.zm/" TargetMode="External"/><Relationship Id="rId501" Type="http://schemas.openxmlformats.org/officeDocument/2006/relationships/hyperlink" Target="https://www.techtrends.co.zm/zamtel-launches-e-learning-and-smart-revision-portal/" TargetMode="External"/><Relationship Id="rId500" Type="http://schemas.openxmlformats.org/officeDocument/2006/relationships/hyperlink" Target="https://www.moge.gov.zm/download/Press-statements/press-station-on-the-closure-of-learning-institution.jpg" TargetMode="External"/><Relationship Id="rId507" Type="http://schemas.openxmlformats.org/officeDocument/2006/relationships/drawing" Target="../drawings/drawing1.xml"/><Relationship Id="rId506" Type="http://schemas.openxmlformats.org/officeDocument/2006/relationships/hyperlink" Target="https://www.facebook.com/MinistryofEducationZimbabwe/" TargetMode="External"/><Relationship Id="rId505" Type="http://schemas.openxmlformats.org/officeDocument/2006/relationships/hyperlink" Target="http://mopse.co.zw/blog-v2" TargetMode="External"/><Relationship Id="rId504" Type="http://schemas.openxmlformats.org/officeDocument/2006/relationships/hyperlink" Target="https://www.unicef.org/zimbabwe/reports/ministry-education-radio-lessons-schedule" TargetMode="External"/><Relationship Id="rId48" Type="http://schemas.openxmlformats.org/officeDocument/2006/relationships/hyperlink" Target="https://www.belta.by/society/view/grafik-vypusknyh-ekzamenov-v-shkolah-mozhet-byt-skorrektirovan-karpenko-390885-2020/?utm_source=belta&amp;utm_medium=news&amp;utm_campaign=accent" TargetMode="External"/><Relationship Id="rId47" Type="http://schemas.openxmlformats.org/officeDocument/2006/relationships/hyperlink" Target="https://www.facebook.com/METIBarbados" TargetMode="External"/><Relationship Id="rId49" Type="http://schemas.openxmlformats.org/officeDocument/2006/relationships/hyperlink" Target="https://edu.gov.by/en-uk/" TargetMode="External"/><Relationship Id="rId31" Type="http://schemas.openxmlformats.org/officeDocument/2006/relationships/hyperlink" Target="https://edu.gov.az/en" TargetMode="External"/><Relationship Id="rId30" Type="http://schemas.openxmlformats.org/officeDocument/2006/relationships/hyperlink" Target="https://www.nytimes.com/reuters/2020/03/12/world/europe/12reuters-health-coronavirus-azerbaijan.html" TargetMode="External"/><Relationship Id="rId33" Type="http://schemas.openxmlformats.org/officeDocument/2006/relationships/hyperlink" Target="https://wicnews.com/caribbean/bahamas-sets-date-schools-reopen-405929634/" TargetMode="External"/><Relationship Id="rId32" Type="http://schemas.openxmlformats.org/officeDocument/2006/relationships/hyperlink" Target="https://www.facebook.com/tehsil.gov.az" TargetMode="External"/><Relationship Id="rId35" Type="http://schemas.openxmlformats.org/officeDocument/2006/relationships/hyperlink" Target="https://www.bahamasvirtuallearning.com/parents.html" TargetMode="External"/><Relationship Id="rId34" Type="http://schemas.openxmlformats.org/officeDocument/2006/relationships/hyperlink" Target="https://www.ministryofeducationbahamas.com/" TargetMode="External"/><Relationship Id="rId37" Type="http://schemas.openxmlformats.org/officeDocument/2006/relationships/hyperlink" Target="https://gulfnews.com/world/gulf/bahrain/covid-19-bahrains-school-results-go-online-1.1593007010691" TargetMode="External"/><Relationship Id="rId36" Type="http://schemas.openxmlformats.org/officeDocument/2006/relationships/hyperlink" Target="https://www.facebook.com/ministryofeducationbah/" TargetMode="External"/><Relationship Id="rId39" Type="http://schemas.openxmlformats.org/officeDocument/2006/relationships/hyperlink" Target="https://www.instagram.com/moebahrain/" TargetMode="External"/><Relationship Id="rId38" Type="http://schemas.openxmlformats.org/officeDocument/2006/relationships/hyperlink" Target="https://english.alarabiya.net/en/News/gulf/2020/02/25/Bahrain-suspends-all-private-public-schools-amid-coronavirus-outbreak.html" TargetMode="External"/><Relationship Id="rId20" Type="http://schemas.openxmlformats.org/officeDocument/2006/relationships/hyperlink" Target="https://jam-news.net/armenia-school-exams-cancelled-coronavirus/" TargetMode="External"/><Relationship Id="rId22" Type="http://schemas.openxmlformats.org/officeDocument/2006/relationships/hyperlink" Target="https://www.facebook.com/MoESCS.Armenia/" TargetMode="External"/><Relationship Id="rId21" Type="http://schemas.openxmlformats.org/officeDocument/2006/relationships/hyperlink" Target="http://escs.am/am/news/6174" TargetMode="External"/><Relationship Id="rId24" Type="http://schemas.openxmlformats.org/officeDocument/2006/relationships/hyperlink" Target="https://www.facebook.com/educationaruba/" TargetMode="External"/><Relationship Id="rId23" Type="http://schemas.openxmlformats.org/officeDocument/2006/relationships/hyperlink" Target="http://www.ea.aw/pages/dea-cera-te-cu-3-di-april/" TargetMode="External"/><Relationship Id="rId409" Type="http://schemas.openxmlformats.org/officeDocument/2006/relationships/hyperlink" Target="https://twitter.com/dbe_sa" TargetMode="External"/><Relationship Id="rId404" Type="http://schemas.openxmlformats.org/officeDocument/2006/relationships/hyperlink" Target="https://en.unesco.org/covid19/educationresponse/nationalresponses" TargetMode="External"/><Relationship Id="rId403" Type="http://schemas.openxmlformats.org/officeDocument/2006/relationships/hyperlink" Target="https://www.mehrd.gov.sb/" TargetMode="External"/><Relationship Id="rId402" Type="http://schemas.openxmlformats.org/officeDocument/2006/relationships/hyperlink" Target="https://www.facebook.com/MIZS.gov.si" TargetMode="External"/><Relationship Id="rId401" Type="http://schemas.openxmlformats.org/officeDocument/2006/relationships/hyperlink" Target="https://www.gov.si/novice/2020-03-20-kako-se-ucimo-na-daljavo/" TargetMode="External"/><Relationship Id="rId408" Type="http://schemas.openxmlformats.org/officeDocument/2006/relationships/hyperlink" Target="https://ewn.co.za/2020/08/12/combined-matric-exam-timetable-is-out-here-s-what-it-looks-like" TargetMode="External"/><Relationship Id="rId407" Type="http://schemas.openxmlformats.org/officeDocument/2006/relationships/hyperlink" Target="https://planipolis.iiep.unesco.org/sites/planipolis/files/ressources/somalia_moeche_strategy_for_covid-19_with_final_edits_22.03.2020.pdf" TargetMode="External"/><Relationship Id="rId406" Type="http://schemas.openxmlformats.org/officeDocument/2006/relationships/hyperlink" Target="https://twitter.com/Godahbarre/status/1253383129714364416/photo/1" TargetMode="External"/><Relationship Id="rId405" Type="http://schemas.openxmlformats.org/officeDocument/2006/relationships/hyperlink" Target="https://www.aljazeera.com/news/2020/03/coronavirus-pandemic-experts-somalia-risk-greater-china-200319052938789.html" TargetMode="External"/><Relationship Id="rId26" Type="http://schemas.openxmlformats.org/officeDocument/2006/relationships/hyperlink" Target="https://www.usatoday.com/story/entertainment/celebrities/2020/03/25/coronavirus-bindi-irwin-wedding-hours-before-australia-curfew/5076765002/" TargetMode="External"/><Relationship Id="rId25" Type="http://schemas.openxmlformats.org/officeDocument/2006/relationships/hyperlink" Target="https://twitter.com/Eduspokesperson" TargetMode="External"/><Relationship Id="rId28" Type="http://schemas.openxmlformats.org/officeDocument/2006/relationships/hyperlink" Target="https://www.facebook.com/wissensministerium/" TargetMode="External"/><Relationship Id="rId27" Type="http://schemas.openxmlformats.org/officeDocument/2006/relationships/hyperlink" Target="https://www.bmbwf.gv.at/Themen/schule/beratung/corona/corona_fl/corona_unt_eltern.html" TargetMode="External"/><Relationship Id="rId400" Type="http://schemas.openxmlformats.org/officeDocument/2006/relationships/hyperlink" Target="https://www.gov.si/en/news/2020-03-13-restrictions-aim-to-prevent-the-virus-from-spreading-rapidly-and-to-keep-the-health-system-operational/" TargetMode="External"/><Relationship Id="rId29" Type="http://schemas.openxmlformats.org/officeDocument/2006/relationships/hyperlink" Target="https://www.eng.kavkaz-uzel.eu/articles/50178/" TargetMode="External"/><Relationship Id="rId11" Type="http://schemas.openxmlformats.org/officeDocument/2006/relationships/hyperlink" Target="https://www.facebook.com/americansamoagov.gov/" TargetMode="External"/><Relationship Id="rId10" Type="http://schemas.openxmlformats.org/officeDocument/2006/relationships/hyperlink" Target="https://www.doe.as/files/user/2/file/2020-AMENDED-DECLARATION%20COVID%2019.pdf" TargetMode="External"/><Relationship Id="rId13" Type="http://schemas.openxmlformats.org/officeDocument/2006/relationships/hyperlink" Target="https://allafrica.com/stories/202003200364.html" TargetMode="External"/><Relationship Id="rId12" Type="http://schemas.openxmlformats.org/officeDocument/2006/relationships/hyperlink" Target="http://www.leparisien.fr/societe/coronavirus-les-ecoles-fermees-des-lundi-l-epouse-de-justin-trudeau-contaminee-l-economie-en-berne-l-evolution-de-l-epidemie-en-direct-13-03-2020-8278959.php" TargetMode="External"/><Relationship Id="rId15" Type="http://schemas.openxmlformats.org/officeDocument/2006/relationships/hyperlink" Target="https://www.facebook.com/GovernodeAngola/" TargetMode="External"/><Relationship Id="rId14" Type="http://schemas.openxmlformats.org/officeDocument/2006/relationships/hyperlink" Target="http://www.governo.gov.ao/VerNoticia.aspx?id=49543" TargetMode="External"/><Relationship Id="rId17" Type="http://schemas.openxmlformats.org/officeDocument/2006/relationships/hyperlink" Target="https://www.usnews.com/news/world/articles/2020-03-15/guatemala-registers-first-death-from-coronavirus-health-minister-says" TargetMode="External"/><Relationship Id="rId16" Type="http://schemas.openxmlformats.org/officeDocument/2006/relationships/hyperlink" Target="https://planipolis.iiep.unesco.org/sites/planipolis/files/ressources/antigua_coronavirus-protocol-moest-13-02-2020.pdf.pdf" TargetMode="External"/><Relationship Id="rId19" Type="http://schemas.openxmlformats.org/officeDocument/2006/relationships/hyperlink" Target="https://www.facebook.com/educacionAR" TargetMode="External"/><Relationship Id="rId18" Type="http://schemas.openxmlformats.org/officeDocument/2006/relationships/hyperlink" Target="https://www.usnews.com/news/world/articles/2020-03-15/argentina-to-close-its-borders-for-15-days-to-combat-coronavirus-president-fernandez-says" TargetMode="External"/><Relationship Id="rId84" Type="http://schemas.openxmlformats.org/officeDocument/2006/relationships/hyperlink" Target="https://www.iwacu-burundi.org/englishnews/over-92000-ninth-grade-students-to-sit-for-national-exam/" TargetMode="External"/><Relationship Id="rId83" Type="http://schemas.openxmlformats.org/officeDocument/2006/relationships/hyperlink" Target="https://en.unesco.org/sites/default/files/unesco_review_of_high-stakes_exams_and_assessments_during_covid-19_en.pdf" TargetMode="External"/><Relationship Id="rId86" Type="http://schemas.openxmlformats.org/officeDocument/2006/relationships/hyperlink" Target="http://www.xinhuanet.com/english/2020-04/09/c_138961414.htm" TargetMode="External"/><Relationship Id="rId85" Type="http://schemas.openxmlformats.org/officeDocument/2006/relationships/hyperlink" Target="https://en.unesco.org/covid19/educationresponse/nationalresponses" TargetMode="External"/><Relationship Id="rId88" Type="http://schemas.openxmlformats.org/officeDocument/2006/relationships/hyperlink" Target="http://www.moeys.gov.kh/index.php/kh/" TargetMode="External"/><Relationship Id="rId87" Type="http://schemas.openxmlformats.org/officeDocument/2006/relationships/hyperlink" Target="https://www.bangkokpost.com/world/1880510/cambodia-coronavirus-cases-double-to-24" TargetMode="External"/><Relationship Id="rId89" Type="http://schemas.openxmlformats.org/officeDocument/2006/relationships/hyperlink" Target="https://www.facebook.com/moeys.gov.kh" TargetMode="External"/><Relationship Id="rId80" Type="http://schemas.openxmlformats.org/officeDocument/2006/relationships/hyperlink" Target="https://www.thenews.com.pk/print/654594-bulgarian-schools-to-stay-shut-until-sept" TargetMode="External"/><Relationship Id="rId82" Type="http://schemas.openxmlformats.org/officeDocument/2006/relationships/hyperlink" Target="https://www.facebook.com/%D0%9C%D0%B8%D0%BD%D0%B8%D1%81%D1%82%D0%B5%D1%80%D1%81%D1%82%D0%B2%D0%BE-%D0%BD%D0%B0-%D0%BE%D0%B1%D1%80%D0%B0%D0%B7%D0%BE%D0%B2%D0%B0%D0%BD%D0%B8%D0%B5%D1%82%D0%BE-%D0%B8-%D0%BD%D0%B0%D1%83%D0%BA%D0%B0%D1%82%D0%B0-1557953497816581/" TargetMode="External"/><Relationship Id="rId81" Type="http://schemas.openxmlformats.org/officeDocument/2006/relationships/hyperlink" Target="https://www.usnews.com/news/world/articles/2020-03-13/bulgaria-declares-state-of-emergency-over-coronavirus" TargetMode="External"/><Relationship Id="rId73" Type="http://schemas.openxmlformats.org/officeDocument/2006/relationships/hyperlink" Target="https://planipolis.iiep.unesco.org/sites/planipolis/files/ressources/brasil_medida_provisoria_934.pdf" TargetMode="External"/><Relationship Id="rId72" Type="http://schemas.openxmlformats.org/officeDocument/2006/relationships/hyperlink" Target="https://www.facebook.com/ministeriodaeducacao/" TargetMode="External"/><Relationship Id="rId75" Type="http://schemas.openxmlformats.org/officeDocument/2006/relationships/hyperlink" Target="https://www.cxc.org/may-june-strategy-2020/" TargetMode="External"/><Relationship Id="rId74" Type="http://schemas.openxmlformats.org/officeDocument/2006/relationships/hyperlink" Target="https://bvi.gov.vg/media-centre/students-told-keep-learning-while-home" TargetMode="External"/><Relationship Id="rId77" Type="http://schemas.openxmlformats.org/officeDocument/2006/relationships/hyperlink" Target="https://www.brudirect.com/news.php?id=92021" TargetMode="External"/><Relationship Id="rId76" Type="http://schemas.openxmlformats.org/officeDocument/2006/relationships/hyperlink" Target="https://www.facebook.com/BVIGovernment" TargetMode="External"/><Relationship Id="rId79" Type="http://schemas.openxmlformats.org/officeDocument/2006/relationships/hyperlink" Target="https://www.facebook.com/pages/category/Education/Ministry-of-Education-Brunei-Darussalam-1522081884566064/" TargetMode="External"/><Relationship Id="rId78" Type="http://schemas.openxmlformats.org/officeDocument/2006/relationships/hyperlink" Target="https://www.straitstimes.com/asia/se-asia/coronavirus-brunei-reports-5-more-cases-bringing-total-to-six" TargetMode="External"/><Relationship Id="rId71" Type="http://schemas.openxmlformats.org/officeDocument/2006/relationships/hyperlink" Target="https://www.facebook.com/thutomodingBotswana/" TargetMode="External"/><Relationship Id="rId70" Type="http://schemas.openxmlformats.org/officeDocument/2006/relationships/hyperlink" Target="https://twitter.com/BWGovernment/status/1255512164128956418/photo/1" TargetMode="External"/><Relationship Id="rId62" Type="http://schemas.openxmlformats.org/officeDocument/2006/relationships/hyperlink" Target="https://planipolis.iiep.unesco.org/sites/planipolis/files/ressources/bhutan_covid-19_response_plan_guidelines-for-curriculum-implementation.pdf" TargetMode="External"/><Relationship Id="rId61" Type="http://schemas.openxmlformats.org/officeDocument/2006/relationships/hyperlink" Target="https://www.facebook.com/SherigBhutan/" TargetMode="External"/><Relationship Id="rId64" Type="http://schemas.openxmlformats.org/officeDocument/2006/relationships/hyperlink" Target="http://dgfm.minedu.gob.bo/ap/web/" TargetMode="External"/><Relationship Id="rId63" Type="http://schemas.openxmlformats.org/officeDocument/2006/relationships/hyperlink" Target="https://www.reuters.com/article/us-health-coronavirus-argentina/latin-american-countries-ramp-up-travel-bans-school-closures-over-coronavirus-idUSKBN20Z23G" TargetMode="External"/><Relationship Id="rId66" Type="http://schemas.openxmlformats.org/officeDocument/2006/relationships/hyperlink" Target="https://planipolis.iiep.unesco.org/sites/planipolis/files/ressources/bolivia_pnce-2020.pdf" TargetMode="External"/><Relationship Id="rId65" Type="http://schemas.openxmlformats.org/officeDocument/2006/relationships/hyperlink" Target="https://www.facebook.com/minedubol/" TargetMode="External"/><Relationship Id="rId68" Type="http://schemas.openxmlformats.org/officeDocument/2006/relationships/hyperlink" Target="https://www.facebook.com/fmon.gov.ba" TargetMode="External"/><Relationship Id="rId67" Type="http://schemas.openxmlformats.org/officeDocument/2006/relationships/hyperlink" Target="http://www.fmon.gov.ba/Obavjest/Pregled/529" TargetMode="External"/><Relationship Id="rId60" Type="http://schemas.openxmlformats.org/officeDocument/2006/relationships/hyperlink" Target="https://www.facebook.com/pg/MoHBhutan/posts/" TargetMode="External"/><Relationship Id="rId69" Type="http://schemas.openxmlformats.org/officeDocument/2006/relationships/hyperlink" Target="https://en.unesco.org/sites/default/files/unesco_review_of_high-stakes_exams_and_assessments_during_covid-19_en.pdf" TargetMode="External"/><Relationship Id="rId51" Type="http://schemas.openxmlformats.org/officeDocument/2006/relationships/hyperlink" Target="https://en.unesco.org/sites/default/files/unesco_review_of_high-stakes_exams_and_assessments_during_covid-19_en.pdf" TargetMode="External"/><Relationship Id="rId50" Type="http://schemas.openxmlformats.org/officeDocument/2006/relationships/hyperlink" Target="https://www.facebook.com/belarusminedu/" TargetMode="External"/><Relationship Id="rId53" Type="http://schemas.openxmlformats.org/officeDocument/2006/relationships/hyperlink" Target="https://www.brusselstimes.com/belgium/100241/schools-out-how-belgium-is-preparing-for-the-school-suspension-flanders-wallonia-brussels-creches-schools-children-covid19-coronavirus/" TargetMode="External"/><Relationship Id="rId52" Type="http://schemas.openxmlformats.org/officeDocument/2006/relationships/hyperlink" Target="https://www.politico.eu/article/how-europe-is-responding-to-the-coronavirus-pandemic/" TargetMode="External"/><Relationship Id="rId55" Type="http://schemas.openxmlformats.org/officeDocument/2006/relationships/hyperlink" Target="https://www.facebook.com/BelizeMOEYS/" TargetMode="External"/><Relationship Id="rId54" Type="http://schemas.openxmlformats.org/officeDocument/2006/relationships/hyperlink" Target="http://health.gov.bz/www/component/content/article/177-general-health/1023-belize-announces-new-measures-in-response-to-covid-19" TargetMode="External"/><Relationship Id="rId57" Type="http://schemas.openxmlformats.org/officeDocument/2006/relationships/hyperlink" Target="https://www.moed.bm/District/5847-Untitled.html" TargetMode="External"/><Relationship Id="rId56" Type="http://schemas.openxmlformats.org/officeDocument/2006/relationships/hyperlink" Target="https://twitter.com/gouvbenin/status/1280023584677781507" TargetMode="External"/><Relationship Id="rId59" Type="http://schemas.openxmlformats.org/officeDocument/2006/relationships/hyperlink" Target="https://www.facebook.com/BermudaPublicSchools/" TargetMode="External"/><Relationship Id="rId58" Type="http://schemas.openxmlformats.org/officeDocument/2006/relationships/hyperlink" Target="https://www.moed.bm/view/6220.pdf" TargetMode="External"/><Relationship Id="rId107" Type="http://schemas.openxmlformats.org/officeDocument/2006/relationships/hyperlink" Target="https://www.bbc.com/news/world-asia-china-52441152" TargetMode="External"/><Relationship Id="rId228" Type="http://schemas.openxmlformats.org/officeDocument/2006/relationships/hyperlink" Target="https://www.facebook.com/Kiribati-ICT-in-Education-326805018204422/" TargetMode="External"/><Relationship Id="rId349" Type="http://schemas.openxmlformats.org/officeDocument/2006/relationships/hyperlink" Target="https://www.gov.pl/web/edukacja/ksztalcenie-na-odleglosc--poradnik-dla-szkol" TargetMode="External"/><Relationship Id="rId106" Type="http://schemas.openxmlformats.org/officeDocument/2006/relationships/hyperlink" Target="https://planipolis.iiep.unesco.org/sites/planipolis/files/ressources/china_covid19_prevention_control_primary_middle_schools.pdf" TargetMode="External"/><Relationship Id="rId227" Type="http://schemas.openxmlformats.org/officeDocument/2006/relationships/hyperlink" Target="https://www.moe.gov.ki/contact-us" TargetMode="External"/><Relationship Id="rId348" Type="http://schemas.openxmlformats.org/officeDocument/2006/relationships/hyperlink" Target="https://www.usnews.com/news/world/articles/2020-03-11/poland-shuts-all-schools-museums-cinemas-for-two-weeks-due-to-coronavirus" TargetMode="External"/><Relationship Id="rId469" Type="http://schemas.openxmlformats.org/officeDocument/2006/relationships/hyperlink" Target="https://www.forbes.com/sites/katyagorchinskaya/2020/03/11/ukraine-closes-schools-bans-public-events-over-coronavirus/" TargetMode="External"/><Relationship Id="rId105" Type="http://schemas.openxmlformats.org/officeDocument/2006/relationships/hyperlink" Target="http://www.moe.gov.cn/srcsite/A15/moe_776/s3258/202003/t20200331_436834.html" TargetMode="External"/><Relationship Id="rId226" Type="http://schemas.openxmlformats.org/officeDocument/2006/relationships/hyperlink" Target="https://en.unesco.org/covid19/educationresponse/nationalresponses" TargetMode="External"/><Relationship Id="rId347" Type="http://schemas.openxmlformats.org/officeDocument/2006/relationships/hyperlink" Target="https://www.gov.pl/web/edukacja/harmonogram-egzaminow-2020" TargetMode="External"/><Relationship Id="rId468" Type="http://schemas.openxmlformats.org/officeDocument/2006/relationships/hyperlink" Target="https://planipolis.iiep.unesco.org/sites/planipolis/files/ressources/uganda_covid19.pdf" TargetMode="External"/><Relationship Id="rId104" Type="http://schemas.openxmlformats.org/officeDocument/2006/relationships/hyperlink" Target="https://planipolis.iiep.unesco.org/sites/planipolis/files/ressources/chile_orientacionesmineduc_covid19.pdf" TargetMode="External"/><Relationship Id="rId225" Type="http://schemas.openxmlformats.org/officeDocument/2006/relationships/hyperlink" Target="https://twitter.com/EduMinKenya/status/1280426615021985793" TargetMode="External"/><Relationship Id="rId346" Type="http://schemas.openxmlformats.org/officeDocument/2006/relationships/hyperlink" Target="https://planipolis.iiep.unesco.org/sites/planipolis/files/ressources/philippines_deped_covid-19-memoranda.pdf" TargetMode="External"/><Relationship Id="rId467" Type="http://schemas.openxmlformats.org/officeDocument/2006/relationships/hyperlink" Target="https://www.facebook.com/EducSportsUg/" TargetMode="External"/><Relationship Id="rId109" Type="http://schemas.openxmlformats.org/officeDocument/2006/relationships/hyperlink" Target="https://www.mineducacion.gov.co/portal/salaprensa/Noticias/393933:Gobierno-Nacional-anuncia-medidas-en-materia-educativa-para-ofrecer-garantias-de-salud-publica-a-la-comunidad" TargetMode="External"/><Relationship Id="rId108" Type="http://schemas.openxmlformats.org/officeDocument/2006/relationships/hyperlink" Target="https://en.unesco.org/sites/default/files/unesco_review_of_high-stakes_exams_and_assessments_during_covid-19_en.pdf" TargetMode="External"/><Relationship Id="rId229" Type="http://schemas.openxmlformats.org/officeDocument/2006/relationships/hyperlink" Target="https://www.dailynk.com/english/north-korea-closes-schools-throughout-country-one-month/" TargetMode="External"/><Relationship Id="rId220" Type="http://schemas.openxmlformats.org/officeDocument/2006/relationships/hyperlink" Target="http://moe.gov.jo/ar/node/72382" TargetMode="External"/><Relationship Id="rId341" Type="http://schemas.openxmlformats.org/officeDocument/2006/relationships/hyperlink" Target="https://www.facebook.com/MECDigital/" TargetMode="External"/><Relationship Id="rId462" Type="http://schemas.openxmlformats.org/officeDocument/2006/relationships/hyperlink" Target="https://www.gov.tc/education/" TargetMode="External"/><Relationship Id="rId340" Type="http://schemas.openxmlformats.org/officeDocument/2006/relationships/hyperlink" Target="https://aprendizaje.mec.edu.py/index.php/es/recursos" TargetMode="External"/><Relationship Id="rId461" Type="http://schemas.openxmlformats.org/officeDocument/2006/relationships/hyperlink" Target="https://turkmenportal.com/en/blog/28627/entrance-exams-to-universities-and-vocational-schools-of-turkmenistan-will-be-held-from-july-6-to-august-15" TargetMode="External"/><Relationship Id="rId460" Type="http://schemas.openxmlformats.org/officeDocument/2006/relationships/hyperlink" Target="https://www.facebook.com/milliegitimbakanligi/" TargetMode="External"/><Relationship Id="rId103" Type="http://schemas.openxmlformats.org/officeDocument/2006/relationships/hyperlink" Target="https://www.facebook.com/mineduc" TargetMode="External"/><Relationship Id="rId224" Type="http://schemas.openxmlformats.org/officeDocument/2006/relationships/hyperlink" Target="https://www.facebook.com/pg/edugovrk/about/?ref=page_internal" TargetMode="External"/><Relationship Id="rId345" Type="http://schemas.openxmlformats.org/officeDocument/2006/relationships/hyperlink" Target="https://www.facebook.com/DepartmentOfEducation.PH" TargetMode="External"/><Relationship Id="rId466" Type="http://schemas.openxmlformats.org/officeDocument/2006/relationships/hyperlink" Target="https://allafrica.com/stories/202003190180.html" TargetMode="External"/><Relationship Id="rId102" Type="http://schemas.openxmlformats.org/officeDocument/2006/relationships/hyperlink" Target="https://www.usnews.com/news/world/articles/2020-03-13/chile-bans-large-public-events-over-coronavirus-fears-ahead-of-planned-protests" TargetMode="External"/><Relationship Id="rId223" Type="http://schemas.openxmlformats.org/officeDocument/2006/relationships/hyperlink" Target="https://www.facebook.com/askhat.aimagambetov/posts/10215749472906062?__xts__%5B0%5D=68.ARDNWXjunbo3y0HcD8LHC4XpVRFczn_1CP2vDYYwiAYZezCZVeavqU1xZOFOROalWeS98hgpc0Na1BWc8PrLjXtJpk6qGql-HnnQiddAvKJ-d5Y3wWTKgJvM0uuj8KNzNL-nkcFY-ZEgd09auOjM4ETdVU0GXCj8776Xu49om6E2z7-CotxauR5eFr-_qgNk1UwSLb3oRLD9ZKf2G38q9sdrgvPNUlhdajaVVDaqW8TgYNhwNDEEDgpArHftUKEP_VP4EYwUWt0TiqrASuR4qiSjd6CIPifoMBXTSXomz5AzMA-EDMoxRVXjeNut9nA-LkydEiA1cP7-GX0_E0GuTFGwxMYG&amp;__tn__=K-R" TargetMode="External"/><Relationship Id="rId344" Type="http://schemas.openxmlformats.org/officeDocument/2006/relationships/hyperlink" Target="https://www.facebook.com/mineduperu/" TargetMode="External"/><Relationship Id="rId465" Type="http://schemas.openxmlformats.org/officeDocument/2006/relationships/hyperlink" Target="https://en.unesco.org/sites/default/files/unesco_review_of_high-stakes_exams_and_assessments_during_covid-19_en.pdf" TargetMode="External"/><Relationship Id="rId101" Type="http://schemas.openxmlformats.org/officeDocument/2006/relationships/hyperlink" Target="https://www.facebook.com/GovernmentofJersey" TargetMode="External"/><Relationship Id="rId222" Type="http://schemas.openxmlformats.org/officeDocument/2006/relationships/hyperlink" Target="https://www.usnews.com/news/world/articles/2020-03-12/kazakhstan-suspends-all-public-events-over-coronavirus-president" TargetMode="External"/><Relationship Id="rId343" Type="http://schemas.openxmlformats.org/officeDocument/2006/relationships/hyperlink" Target="https://gemreportunesco.wordpress.com/2020/04/07/the-peruvian-education-system-seeking-quality-and-equity-during-covid-19-times/" TargetMode="External"/><Relationship Id="rId464" Type="http://schemas.openxmlformats.org/officeDocument/2006/relationships/hyperlink" Target="https://www.facebook.com/pressofficetcig/?hc_ref=ARQ_xjzoEIovsCu2azxXJRnebuvHNkQJK8jQkF-qKwV3hMLiyGhcf7DhdruZeQ0jg30&amp;fref=nf&amp;__xts__%5B0%5D=68.ARC2GtAmr3e4PW69dk6Q4eBwci_Ozx-mjmCftnC1V13bWEFZuhElj6PBRWVPq4zKnHza2bClKMIA8CXTGkuwvHyYVxRY1xUTIEmCSnqC3cHF1RYcc22C6JeCslJoPX28jztYqRp4M8UZ3VVAvCJOSM-6Uq6TpaPAwtI0djG2eT3v4ll8fwqgVnPyb-xdnMAiz7jsHPKRiW5JYExEwo1KRYx9kolToWOmVQ1xx-0Zm_zOaIv13E7qCSkVrAEvD_hfnNqQVP-TE68Tj6tJ8M-N5MiROxOYeQ3SX3pIg4dMjuMS6t1f4_iinhUvlHUzu7QxGIFQITwiWBzVw6_twfwPSG4fqQ&amp;__tn__=kC-R" TargetMode="External"/><Relationship Id="rId100" Type="http://schemas.openxmlformats.org/officeDocument/2006/relationships/hyperlink" Target="https://www.gov.je/Government/Departments/Education/Pages/index.aspx" TargetMode="External"/><Relationship Id="rId221" Type="http://schemas.openxmlformats.org/officeDocument/2006/relationships/hyperlink" Target="https://www.facebook.com/edugovjo" TargetMode="External"/><Relationship Id="rId342" Type="http://schemas.openxmlformats.org/officeDocument/2006/relationships/hyperlink" Target="https://planipolis.iiep.unesco.org/en/2020/paraguay-suspensi%C3%B3n-de-clases-implementaci%C3%B3n-de-la-plataforma-de-recursos-digitales" TargetMode="External"/><Relationship Id="rId463" Type="http://schemas.openxmlformats.org/officeDocument/2006/relationships/hyperlink" Target="https://www.cxc.org/may-june-strategy-2020/" TargetMode="External"/><Relationship Id="rId217" Type="http://schemas.openxmlformats.org/officeDocument/2006/relationships/hyperlink" Target="https://www.mext.go.jp/a_menu/ikusei/gakusyushien/index_00001.htm" TargetMode="External"/><Relationship Id="rId338" Type="http://schemas.openxmlformats.org/officeDocument/2006/relationships/hyperlink" Target="https://www.education.gov.pg/documents/Suspension.of.Classes.in.the.national.Education.System.pdf" TargetMode="External"/><Relationship Id="rId459" Type="http://schemas.openxmlformats.org/officeDocument/2006/relationships/hyperlink" Target="http://www.meb.gov.tr/eba-kontrol-merkezi-ile-uzaktan-egitim-724-yakin-takipte/haber/20599/tr" TargetMode="External"/><Relationship Id="rId216" Type="http://schemas.openxmlformats.org/officeDocument/2006/relationships/hyperlink" Target="https://www.facebook.com/MOEYIJamaica/" TargetMode="External"/><Relationship Id="rId337" Type="http://schemas.openxmlformats.org/officeDocument/2006/relationships/hyperlink" Target="https://www.education.gov.pg/" TargetMode="External"/><Relationship Id="rId458" Type="http://schemas.openxmlformats.org/officeDocument/2006/relationships/hyperlink" Target="https://www.hurriyetdailynews.com/details-of-limited-weekend-curfews-revealed-by-ministry-155801" TargetMode="External"/><Relationship Id="rId215" Type="http://schemas.openxmlformats.org/officeDocument/2006/relationships/hyperlink" Target="https://it-it.facebook.com/MIURsocial" TargetMode="External"/><Relationship Id="rId336" Type="http://schemas.openxmlformats.org/officeDocument/2006/relationships/hyperlink" Target="https://www.facebook.com/MeducaPma/" TargetMode="External"/><Relationship Id="rId457" Type="http://schemas.openxmlformats.org/officeDocument/2006/relationships/hyperlink" Target="https://www.facebook.com/Ministere.education.Tunisie/" TargetMode="External"/><Relationship Id="rId214" Type="http://schemas.openxmlformats.org/officeDocument/2006/relationships/hyperlink" Target="https://www.theguardian.com/education/2020/aug/12/school-exams-covid-what-could-uk-have-learned-from-eu" TargetMode="External"/><Relationship Id="rId335" Type="http://schemas.openxmlformats.org/officeDocument/2006/relationships/hyperlink" Target="https://www.facebook.com/432473447296454/photos/pcb.635874073623056/635873580289772/?type=3&amp;theater" TargetMode="External"/><Relationship Id="rId456" Type="http://schemas.openxmlformats.org/officeDocument/2006/relationships/hyperlink" Target="http://www.xinhuanet.com/english/2020-03/14/c_138875827.htm" TargetMode="External"/><Relationship Id="rId219" Type="http://schemas.openxmlformats.org/officeDocument/2006/relationships/hyperlink" Target="http://moe.gov.jo/ar/node/72384" TargetMode="External"/><Relationship Id="rId218" Type="http://schemas.openxmlformats.org/officeDocument/2006/relationships/hyperlink" Target="https://www.facebook.com/mextjapan" TargetMode="External"/><Relationship Id="rId339" Type="http://schemas.openxmlformats.org/officeDocument/2006/relationships/hyperlink" Target="https://www.facebook.com/pg/Department-of-Education-Papua-New-Guinea-840968639252866/posts/?ref=page_internal" TargetMode="External"/><Relationship Id="rId330" Type="http://schemas.openxmlformats.org/officeDocument/2006/relationships/hyperlink" Target="https://www.facebook.com/kunnskapsdepartementet/" TargetMode="External"/><Relationship Id="rId451" Type="http://schemas.openxmlformats.org/officeDocument/2006/relationships/hyperlink" Target="https://www.republicoftogo.com/Toutes-les-rubriques/Education/Fermeture-de-toutes-les-ecoles" TargetMode="External"/><Relationship Id="rId450" Type="http://schemas.openxmlformats.org/officeDocument/2006/relationships/hyperlink" Target="https://en.unesco.org/sites/default/files/unesco_review_of_high-stakes_exams_and_assessments_during_covid-19_en.pdf" TargetMode="External"/><Relationship Id="rId213" Type="http://schemas.openxmlformats.org/officeDocument/2006/relationships/hyperlink" Target="https://uk.reuters.com/article/uk-health-coronavirus-israel-schools/hope-and-havoc-as-some-israeli-schools-reopen-under-coronavirus-curbs-idUKKBN22F0GW" TargetMode="External"/><Relationship Id="rId334" Type="http://schemas.openxmlformats.org/officeDocument/2006/relationships/hyperlink" Target="https://www.facebook.com/mfept/" TargetMode="External"/><Relationship Id="rId455" Type="http://schemas.openxmlformats.org/officeDocument/2006/relationships/hyperlink" Target="https://www.facebook.com/MoEduTT/" TargetMode="External"/><Relationship Id="rId212" Type="http://schemas.openxmlformats.org/officeDocument/2006/relationships/hyperlink" Target="https://www.facebook.com/edu.gov.il" TargetMode="External"/><Relationship Id="rId333" Type="http://schemas.openxmlformats.org/officeDocument/2006/relationships/hyperlink" Target="http://mofept.gov.pk/Detail/ODJlMmMyYTktN2QxYy00Y2Y0LWIwYjYtZmYxMDNlYmRkNmQw" TargetMode="External"/><Relationship Id="rId454" Type="http://schemas.openxmlformats.org/officeDocument/2006/relationships/hyperlink" Target="https://www.facebook.com/pg/TongaGovtPortal/posts/?ref=page_internal" TargetMode="External"/><Relationship Id="rId211" Type="http://schemas.openxmlformats.org/officeDocument/2006/relationships/hyperlink" Target="https://parents.education.gov.il/prhnet/parents/safety-emergency/emergency-learning" TargetMode="External"/><Relationship Id="rId332" Type="http://schemas.openxmlformats.org/officeDocument/2006/relationships/hyperlink" Target="https://planipolis.iiep.unesco.org/sites/planipolis/files/ressources/oman_covid_schools_guidelines.pdf" TargetMode="External"/><Relationship Id="rId453" Type="http://schemas.openxmlformats.org/officeDocument/2006/relationships/hyperlink" Target="http://www.gov.to/press-release/impact-of-the-covid-19-on-the-tongan-school-systems/" TargetMode="External"/><Relationship Id="rId210" Type="http://schemas.openxmlformats.org/officeDocument/2006/relationships/hyperlink" Target="https://www.gov.im/news/2020/mar/22/schools-will-close-to-most-children-on-monday-afternoon/" TargetMode="External"/><Relationship Id="rId331" Type="http://schemas.openxmlformats.org/officeDocument/2006/relationships/hyperlink" Target="https://gulfnews.com/world/gulf/oman/covid-19-oman-ends-academic-year-without-exams-1.71337346" TargetMode="External"/><Relationship Id="rId452" Type="http://schemas.openxmlformats.org/officeDocument/2006/relationships/hyperlink" Target="https://twitter.com/republicoftogo?lang=en" TargetMode="External"/><Relationship Id="rId370" Type="http://schemas.openxmlformats.org/officeDocument/2006/relationships/hyperlink" Target="http://www.rfi.fr/pt/s%C3%A3o-tom%C3%A9-e-pr%C3%ADncipe/20200318-covid-19-s%C3%A3o-tom%C3%A9-declara-estado-de-emerg%C3%AAncia" TargetMode="External"/><Relationship Id="rId491" Type="http://schemas.openxmlformats.org/officeDocument/2006/relationships/hyperlink" Target="https://viconsortium.com/vi-coronavirus/virgin-islands-second-case-of-coronavirus-confirmed-in-u-s-virgin-islands" TargetMode="External"/><Relationship Id="rId490" Type="http://schemas.openxmlformats.org/officeDocument/2006/relationships/hyperlink" Target="https://apnews.com/1bb180691c7b830221fda35d103c44f7" TargetMode="External"/><Relationship Id="rId129" Type="http://schemas.openxmlformats.org/officeDocument/2006/relationships/hyperlink" Target="https://blogs.worldbank.org/education/how-countries-across-latin-america-use-technology-during-covid19-driven-school-closures?cid=SHR_BlogSiteShare_EN_EXT" TargetMode="External"/><Relationship Id="rId128" Type="http://schemas.openxmlformats.org/officeDocument/2006/relationships/hyperlink" Target="https://en.unesco.org/sites/default/files/unesco_review_of_high-stakes_exams_and_assessments_during_covid-19_en.pdf" TargetMode="External"/><Relationship Id="rId249" Type="http://schemas.openxmlformats.org/officeDocument/2006/relationships/hyperlink" Target="https://www.facebook.com/LiberiaMOE/" TargetMode="External"/><Relationship Id="rId127" Type="http://schemas.openxmlformats.org/officeDocument/2006/relationships/hyperlink" Target="http://education.gov.dm/" TargetMode="External"/><Relationship Id="rId248" Type="http://schemas.openxmlformats.org/officeDocument/2006/relationships/hyperlink" Target="https://www.facebook.com/LiberiaMOE/photos/a.1796743140596670/1908701232734193" TargetMode="External"/><Relationship Id="rId369" Type="http://schemas.openxmlformats.org/officeDocument/2006/relationships/hyperlink" Target="http://www.elementare.educazione.sm/on-line/home-portale-scuola-elementare/archivio-notizie/articolo41012822.html" TargetMode="External"/><Relationship Id="rId126" Type="http://schemas.openxmlformats.org/officeDocument/2006/relationships/hyperlink" Target="https://www.facebook.com/MENFOP.cripen/?fref=ts/" TargetMode="External"/><Relationship Id="rId247" Type="http://schemas.openxmlformats.org/officeDocument/2006/relationships/hyperlink" Target="https://www.facebook.com/Ministry-of-Education-and-Training-Lesotho-372634272830034/" TargetMode="External"/><Relationship Id="rId368" Type="http://schemas.openxmlformats.org/officeDocument/2006/relationships/hyperlink" Target="http://www.sanmarino.sm/on-line/en/home/public-administration/departments/education-department.html" TargetMode="External"/><Relationship Id="rId489" Type="http://schemas.openxmlformats.org/officeDocument/2006/relationships/hyperlink" Target="https://www.weforum.org/agenda/2020/03/vietnam-contain-covid-19-limited-resources/" TargetMode="External"/><Relationship Id="rId121" Type="http://schemas.openxmlformats.org/officeDocument/2006/relationships/hyperlink" Target="https://mzo.gov.hr/news/coronavirus-organisation-of-distance-teaching-and-learning-in-croatia/3634" TargetMode="External"/><Relationship Id="rId242" Type="http://schemas.openxmlformats.org/officeDocument/2006/relationships/hyperlink" Target="https://www.mehe.gov.lb/ar" TargetMode="External"/><Relationship Id="rId363" Type="http://schemas.openxmlformats.org/officeDocument/2006/relationships/hyperlink" Target="https://mineduc.gov.rw/index.php?id=166" TargetMode="External"/><Relationship Id="rId484" Type="http://schemas.openxmlformats.org/officeDocument/2006/relationships/hyperlink" Target="https://www.humanitarianresponse.info/sites/www.humanitarianresponse.info/files/documents/files/20200423_ven_covid-19_flash_update_no3_en_def.pdf" TargetMode="External"/><Relationship Id="rId120" Type="http://schemas.openxmlformats.org/officeDocument/2006/relationships/hyperlink" Target="https://china-cee.eu/2020/05/06/croatia-social-briefing-croatian-education-systems-response-to-covid-19-and-introduction-of-online-classes/" TargetMode="External"/><Relationship Id="rId241" Type="http://schemas.openxmlformats.org/officeDocument/2006/relationships/hyperlink" Target="https://www.facebook.com/Izglitibas.ministrija" TargetMode="External"/><Relationship Id="rId362" Type="http://schemas.openxmlformats.org/officeDocument/2006/relationships/hyperlink" Target="https://www.reuters.com/article/us-health-coronavirus-moscow-events/russia-bans-entry-to-foreign-nationals-closes-schools-idUSKBN21329T" TargetMode="External"/><Relationship Id="rId483" Type="http://schemas.openxmlformats.org/officeDocument/2006/relationships/hyperlink" Target="https://www.local10.com/news/world/2020/03/13/venezuela-already-in-crisis-reports-1st-coronavirus-cases/" TargetMode="External"/><Relationship Id="rId240" Type="http://schemas.openxmlformats.org/officeDocument/2006/relationships/hyperlink" Target="https://www.leta.lv/eng/home/important/14B48336-157C-4072-990C-E44E801DA172/" TargetMode="External"/><Relationship Id="rId361" Type="http://schemas.openxmlformats.org/officeDocument/2006/relationships/hyperlink" Target="https://www.facebook.com/www.edu.ro/" TargetMode="External"/><Relationship Id="rId482" Type="http://schemas.openxmlformats.org/officeDocument/2006/relationships/hyperlink" Target="https://www.facebook.com/moetvanuatu/" TargetMode="External"/><Relationship Id="rId360" Type="http://schemas.openxmlformats.org/officeDocument/2006/relationships/hyperlink" Target="https://www.edu.ro/liceeni-din-comunit%C4%83%C8%9Bile-dezavantajate-din-punct-de-vedere-tehnologic-vor-primi-tablete" TargetMode="External"/><Relationship Id="rId481" Type="http://schemas.openxmlformats.org/officeDocument/2006/relationships/hyperlink" Target="https://dailypost.vu/news/schools-to-reopen-on-monday/article_cfa93a5c-988e-11ea-83d7-ef516c7acc10.html" TargetMode="External"/><Relationship Id="rId125" Type="http://schemas.openxmlformats.org/officeDocument/2006/relationships/hyperlink" Target="https://www.facebook.com/msmtcr" TargetMode="External"/><Relationship Id="rId246" Type="http://schemas.openxmlformats.org/officeDocument/2006/relationships/hyperlink" Target="https://ewn.co.za/2020/03/19/lesotho-declares-national-emergency-over-covid-19-outbreak" TargetMode="External"/><Relationship Id="rId367" Type="http://schemas.openxmlformats.org/officeDocument/2006/relationships/hyperlink" Target="http://tcg.uis.unesco.org/wp-content/uploads/sites/4/2020/05/UNESCO-APIA-Office.pdf" TargetMode="External"/><Relationship Id="rId488" Type="http://schemas.openxmlformats.org/officeDocument/2006/relationships/hyperlink" Target="https://en.moet.gov.vn/news/Pages/index.aspx" TargetMode="External"/><Relationship Id="rId124" Type="http://schemas.openxmlformats.org/officeDocument/2006/relationships/hyperlink" Target="https://www.miamiherald.com/news/coronavirus/article241303006.html" TargetMode="External"/><Relationship Id="rId245" Type="http://schemas.openxmlformats.org/officeDocument/2006/relationships/hyperlink" Target="https://en.unesco.org/covid19/educationresponse/nationalresponses" TargetMode="External"/><Relationship Id="rId366" Type="http://schemas.openxmlformats.org/officeDocument/2006/relationships/hyperlink" Target="https://en.unesco.org/covid19/educationresponse/nationalresponses" TargetMode="External"/><Relationship Id="rId487" Type="http://schemas.openxmlformats.org/officeDocument/2006/relationships/hyperlink" Target="https://en.unesco.org/sites/default/files/unesco_review_of_high-stakes_exams_and_assessments_during_covid-19_en.pdf" TargetMode="External"/><Relationship Id="rId123" Type="http://schemas.openxmlformats.org/officeDocument/2006/relationships/hyperlink" Target="https://oncubanews.com/en/cuba/cuba-to-resume-current-school-year-in-september-new-school-year-will-begin-in-november/" TargetMode="External"/><Relationship Id="rId244" Type="http://schemas.openxmlformats.org/officeDocument/2006/relationships/hyperlink" Target="https://en.unesco.org/sites/default/files/unesco_review_of_high-stakes_exams_and_assessments_during_covid-19_en.pdf" TargetMode="External"/><Relationship Id="rId365" Type="http://schemas.openxmlformats.org/officeDocument/2006/relationships/hyperlink" Target="https://mesc.gov.ws/events/national-primary-assessments-spell-speca/" TargetMode="External"/><Relationship Id="rId486" Type="http://schemas.openxmlformats.org/officeDocument/2006/relationships/hyperlink" Target="https://www.unicef.org/vietnam/stories/minister-education-and-training-phung-xuan-nha-requests-unicefs-support-distance-learning" TargetMode="External"/><Relationship Id="rId122" Type="http://schemas.openxmlformats.org/officeDocument/2006/relationships/hyperlink" Target="https://planipolis.iiep.unesco.org/sites/planipolis/files/ressources/croatia_covid_organisation_distance_teaching_learning.pdf" TargetMode="External"/><Relationship Id="rId243" Type="http://schemas.openxmlformats.org/officeDocument/2006/relationships/hyperlink" Target="https://www.facebook.com/MEHELebanon/" TargetMode="External"/><Relationship Id="rId364" Type="http://schemas.openxmlformats.org/officeDocument/2006/relationships/hyperlink" Target="https://www.facebook.com/MineducRwanda" TargetMode="External"/><Relationship Id="rId485" Type="http://schemas.openxmlformats.org/officeDocument/2006/relationships/hyperlink" Target="https://planipolis.iiep.unesco.org/sites/planipolis/files/ressources/venezuela_planpedagogicomppe15mar.pdf" TargetMode="External"/><Relationship Id="rId95" Type="http://schemas.openxmlformats.org/officeDocument/2006/relationships/hyperlink" Target="https://www.facebook.com/educationcayman/" TargetMode="External"/><Relationship Id="rId94" Type="http://schemas.openxmlformats.org/officeDocument/2006/relationships/hyperlink" Target="https://planipolis.iiep.unesco.org/en/2020/canada-ministries-education-decisions-covid-19-6894" TargetMode="External"/><Relationship Id="rId97" Type="http://schemas.openxmlformats.org/officeDocument/2006/relationships/hyperlink" Target="https://www.africanews.com/2020/04/02/coronavirus-in-africa-breakdown-of-infected-virus-free-countries/" TargetMode="External"/><Relationship Id="rId96" Type="http://schemas.openxmlformats.org/officeDocument/2006/relationships/hyperlink" Target="https://en.unesco.org/sites/default/files/unesco_review_of_high-stakes_exams_and_assessments_during_covid-19_en.pdf" TargetMode="External"/><Relationship Id="rId99" Type="http://schemas.openxmlformats.org/officeDocument/2006/relationships/hyperlink" Target="https://www.reuters.com/article/us-health-coronavirus-chad/chad-confirms-first-case-of-coronavirus-government-statement-idUSKBN2162LO" TargetMode="External"/><Relationship Id="rId480" Type="http://schemas.openxmlformats.org/officeDocument/2006/relationships/hyperlink" Target="https://www.facebook.com/uzedu/" TargetMode="External"/><Relationship Id="rId98" Type="http://schemas.openxmlformats.org/officeDocument/2006/relationships/hyperlink" Target="https://en.unesco.org/covid19/educationresponse/nationalresponses" TargetMode="External"/><Relationship Id="rId91" Type="http://schemas.openxmlformats.org/officeDocument/2006/relationships/hyperlink" Target="https://www.bbc.com/pidgin/tori-51907641" TargetMode="External"/><Relationship Id="rId90" Type="http://schemas.openxmlformats.org/officeDocument/2006/relationships/hyperlink" Target="http://www.minesec.gov.cm/en/accueil/" TargetMode="External"/><Relationship Id="rId93" Type="http://schemas.openxmlformats.org/officeDocument/2006/relationships/hyperlink" Target="https://ottawa.ctvnews.ca/ontario-cancels-final-exams-for-high-school-students-due-to-covid-19-pandemic-1.4918295" TargetMode="External"/><Relationship Id="rId92" Type="http://schemas.openxmlformats.org/officeDocument/2006/relationships/hyperlink" Target="https://www.facebook.com/photo.php?fbid=3241854149166460&amp;set=gm.1306431689746180&amp;type=3&amp;theater&amp;ifg=1" TargetMode="External"/><Relationship Id="rId118" Type="http://schemas.openxmlformats.org/officeDocument/2006/relationships/hyperlink" Target="https://planipolis.iiep.unesco.org/en/2020/costa-rica-suspensi%C3%B3n-nacional-de-lecciones-como-medida-preventiva-protocolo-para-distribuci%C3%B3n" TargetMode="External"/><Relationship Id="rId239" Type="http://schemas.openxmlformats.org/officeDocument/2006/relationships/hyperlink" Target="https://www.facebook.com/Ministry-of-Education-and-Sports-Lao-PDR-350432548309289/" TargetMode="External"/><Relationship Id="rId117" Type="http://schemas.openxmlformats.org/officeDocument/2006/relationships/hyperlink" Target="https://www.facebook.com/Ministerio-de-Educaci%C3%B3n-P%C3%BAblica-MEP-132635836805605/" TargetMode="External"/><Relationship Id="rId238" Type="http://schemas.openxmlformats.org/officeDocument/2006/relationships/hyperlink" Target="http://www.moes.edu.la/" TargetMode="External"/><Relationship Id="rId359" Type="http://schemas.openxmlformats.org/officeDocument/2006/relationships/hyperlink" Target="https://www.romania-insider.com/romania-education-minister-baccalaureate-may-2020" TargetMode="External"/><Relationship Id="rId116" Type="http://schemas.openxmlformats.org/officeDocument/2006/relationships/hyperlink" Target="https://www.mep.go.cr/noticias/mep-inicia-acciones-educacion-distancia-despues-semana-santa-apoyo-estudiantes-familias-5" TargetMode="External"/><Relationship Id="rId237" Type="http://schemas.openxmlformats.org/officeDocument/2006/relationships/hyperlink" Target="https://www.moe.edu.kw/" TargetMode="External"/><Relationship Id="rId358" Type="http://schemas.openxmlformats.org/officeDocument/2006/relationships/hyperlink" Target="https://www.facebook.com/Qatar.edu" TargetMode="External"/><Relationship Id="rId479" Type="http://schemas.openxmlformats.org/officeDocument/2006/relationships/hyperlink" Target="https://www.uzedu.uz/uz/koronavirus-xtv-amalga-oshirilayotgan-ishlar" TargetMode="External"/><Relationship Id="rId115" Type="http://schemas.openxmlformats.org/officeDocument/2006/relationships/hyperlink" Target="https://en.unesco.org/sites/default/files/unesco_review_of_high-stakes_exams_and_assessments_during_covid-19_en.pdf" TargetMode="External"/><Relationship Id="rId236" Type="http://schemas.openxmlformats.org/officeDocument/2006/relationships/hyperlink" Target="https://gulfnews.com/world/gulf/kuwait/covid-19-kuwait-government-to-end-2019-2020-public-school-year-1.72606389" TargetMode="External"/><Relationship Id="rId357" Type="http://schemas.openxmlformats.org/officeDocument/2006/relationships/hyperlink" Target="https://twitter.com/Qatar_edu" TargetMode="External"/><Relationship Id="rId478" Type="http://schemas.openxmlformats.org/officeDocument/2006/relationships/hyperlink" Target="https://planipolis.iiep.unesco.org/sites/planipolis/files/ressources/uruguay_protocolo_firmado_-_criterios_de_reincorporacion_laboral_en_pandemia_sars-cov-2.pdf" TargetMode="External"/><Relationship Id="rId119" Type="http://schemas.openxmlformats.org/officeDocument/2006/relationships/hyperlink" Target="https://ecole-ci.online/" TargetMode="External"/><Relationship Id="rId110" Type="http://schemas.openxmlformats.org/officeDocument/2006/relationships/hyperlink" Target="https://www.facebook.com/Mineducacion" TargetMode="External"/><Relationship Id="rId231" Type="http://schemas.openxmlformats.org/officeDocument/2006/relationships/hyperlink" Target="https://blog.naver.com/PostView.nhn?blogId=moeblog&amp;logNo=221861549851&amp;categoryNo=126&amp;parentCategoryNo=&amp;from=thumbnailList" TargetMode="External"/><Relationship Id="rId352" Type="http://schemas.openxmlformats.org/officeDocument/2006/relationships/hyperlink" Target="https://www.euractiv.com/section/all/short_news/portugal-update-covid-19/" TargetMode="External"/><Relationship Id="rId473" Type="http://schemas.openxmlformats.org/officeDocument/2006/relationships/hyperlink" Target="https://www.bbc.com/news/uk-51952314" TargetMode="External"/><Relationship Id="rId230" Type="http://schemas.openxmlformats.org/officeDocument/2006/relationships/hyperlink" Target="https://www.dailynk.com/english/sources-north-korea-extends-school-closures-until-april-15/" TargetMode="External"/><Relationship Id="rId351" Type="http://schemas.openxmlformats.org/officeDocument/2006/relationships/hyperlink" Target="https://www.theportugalnews.com/news/schools-to-remain-closed-for-majority-of-students/53705" TargetMode="External"/><Relationship Id="rId472" Type="http://schemas.openxmlformats.org/officeDocument/2006/relationships/hyperlink" Target="https://www.facebook.com/MinistryOfEducationUAE/" TargetMode="External"/><Relationship Id="rId350" Type="http://schemas.openxmlformats.org/officeDocument/2006/relationships/hyperlink" Target="https://www.facebook.com/ministerstwo.edukacji" TargetMode="External"/><Relationship Id="rId471" Type="http://schemas.openxmlformats.org/officeDocument/2006/relationships/hyperlink" Target="https://www.wam.ae/en/details/1395302847099" TargetMode="External"/><Relationship Id="rId470" Type="http://schemas.openxmlformats.org/officeDocument/2006/relationships/hyperlink" Target="https://www.facebook.com/UAMON" TargetMode="External"/><Relationship Id="rId114" Type="http://schemas.openxmlformats.org/officeDocument/2006/relationships/hyperlink" Target="https://en.unesco.org/covid19/educationresponse/nationalresponses" TargetMode="External"/><Relationship Id="rId235" Type="http://schemas.openxmlformats.org/officeDocument/2006/relationships/hyperlink" Target="https://masht.rks-gov.net/en/arsimi-1" TargetMode="External"/><Relationship Id="rId356" Type="http://schemas.openxmlformats.org/officeDocument/2006/relationships/hyperlink" Target="https://www.aljazeera.com/news/2020/03/qatar-bans-travellers-14-countries-coronavirus-concerns-200309060851684.html" TargetMode="External"/><Relationship Id="rId477" Type="http://schemas.openxmlformats.org/officeDocument/2006/relationships/hyperlink" Target="https://www.facebook.com/MecUru" TargetMode="External"/><Relationship Id="rId113" Type="http://schemas.openxmlformats.org/officeDocument/2006/relationships/hyperlink" Target="https://www.unicef.org/drcongo/en/press-releases/drcs-ministry-primary-secondary-and-technical-education-launches-distance-education" TargetMode="External"/><Relationship Id="rId234" Type="http://schemas.openxmlformats.org/officeDocument/2006/relationships/hyperlink" Target="https://www.usnews.com/news/world/articles/2020-03-13/kosovo-confirms-first-coronavirus-cases-an-italian-and-a-kosovar" TargetMode="External"/><Relationship Id="rId355" Type="http://schemas.openxmlformats.org/officeDocument/2006/relationships/hyperlink" Target="https://www.facebook.com/EDUCACIONPR/posts/10158164830148489" TargetMode="External"/><Relationship Id="rId476" Type="http://schemas.openxmlformats.org/officeDocument/2006/relationships/hyperlink" Target="https://en.unesco.org/sites/default/files/unesco_review_of_high-stakes_exams_and_assessments_during_covid-19_en.pdf" TargetMode="External"/><Relationship Id="rId112" Type="http://schemas.openxmlformats.org/officeDocument/2006/relationships/hyperlink" Target="https://twitter.com/MinSanteRDC" TargetMode="External"/><Relationship Id="rId233" Type="http://schemas.openxmlformats.org/officeDocument/2006/relationships/hyperlink" Target="https://www.facebook.com/ourmoekr/" TargetMode="External"/><Relationship Id="rId354" Type="http://schemas.openxmlformats.org/officeDocument/2006/relationships/hyperlink" Target="https://www.facebook.com/EDUCACIONPR/photos/pcb.10158190974523489/10158190973823489/?type=3&amp;theater" TargetMode="External"/><Relationship Id="rId475" Type="http://schemas.openxmlformats.org/officeDocument/2006/relationships/hyperlink" Target="https://www.facebook.com/educationgovuk/" TargetMode="External"/><Relationship Id="rId111" Type="http://schemas.openxmlformats.org/officeDocument/2006/relationships/hyperlink" Target="https://planipolis.iiep.unesco.org/sites/planipolis/files/ressources/colombia_circular_020_marzo_2020.pdf" TargetMode="External"/><Relationship Id="rId232" Type="http://schemas.openxmlformats.org/officeDocument/2006/relationships/hyperlink" Target="https://english.kyodonews.net/news/2020/03/1e4a9ed19d9b-update1-japan-us-agree-to-cooperate-over-border-controls-amid-virus-outbreak.html" TargetMode="External"/><Relationship Id="rId353" Type="http://schemas.openxmlformats.org/officeDocument/2006/relationships/hyperlink" Target="https://apoioescolas.dge.mec.pt/node/391" TargetMode="External"/><Relationship Id="rId474" Type="http://schemas.openxmlformats.org/officeDocument/2006/relationships/hyperlink" Target="https://www.facebook.com/gibraltargovernment/posts/3086577408054201?__xts__%5B0%5D=68.ARBNFcMUORTFk4zR0xqL9InhJr_qCsi_VZTc8dQsANddvZAoClmNX4NinB97eGvgOaHIBayL4mYZWnDLWETmcF84K3B6_E4jMAfxuqMTq3K7WbhHLgfCm-zTNquYqWcfmdePJYpOTvCijpM6Kgq1iv7r2tEBOP77tEldKvnI__ZdqhflpiU2Wx-73xpixZbsHutDGMMGMTMyQcNzOFY8C1JuKWB40zw4QKsrEybusX7dGzu5n_MhTtICAaTcL6zMeNzMwym_UI59cVC1oScuOgbZO382ZsHHncWHRNn-n2VlGGUpZEk6z1Sp1Bk75UrtmFBKd0KoQtTvTScLTYgPrw&amp;__tn__=K-R" TargetMode="External"/><Relationship Id="rId305" Type="http://schemas.openxmlformats.org/officeDocument/2006/relationships/hyperlink" Target="https://www.leraar.nl/news/view/60169116/Lesgeven%20vanuit%20huis:%20praktische%20tools%20en%20tips" TargetMode="External"/><Relationship Id="rId426" Type="http://schemas.openxmlformats.org/officeDocument/2006/relationships/hyperlink" Target="http://education.gov.vc/education/index.php/news/588-schools-across-st-vincent-and-the-grenadines-to-close-one-week-early" TargetMode="External"/><Relationship Id="rId304" Type="http://schemas.openxmlformats.org/officeDocument/2006/relationships/hyperlink" Target="https://www.facebook.com/moenepalofficial/" TargetMode="External"/><Relationship Id="rId425" Type="http://schemas.openxmlformats.org/officeDocument/2006/relationships/hyperlink" Target="https://www.thedailyherald.sx/islands/all-french-side-restaurants-bars-and-cafes-to-close-for-next-15-days" TargetMode="External"/><Relationship Id="rId303" Type="http://schemas.openxmlformats.org/officeDocument/2006/relationships/hyperlink" Target="http://www.naurugov.nr/media/122258/gazette_65-20.pdf" TargetMode="External"/><Relationship Id="rId424" Type="http://schemas.openxmlformats.org/officeDocument/2006/relationships/hyperlink" Target="https://www.facebook.com/Ministry-of-Education-Innovation-Gender-Relations-and-Sustainable-Dev-366138330210578/" TargetMode="External"/><Relationship Id="rId302" Type="http://schemas.openxmlformats.org/officeDocument/2006/relationships/hyperlink" Target="https://planipolis.iiep.unesco.org/sites/planipolis/files/ressources/namibia_72e_closure.due_to_covid-19.pdf" TargetMode="External"/><Relationship Id="rId423" Type="http://schemas.openxmlformats.org/officeDocument/2006/relationships/hyperlink" Target="https://www.cxc.org/may-june-strategy-2020/" TargetMode="External"/><Relationship Id="rId309" Type="http://schemas.openxmlformats.org/officeDocument/2006/relationships/hyperlink" Target="https://www.facebook.com/acnoumea" TargetMode="External"/><Relationship Id="rId308" Type="http://schemas.openxmlformats.org/officeDocument/2006/relationships/hyperlink" Target="https://www.lumni.fr/article/revisez-avec-la-maison-lumni" TargetMode="External"/><Relationship Id="rId429" Type="http://schemas.openxmlformats.org/officeDocument/2006/relationships/hyperlink" Target="http://www.gov.sr/" TargetMode="External"/><Relationship Id="rId307" Type="http://schemas.openxmlformats.org/officeDocument/2006/relationships/hyperlink" Target="https://www.rnz.co.nz/news/pacific/412092/coronavirus-sixth-case-in-tahiti-two-in-new-caledonia" TargetMode="External"/><Relationship Id="rId428" Type="http://schemas.openxmlformats.org/officeDocument/2006/relationships/hyperlink" Target="http://dwtonline.com/laatste-nieuws/2020/07/04/onderwijssituatie-binnenland-onduidelijk-door-afgrendeling-dorpen/" TargetMode="External"/><Relationship Id="rId306" Type="http://schemas.openxmlformats.org/officeDocument/2006/relationships/hyperlink" Target="https://www.theguardian.com/world/2020/apr/21/lockdown-eased-netherlands-and-france-plan-to-re-open-primary-schools" TargetMode="External"/><Relationship Id="rId427" Type="http://schemas.openxmlformats.org/officeDocument/2006/relationships/hyperlink" Target="https://africa.cgtn.com/2020/07/12/students-sit-for-basic-school-certificate-examinations-in-khartoum-sudan/" TargetMode="External"/><Relationship Id="rId301" Type="http://schemas.openxmlformats.org/officeDocument/2006/relationships/hyperlink" Target="https://www.facebook.com/MoEACNamibia/" TargetMode="External"/><Relationship Id="rId422" Type="http://schemas.openxmlformats.org/officeDocument/2006/relationships/hyperlink" Target="http://www.govt.lc/news/closure-of-schools" TargetMode="External"/><Relationship Id="rId300" Type="http://schemas.openxmlformats.org/officeDocument/2006/relationships/hyperlink" Target="https://twitter.com/wfpnamibia?lang=en" TargetMode="External"/><Relationship Id="rId421" Type="http://schemas.openxmlformats.org/officeDocument/2006/relationships/hyperlink" Target="https://www.facebook.com/MOENevis/" TargetMode="External"/><Relationship Id="rId420" Type="http://schemas.openxmlformats.org/officeDocument/2006/relationships/hyperlink" Target="https://www.newsweek.com/coronavirus-americas-country-without-virus-1494157" TargetMode="External"/><Relationship Id="rId415" Type="http://schemas.openxmlformats.org/officeDocument/2006/relationships/hyperlink" Target="https://www.facebook.com/MoEducSS/" TargetMode="External"/><Relationship Id="rId414" Type="http://schemas.openxmlformats.org/officeDocument/2006/relationships/hyperlink" Target="https://radiotamazuj.org/en/news/article/education-ministry-to-launch-distance-learning-for-students" TargetMode="External"/><Relationship Id="rId413" Type="http://schemas.openxmlformats.org/officeDocument/2006/relationships/hyperlink" Target="https://radiotamazuj.org/en/news/article/south-sudan-closes-schools-universities-amid-coronavirus-fears" TargetMode="External"/><Relationship Id="rId412" Type="http://schemas.openxmlformats.org/officeDocument/2006/relationships/hyperlink" Target="https://twitter.com/Fihi_maFihi/status/1252311237381230598/photo/1" TargetMode="External"/><Relationship Id="rId419" Type="http://schemas.openxmlformats.org/officeDocument/2006/relationships/hyperlink" Target="https://www.cxc.org/may-june-strategy-2020/" TargetMode="External"/><Relationship Id="rId418" Type="http://schemas.openxmlformats.org/officeDocument/2006/relationships/hyperlink" Target="https://www.facebook.com/moe.gov.lk/" TargetMode="External"/><Relationship Id="rId417" Type="http://schemas.openxmlformats.org/officeDocument/2006/relationships/hyperlink" Target="http://moe.gov.lk/index.php?option=com_content&amp;view=article&amp;id=591:13-20&amp;catid=9:latest-news&amp;lang=en&amp;Itemid=242" TargetMode="External"/><Relationship Id="rId416" Type="http://schemas.openxmlformats.org/officeDocument/2006/relationships/hyperlink" Target="https://moe.gov.lk/%E0%B7%80%E0%B7%92%E0%B6%B7%E0%B7%8F%E0%B6%9C-%E0%B7%83%E0%B6%B3%E0%B7%84%E0%B7%8F-%E0%B6%AF%E0%B7%92%E0%B6%B1-%E0%B6%AD%E0%B7%93%E0%B6%BB%E0%B6%AB%E0%B6%BA-%E0%B7%80%E0%B7%99%E0%B6%BA%E0%B7%92/" TargetMode="External"/><Relationship Id="rId411" Type="http://schemas.openxmlformats.org/officeDocument/2006/relationships/hyperlink" Target="https://planipolis.iiep.unesco.org/sites/planipolis/files/ressources/handy_guide_for_pset_sector_-_coronavirus.pdf" TargetMode="External"/><Relationship Id="rId410" Type="http://schemas.openxmlformats.org/officeDocument/2006/relationships/hyperlink" Target="https://www.facebook.com/BasicEd/" TargetMode="External"/><Relationship Id="rId206" Type="http://schemas.openxmlformats.org/officeDocument/2006/relationships/hyperlink" Target="https://reliefweb.int/report/iraq/iraq-covid-19-situation-report-no-4-10-march-2020" TargetMode="External"/><Relationship Id="rId327" Type="http://schemas.openxmlformats.org/officeDocument/2006/relationships/hyperlink" Target="https://www.facebook.com/cnmipss/" TargetMode="External"/><Relationship Id="rId448" Type="http://schemas.openxmlformats.org/officeDocument/2006/relationships/hyperlink" Target="https://www.facebook.com/mejd1823/" TargetMode="External"/><Relationship Id="rId205" Type="http://schemas.openxmlformats.org/officeDocument/2006/relationships/hyperlink" Target="https://www.instagram.com/p/B9a2MvUnprK/" TargetMode="External"/><Relationship Id="rId326" Type="http://schemas.openxmlformats.org/officeDocument/2006/relationships/hyperlink" Target="https://www.rnz.co.nz/international/pacific-news/411869/pacific-nations-take-further-measures-against-coronavirus" TargetMode="External"/><Relationship Id="rId447" Type="http://schemas.openxmlformats.org/officeDocument/2006/relationships/hyperlink" Target="https://www.nytimes.com/reuters/2020/03/21/world/asia/21reuters-health-coronavirus-timor.html" TargetMode="External"/><Relationship Id="rId204" Type="http://schemas.openxmlformats.org/officeDocument/2006/relationships/hyperlink" Target="https://www.cnbc.com/2020/03/05/coronavirus-latest-updates-china-south-korea-cases.html" TargetMode="External"/><Relationship Id="rId325" Type="http://schemas.openxmlformats.org/officeDocument/2006/relationships/hyperlink" Target="https://planipolis.iiep.unesco.org/sites/planipolis/files/ressources/nigeria-education-sector-covid-19-contingency-plan.pdf" TargetMode="External"/><Relationship Id="rId446" Type="http://schemas.openxmlformats.org/officeDocument/2006/relationships/hyperlink" Target="https://www.ucanews.com/news/dili-archdiocese-cancels-masses-after-first-covid-19-case/87519" TargetMode="External"/><Relationship Id="rId203" Type="http://schemas.openxmlformats.org/officeDocument/2006/relationships/hyperlink" Target="https://iranprimer.usip.org/blog/2020/may/19/iran%E2%80%99s-schools-begin-reopen" TargetMode="External"/><Relationship Id="rId324" Type="http://schemas.openxmlformats.org/officeDocument/2006/relationships/hyperlink" Target="https://www.facebook.com/UpravaMON/" TargetMode="External"/><Relationship Id="rId445" Type="http://schemas.openxmlformats.org/officeDocument/2006/relationships/hyperlink" Target="http://www.tatoli.tl/en/2020/08/12/schools-to-begin-their-final-exam-in-november/" TargetMode="External"/><Relationship Id="rId209" Type="http://schemas.openxmlformats.org/officeDocument/2006/relationships/hyperlink" Target="https://covid19.gov.im/media/1218/023-cancellation-of-keystage-4-and-5-exams.pdf" TargetMode="External"/><Relationship Id="rId208" Type="http://schemas.openxmlformats.org/officeDocument/2006/relationships/hyperlink" Target="https://twitter.com/Education_Ire" TargetMode="External"/><Relationship Id="rId329" Type="http://schemas.openxmlformats.org/officeDocument/2006/relationships/hyperlink" Target="https://en.unesco.org/covid19/educationresponse/nationalresponses" TargetMode="External"/><Relationship Id="rId207" Type="http://schemas.openxmlformats.org/officeDocument/2006/relationships/hyperlink" Target="https://www.facebook.com/Iraq.Ministry.of.Education/" TargetMode="External"/><Relationship Id="rId328" Type="http://schemas.openxmlformats.org/officeDocument/2006/relationships/hyperlink" Target="https://www.regjeringen.no/no/tema/utdanning/innsikt/barnehager-skoler-hoyskoler-og-universiteter-stenges-pa-grunn-av-koronaviruset/id2693333/" TargetMode="External"/><Relationship Id="rId449" Type="http://schemas.openxmlformats.org/officeDocument/2006/relationships/hyperlink" Target="https://education.gouv.tg/wp-content/uploads/2020/05/Document_Projet_Education_Att%C3%A9nuation-effet-Covid-19-1.pdf" TargetMode="External"/><Relationship Id="rId440" Type="http://schemas.openxmlformats.org/officeDocument/2006/relationships/hyperlink" Target="https://en.unesco.org/covid19/educationresponse/nationalresponses" TargetMode="External"/><Relationship Id="rId202" Type="http://schemas.openxmlformats.org/officeDocument/2006/relationships/hyperlink" Target="https://www.facebook.com/Kemdikbud.RI" TargetMode="External"/><Relationship Id="rId323" Type="http://schemas.openxmlformats.org/officeDocument/2006/relationships/hyperlink" Target="http://www.mon.gov.mk/index.php/2014-07-23-14-03-24/vesti-i-nastani/3129-se-intenziviraat-chasovite-vo-ramki-na-edukativnata-programa-tv-uchilnica-na-mrtv" TargetMode="External"/><Relationship Id="rId444" Type="http://schemas.openxmlformats.org/officeDocument/2006/relationships/hyperlink" Target="https://thainews.prd.go.th/en/news/detail/TCATG200608160017459" TargetMode="External"/><Relationship Id="rId201" Type="http://schemas.openxmlformats.org/officeDocument/2006/relationships/hyperlink" Target="https://twitter.com/mandabeat/status/1249881912761561088/photo/1" TargetMode="External"/><Relationship Id="rId322" Type="http://schemas.openxmlformats.org/officeDocument/2006/relationships/hyperlink" Target="https://planipolis.iiep.unesco.org/sites/planipolis/files/ressources/nigeria-education-sector-covid-19-contingency-plan.pdf" TargetMode="External"/><Relationship Id="rId443" Type="http://schemas.openxmlformats.org/officeDocument/2006/relationships/hyperlink" Target="https://www.facebook.com/pg/moestvt/posts/?ref=page_internal" TargetMode="External"/><Relationship Id="rId200" Type="http://schemas.openxmlformats.org/officeDocument/2006/relationships/hyperlink" Target="https://jakartaglobe.id/news/indonesias-covid19-cases-rise-to-117-as-cabinet-members-take-test-for-coronavirus" TargetMode="External"/><Relationship Id="rId321" Type="http://schemas.openxmlformats.org/officeDocument/2006/relationships/hyperlink" Target="https://www.facebook.com/nigeducation/" TargetMode="External"/><Relationship Id="rId442" Type="http://schemas.openxmlformats.org/officeDocument/2006/relationships/hyperlink" Target="https://allafrica.com/stories/202006170226.html?utm_campaign=allafrica%3Aeditor&amp;utm_medium=social&amp;utm_source=twitter&amp;utm_content=promote%3Aaans%3Aacbxam" TargetMode="External"/><Relationship Id="rId320" Type="http://schemas.openxmlformats.org/officeDocument/2006/relationships/hyperlink" Target="https://www.worldbank.org/en/topic/edutech/brief/how-countries-are-using-edtech-to-support-remote-learning-during-the-covid-19-pandemic" TargetMode="External"/><Relationship Id="rId441" Type="http://schemas.openxmlformats.org/officeDocument/2006/relationships/hyperlink" Target="https://www.thecitizen.co.tz/news/Academic-programs-to-end-by-December-2020/1840340-5577980-am16jhz/index.html" TargetMode="External"/><Relationship Id="rId316" Type="http://schemas.openxmlformats.org/officeDocument/2006/relationships/hyperlink" Target="https://www.mined.gob.ni/noticias/" TargetMode="External"/><Relationship Id="rId437" Type="http://schemas.openxmlformats.org/officeDocument/2006/relationships/hyperlink" Target="https://www.scmp.com/video/china/3052535/taiwan-schools-reopen-amid-covid-19-epidemic-while-schools-hong-kong-remain" TargetMode="External"/><Relationship Id="rId315" Type="http://schemas.openxmlformats.org/officeDocument/2006/relationships/hyperlink" Target="https://www.mined.gob.ni/biblioteca/" TargetMode="External"/><Relationship Id="rId436" Type="http://schemas.openxmlformats.org/officeDocument/2006/relationships/hyperlink" Target="http://moed.gov.sy/site/" TargetMode="External"/><Relationship Id="rId314" Type="http://schemas.openxmlformats.org/officeDocument/2006/relationships/hyperlink" Target="https://www.theguardian.com/world/2020/apr/27/new-zealand-prepares-to-lift-strict-lockdown-after-eliminating-coronavirus" TargetMode="External"/><Relationship Id="rId435" Type="http://schemas.openxmlformats.org/officeDocument/2006/relationships/hyperlink" Target="https://www.aljazeera.com/news/2020/03/stocks-collapse-coronavirus-global-pandemic-live-200312235606108.html" TargetMode="External"/><Relationship Id="rId313" Type="http://schemas.openxmlformats.org/officeDocument/2006/relationships/hyperlink" Target="https://www.facebook.com/EducationGovtNZ/" TargetMode="External"/><Relationship Id="rId434" Type="http://schemas.openxmlformats.org/officeDocument/2006/relationships/hyperlink" Target="https://syriacpress.com/blog/2020/04/29/syria-damascus-sets-date-for-primary-and-secondary-school-exams/" TargetMode="External"/><Relationship Id="rId319" Type="http://schemas.openxmlformats.org/officeDocument/2006/relationships/hyperlink" Target="https://www.premiumtimesng.com/news/top-news/406795-waec-releases-2020-wassce-timetable.html" TargetMode="External"/><Relationship Id="rId318" Type="http://schemas.openxmlformats.org/officeDocument/2006/relationships/hyperlink" Target="http://nigerdiaspora.net/index.php/politique-niger/8791-message-a-la-nation-du-president-de-la-republique-sur-la-situation-de-la-pandemie-du-coronavirus-covid-19-notre-seule-arme-reste-la-prevention-appliquons-donc-avec-rigueur-ces-mesures-et-prions-dieu-pour-qu-il-protege-notre-pays-et-au-dela-le-monde-declare-sem-issoufou-mahamadou" TargetMode="External"/><Relationship Id="rId439" Type="http://schemas.openxmlformats.org/officeDocument/2006/relationships/hyperlink" Target="http://edu-maorif.tj/" TargetMode="External"/><Relationship Id="rId317" Type="http://schemas.openxmlformats.org/officeDocument/2006/relationships/hyperlink" Target="https://www.facebook.com/minednicaragua/" TargetMode="External"/><Relationship Id="rId438" Type="http://schemas.openxmlformats.org/officeDocument/2006/relationships/hyperlink" Target="https://www.facebook.com/www.edu.tw" TargetMode="External"/><Relationship Id="rId312" Type="http://schemas.openxmlformats.org/officeDocument/2006/relationships/hyperlink" Target="http://www.education.govt.nz/" TargetMode="External"/><Relationship Id="rId433" Type="http://schemas.openxmlformats.org/officeDocument/2006/relationships/hyperlink" Target="https://www.thelocal.ch/20200313/switzerland-closes-schools-and-offers-in-aid-to-businesses-over-virus" TargetMode="External"/><Relationship Id="rId311" Type="http://schemas.openxmlformats.org/officeDocument/2006/relationships/hyperlink" Target="https://www.rnz.co.nz/news/national/412400/teachers-at-odds-over-urgent-closure-of-schools-early-childhood-centres" TargetMode="External"/><Relationship Id="rId432" Type="http://schemas.openxmlformats.org/officeDocument/2006/relationships/hyperlink" Target="https://www.skolverket.se/regler-och-ansvar/ny-forordning-mojliggor-olika-atgarder-nar-skolor-behover-stanga-pa-grund-av-coronaviruset" TargetMode="External"/><Relationship Id="rId310" Type="http://schemas.openxmlformats.org/officeDocument/2006/relationships/hyperlink" Target="https://www.nzherald.co.nz/nz/news/article.cfm?c_id=1&amp;objectid=12331658" TargetMode="External"/><Relationship Id="rId431" Type="http://schemas.openxmlformats.org/officeDocument/2006/relationships/hyperlink" Target="https://en.unesco.org/sites/default/files/unesco_review_of_high-stakes_exams_and_assessments_during_covid-19_en.pdf" TargetMode="External"/><Relationship Id="rId430" Type="http://schemas.openxmlformats.org/officeDocument/2006/relationships/hyperlink" Target="https://www.facebook.com/Ministerie-van-Onderwijs-Wetenschap-en-Cultuur-Minowc-690318941019001/" TargetMode="External"/></Relationships>
</file>

<file path=xl/worksheets/_rels/sheet2.xml.rels><?xml version="1.0" encoding="UTF-8" standalone="yes"?><Relationships xmlns="http://schemas.openxmlformats.org/package/2006/relationships"><Relationship Id="rId190" Type="http://schemas.openxmlformats.org/officeDocument/2006/relationships/hyperlink" Target="https://www.gov.ky/news/press-release-details/des-school-reopening-dates" TargetMode="External"/><Relationship Id="rId194" Type="http://schemas.openxmlformats.org/officeDocument/2006/relationships/hyperlink" Target="https://reports.unocha.org/en/country/car/card/3uAzeWsox8/" TargetMode="External"/><Relationship Id="rId193" Type="http://schemas.openxmlformats.org/officeDocument/2006/relationships/hyperlink" Target="https://ec.europa.eu/commission/presscorner/detail/en/ip_20_1074" TargetMode="External"/><Relationship Id="rId192" Type="http://schemas.openxmlformats.org/officeDocument/2006/relationships/hyperlink" Target="https://www.unicef.org/press-releases/central-african-republic-new-wave-violence-puts-education-hold-one-two-children" TargetMode="External"/><Relationship Id="rId191" Type="http://schemas.openxmlformats.org/officeDocument/2006/relationships/hyperlink" Target="https://caymannewsservice.com/2020/04/schools-closed-for-rest-of-term/" TargetMode="External"/><Relationship Id="rId187" Type="http://schemas.openxmlformats.org/officeDocument/2006/relationships/hyperlink" Target="https://docs.google.com/viewer?url=https%3A%2F%2Fwww.gov.ky%2Fcontent%2Fpublished%2Fapi%2Fv1.1%2Fassets%2FCONT99D128C64DB2425C805F15297BC1EF94%2Fnative%3Fcb%3D_cache_bf2f%26channelToken%3D4085fcf4c9bf3af4583d286a36c001b3" TargetMode="External"/><Relationship Id="rId186" Type="http://schemas.openxmlformats.org/officeDocument/2006/relationships/hyperlink" Target="https://www.gov.ky/news/press-release-details/term-two-start-date-for-government-schools-adjusted" TargetMode="External"/><Relationship Id="rId185" Type="http://schemas.openxmlformats.org/officeDocument/2006/relationships/hyperlink" Target="https://www.cbc.ca/kidsnews/post/we-mapped-out-when-schools-across-canada-will-reopen" TargetMode="External"/><Relationship Id="rId184" Type="http://schemas.openxmlformats.org/officeDocument/2006/relationships/hyperlink" Target="https://www.canada.ca/en/public-health/services/diseases/2019-novel-coronavirus-infection/health-professionals/guidance-schools-childcare-programs.html" TargetMode="External"/><Relationship Id="rId189" Type="http://schemas.openxmlformats.org/officeDocument/2006/relationships/hyperlink" Target="https://f.hubspotusercontent10.net/hubfs/6430568/Coronavirus/Education/MEYSAL_School%20Reopening%20Booklet.pdf?hsCtaTracking=e5a50a71-2ee5-4820-a3b1-a38c11270e65%7Cbf8231f0-d2ef-45f5-85cd-306597e6ccad" TargetMode="External"/><Relationship Id="rId188" Type="http://schemas.openxmlformats.org/officeDocument/2006/relationships/hyperlink" Target="https://www.gov.ky/news/press-release-details/premier-on-covid-19-vaccination-plan" TargetMode="External"/><Relationship Id="rId183" Type="http://schemas.openxmlformats.org/officeDocument/2006/relationships/hyperlink" Target="https://www.cbc.ca/news/politics/trudeau-schools-safe-covid19-1.5700424" TargetMode="External"/><Relationship Id="rId182" Type="http://schemas.openxmlformats.org/officeDocument/2006/relationships/hyperlink" Target="https://www.cbc.ca/news/canada/toronto/escalating-conflict-between-ontario-government-and-teachers-unions-leaves-schools-in-cloud-of-uncertainty-1.5706896" TargetMode="External"/><Relationship Id="rId181" Type="http://schemas.openxmlformats.org/officeDocument/2006/relationships/hyperlink" Target="https://news.ontario.ca/en/release/61106/ontario-moves-schools-to-remote-learning-following-spring-break" TargetMode="External"/><Relationship Id="rId180" Type="http://schemas.openxmlformats.org/officeDocument/2006/relationships/hyperlink" Target="https://www.voanews.com/africa/cameroon-opens-schools-amid-covid-19-spike" TargetMode="External"/><Relationship Id="rId176" Type="http://schemas.openxmlformats.org/officeDocument/2006/relationships/hyperlink" Target="https://www.voanews.com/covid-19-pandemic/cameroon-parents-pull-children-schools-rumors-vaccine-plan" TargetMode="External"/><Relationship Id="rId175" Type="http://schemas.openxmlformats.org/officeDocument/2006/relationships/hyperlink" Target="http://www.xinhuanet.com/english/2020-09/07/c_139348737.htm" TargetMode="External"/><Relationship Id="rId174" Type="http://schemas.openxmlformats.org/officeDocument/2006/relationships/hyperlink" Target="https://www.phnompenhpost.com/national/ministry-confirms-reopening-selected-schools-kingdom" TargetMode="External"/><Relationship Id="rId173" Type="http://schemas.openxmlformats.org/officeDocument/2006/relationships/hyperlink" Target="http://www.moeys.gov.kh/index.php/en/planning/3858.html" TargetMode="External"/><Relationship Id="rId179" Type="http://schemas.openxmlformats.org/officeDocument/2006/relationships/hyperlink" Target="https://www.unicef.org/press-releases/unicef-alarmed-spike-school-attacks-cameroon" TargetMode="External"/><Relationship Id="rId178" Type="http://schemas.openxmlformats.org/officeDocument/2006/relationships/hyperlink" Target="https://www.educationcannotwait.org/education-cannot-wait-expands-its-education-in-emergency-covid-19-response-to-include-3-9-million-children-and-youth-in-cameroon/" TargetMode="External"/><Relationship Id="rId177" Type="http://schemas.openxmlformats.org/officeDocument/2006/relationships/hyperlink" Target="https://www.theeastafrican.co.ke/tea/news/rest-of-africa/covid-19-unions-oppose-cameroon-s-plan-to-reopen-schools-1442086" TargetMode="External"/><Relationship Id="rId198" Type="http://schemas.openxmlformats.org/officeDocument/2006/relationships/hyperlink" Target="https://www.itv.com/news/channel/2020-06-08/schools-in-the-channel-islands-reopen/" TargetMode="External"/><Relationship Id="rId197" Type="http://schemas.openxmlformats.org/officeDocument/2006/relationships/hyperlink" Target="https://www.gov.je/Health/Coronavirus/Vaccine/Pages/BookCOVID19Vaccine.aspx" TargetMode="External"/><Relationship Id="rId196" Type="http://schemas.openxmlformats.org/officeDocument/2006/relationships/hyperlink" Target="https://www.bbc.com/news/world-europe-guernsey-56239615" TargetMode="External"/><Relationship Id="rId195" Type="http://schemas.openxmlformats.org/officeDocument/2006/relationships/hyperlink" Target="https://reliefweb.int/report/chad/chad-quick-alerts-8-january-2021" TargetMode="External"/><Relationship Id="rId199" Type="http://schemas.openxmlformats.org/officeDocument/2006/relationships/hyperlink" Target="https://www.mineduc.cl/region-metropolitana-inicia-postulaciones-al-sistema-de-admision-escolar/" TargetMode="External"/><Relationship Id="rId150" Type="http://schemas.openxmlformats.org/officeDocument/2006/relationships/hyperlink" Target="https://www.reuters.com/article/us-health-coronavirus-bulgaria-vaccines/bulgaria-prepares-for-covid-19-vaccines-as-death-rates-spike-idUSKBN28E0Z3" TargetMode="External"/><Relationship Id="rId392" Type="http://schemas.openxmlformats.org/officeDocument/2006/relationships/hyperlink" Target="https://news.yahoo.com/leone-schools-reopen-six-months-143412099.html" TargetMode="External"/><Relationship Id="rId391" Type="http://schemas.openxmlformats.org/officeDocument/2006/relationships/hyperlink" Target="https://gw.usmission.gov/covid-19-information/" TargetMode="External"/><Relationship Id="rId390" Type="http://schemas.openxmlformats.org/officeDocument/2006/relationships/hyperlink" Target="https://www.dw.com/pt-002/guin%C3%A9-bissau-precisa-de-280-milh%C3%B5es-de-d%C3%B3lares-para-investir-no-setor-da-educa%C3%A7%C3%A3o/a-54580434" TargetMode="External"/><Relationship Id="rId1" Type="http://schemas.openxmlformats.org/officeDocument/2006/relationships/hyperlink" Target="http://www.xinhuanet.com/english/asiapacific/2021-03/23/c_139830247.htm" TargetMode="External"/><Relationship Id="rId2" Type="http://schemas.openxmlformats.org/officeDocument/2006/relationships/hyperlink" Target="https://sg.news.yahoo.com/afghanistan-gets-first-doses-covid-150835168.html" TargetMode="External"/><Relationship Id="rId3" Type="http://schemas.openxmlformats.org/officeDocument/2006/relationships/hyperlink" Target="https://tolonews.com/opinion/covid-19-measures-are-crippling-afghan-education" TargetMode="External"/><Relationship Id="rId149" Type="http://schemas.openxmlformats.org/officeDocument/2006/relationships/hyperlink" Target="https://sofiaglobe.com/2020/09/14/covid-19-in-bulgaria-rules-for-the-new-school-year/" TargetMode="External"/><Relationship Id="rId4" Type="http://schemas.openxmlformats.org/officeDocument/2006/relationships/hyperlink" Target="https://www.aa.com.tr/en/asia-pacific/afghanistan-cautiously-begins-reopening-schools/1950178" TargetMode="External"/><Relationship Id="rId148" Type="http://schemas.openxmlformats.org/officeDocument/2006/relationships/hyperlink" Target="https://www.novinite.com/articles/196319/53%2C000+Bulgarian+High+School+Seniors+Go+to+State+Exams+at+the+End+of+May" TargetMode="External"/><Relationship Id="rId9" Type="http://schemas.openxmlformats.org/officeDocument/2006/relationships/hyperlink" Target="https://www.aps.dz/algerie/117121-retour-des-eleves-aux-bancs-de-l-ecole-a-partir-de-dimanche" TargetMode="External"/><Relationship Id="rId143" Type="http://schemas.openxmlformats.org/officeDocument/2006/relationships/hyperlink" Target="http://www.moe.gov.bn/Articles/School%20Reopening%20Plan%20Protocol.pdf" TargetMode="External"/><Relationship Id="rId385" Type="http://schemas.openxmlformats.org/officeDocument/2006/relationships/hyperlink" Target="https://www.facebook.com/MineducGuate/" TargetMode="External"/><Relationship Id="rId142" Type="http://schemas.openxmlformats.org/officeDocument/2006/relationships/hyperlink" Target="https://www.researchgate.net/publication/341098158_Brunei_economy_amidst_Covid-19_outbreak" TargetMode="External"/><Relationship Id="rId384" Type="http://schemas.openxmlformats.org/officeDocument/2006/relationships/hyperlink" Target="http://www.mineduc.gob.gt/portal/" TargetMode="External"/><Relationship Id="rId141" Type="http://schemas.openxmlformats.org/officeDocument/2006/relationships/hyperlink" Target="https://www.moe.gov.bn/SitePages/NewsArticle.aspx?AID=734" TargetMode="External"/><Relationship Id="rId383" Type="http://schemas.openxmlformats.org/officeDocument/2006/relationships/hyperlink" Target="https://www.unicef.org/lac/en/media/14241/file" TargetMode="External"/><Relationship Id="rId140" Type="http://schemas.openxmlformats.org/officeDocument/2006/relationships/hyperlink" Target="http://www.virginislandsdailynews.com/news/bvi-changes-course-schools-to-open-in-phases/article_684a3dfe-8433-5767-b906-02cc5cba56a8.html" TargetMode="External"/><Relationship Id="rId382" Type="http://schemas.openxmlformats.org/officeDocument/2006/relationships/hyperlink" Target="https://www.prensalibre.com/guatemala/comunitario/esta-sera-la-fecha-del-regreso-a-clases-para-sector-publico-en-2021-y-como-se-atenderan-casos-de-covid-19-en-las-clases/" TargetMode="External"/><Relationship Id="rId5" Type="http://schemas.openxmlformats.org/officeDocument/2006/relationships/hyperlink" Target="https://www.facebook.com/MoEAfghanistan/?hc_ref=ARRaK3Wb6R-SAtjfLHwALd9oZ0ciT2xoynIrmxNphTmwCducy56HJZZmzeCxfhLnBsI&amp;fref=nf&amp;__tn__=kC-R" TargetMode="External"/><Relationship Id="rId147" Type="http://schemas.openxmlformats.org/officeDocument/2006/relationships/hyperlink" Target="https://www.neweurope.eu/article/bulgaria-goes-into-lockdown/" TargetMode="External"/><Relationship Id="rId389" Type="http://schemas.openxmlformats.org/officeDocument/2006/relationships/hyperlink" Target="https://www.dw.com/pt-002/guin%C3%A9-bissau-salas-de-aulas-%C3%A0s-moscas-no-in%C3%ADcio-do-ano-letivo/a-55165245" TargetMode="External"/><Relationship Id="rId6" Type="http://schemas.openxmlformats.org/officeDocument/2006/relationships/hyperlink" Target="https://eacea.ec.europa.eu/national-policies/eurydice/content/national-reforms-school-education_en" TargetMode="External"/><Relationship Id="rId146" Type="http://schemas.openxmlformats.org/officeDocument/2006/relationships/hyperlink" Target="https://www.rferl.org/a/bulgaria-coronavirus-lockdown-elections/31157818.html" TargetMode="External"/><Relationship Id="rId388" Type="http://schemas.openxmlformats.org/officeDocument/2006/relationships/hyperlink" Target="https://www.unicef.org/guinea/recits/covid-19-apr%C3%A8s-plusieurs-mois-de-repos-enseignants-et-%C3%A9l%C3%A8ves-reprennent-le-chemin-de-l%C3%A9cole" TargetMode="External"/><Relationship Id="rId7" Type="http://schemas.openxmlformats.org/officeDocument/2006/relationships/hyperlink" Target="https://www.kget.com/health/albania-carries-out-1st-vaccinations-with-donated-doses/" TargetMode="External"/><Relationship Id="rId145" Type="http://schemas.openxmlformats.org/officeDocument/2006/relationships/hyperlink" Target="https://thescoop.co/2020/05/21/brunei-partially-reopens-schools-on-june-2-as-coronavirus-concerns-ease/" TargetMode="External"/><Relationship Id="rId387" Type="http://schemas.openxmlformats.org/officeDocument/2006/relationships/hyperlink" Target="http://french.peopledaily.com.cn/Afrique/n3/2020/0630/c96852-9705190.html" TargetMode="External"/><Relationship Id="rId8" Type="http://schemas.openxmlformats.org/officeDocument/2006/relationships/hyperlink" Target="https://www.facebook.com/arsimitsportitdherinise/" TargetMode="External"/><Relationship Id="rId144" Type="http://schemas.openxmlformats.org/officeDocument/2006/relationships/hyperlink" Target="https://www.facebook.com/pages/category/Education/Ministry-of-Education-Brunei-Darussalam-1522081884566064/" TargetMode="External"/><Relationship Id="rId386" Type="http://schemas.openxmlformats.org/officeDocument/2006/relationships/hyperlink" Target="https://www.unicef.org/guinea/recits/covid-19-apr%C3%A8s-plusieurs-mois-de-repos-enseignants-et-%C3%A9l%C3%A8ves-reprennent-le-chemin-de-l%C3%A9cole" TargetMode="External"/><Relationship Id="rId381" Type="http://schemas.openxmlformats.org/officeDocument/2006/relationships/hyperlink" Target="https://www.courier-journal.com/story/news/2020/06/10/guam-public-school-students-split-2020-school-year-social-distancing/5331717002/" TargetMode="External"/><Relationship Id="rId380" Type="http://schemas.openxmlformats.org/officeDocument/2006/relationships/hyperlink" Target="https://www.gdoe.net/District/Portal/school-year-2020-2021-information" TargetMode="External"/><Relationship Id="rId139" Type="http://schemas.openxmlformats.org/officeDocument/2006/relationships/hyperlink" Target="https://doh.vi.gov/sites/default/files/2020-2021%20Reopening%20of%20Schools.pdf" TargetMode="External"/><Relationship Id="rId138" Type="http://schemas.openxmlformats.org/officeDocument/2006/relationships/hyperlink" Target="https://omb.vi.gov/wp-content/uploads/2020/06/FY-2021-Budget-Brief-Final-6-8-2020.pdf?fbclid=IwAR0lbum--mz3NKErikuCxKhuj8ZBIvJ6qTOqHbVoSy3-FhId9qD1NVND_UE" TargetMode="External"/><Relationship Id="rId137" Type="http://schemas.openxmlformats.org/officeDocument/2006/relationships/hyperlink" Target="https://doh.vi.gov/news/department-health-announces-roll-out-covid-19-vaccine-phase-1b" TargetMode="External"/><Relationship Id="rId379" Type="http://schemas.openxmlformats.org/officeDocument/2006/relationships/hyperlink" Target="https://www.gdoe.net/District/Portal/school-year-2020-2021-information" TargetMode="External"/><Relationship Id="rId132" Type="http://schemas.openxmlformats.org/officeDocument/2006/relationships/hyperlink" Target="https://brazilian.report/power/2020/08/04/new-law-could-revolutionize-brazilian-education-funding/" TargetMode="External"/><Relationship Id="rId374" Type="http://schemas.openxmlformats.org/officeDocument/2006/relationships/hyperlink" Target="https://www.arctictoday.com/after-11-covid-19-infections-greenland-plans-to-slowly-reopen-nuuk/" TargetMode="External"/><Relationship Id="rId131" Type="http://schemas.openxmlformats.org/officeDocument/2006/relationships/hyperlink" Target="https://www.euronews.com/2021/01/11/brazil-private-clinics-start-ordering-jabs-as-federal-government-yet-to-present-national-s" TargetMode="External"/><Relationship Id="rId373" Type="http://schemas.openxmlformats.org/officeDocument/2006/relationships/hyperlink" Target="https://naalakkersuisut.gl/da/H%C3%B8ringer/Arkiv-over-h%C3%B8ringer/2020/noedundervisning" TargetMode="External"/><Relationship Id="rId130" Type="http://schemas.openxmlformats.org/officeDocument/2006/relationships/hyperlink" Target="https://www.aft.org/news/aft-international-connects-covid-19-catching-labor-latin-america" TargetMode="External"/><Relationship Id="rId372" Type="http://schemas.openxmlformats.org/officeDocument/2006/relationships/hyperlink" Target="https://www.arctictoday.com/after-11-covid-19-infections-greenland-plans-to-slowly-reopen-nuuk/" TargetMode="External"/><Relationship Id="rId371" Type="http://schemas.openxmlformats.org/officeDocument/2006/relationships/hyperlink" Target="https://greekcitytimes.com/2020/05/25/primary-schools-and-preschools-in-greece-reopening-on-june-1/" TargetMode="External"/><Relationship Id="rId136" Type="http://schemas.openxmlformats.org/officeDocument/2006/relationships/hyperlink" Target="https://doh.vi.gov/sites/default/files/2020-2021%20Reopening%20of%20Schools.pdf" TargetMode="External"/><Relationship Id="rId378" Type="http://schemas.openxmlformats.org/officeDocument/2006/relationships/hyperlink" Target="https://www.nowgrenada.com/2020/05/guidelines-for-the-reopening-of-schools-june-august-2020/" TargetMode="External"/><Relationship Id="rId135" Type="http://schemas.openxmlformats.org/officeDocument/2006/relationships/hyperlink" Target="https://doh.vi.gov/sites/default/files/2020-2021%20Reopening%20of%20Schools.pdf" TargetMode="External"/><Relationship Id="rId377" Type="http://schemas.openxmlformats.org/officeDocument/2006/relationships/hyperlink" Target="https://www.nowgrenada.com/2020/12/grenada-prepares-its-covid-19-vaccine-rollout-plan/" TargetMode="External"/><Relationship Id="rId134" Type="http://schemas.openxmlformats.org/officeDocument/2006/relationships/hyperlink" Target="https://bvi.gov.vg/media-centre/statement-dr-honourable-natalio-d-wheatley-education-update-20202021" TargetMode="External"/><Relationship Id="rId376" Type="http://schemas.openxmlformats.org/officeDocument/2006/relationships/hyperlink" Target="https://www.nowgrenada.com/2020/05/guidelines-for-the-reopening-of-schools-june-august-2020/" TargetMode="External"/><Relationship Id="rId133" Type="http://schemas.openxmlformats.org/officeDocument/2006/relationships/hyperlink" Target="https://consed.info/prazos/" TargetMode="External"/><Relationship Id="rId375" Type="http://schemas.openxmlformats.org/officeDocument/2006/relationships/hyperlink" Target="https://www.facebook.com/moegrenada/posts/1898996486932123" TargetMode="External"/><Relationship Id="rId172" Type="http://schemas.openxmlformats.org/officeDocument/2006/relationships/hyperlink" Target="https://asiatimes.com/2020/06/pandemic-math-not-adding-up-in-cambodia/" TargetMode="External"/><Relationship Id="rId171" Type="http://schemas.openxmlformats.org/officeDocument/2006/relationships/hyperlink" Target="https://www.phnompenhpost.com/national/kingdom-accepts-chinese-vaccine-pm-first-get-jab" TargetMode="External"/><Relationship Id="rId170" Type="http://schemas.openxmlformats.org/officeDocument/2006/relationships/hyperlink" Target="https://www.phnompenhpost.com/national/ministry-set-reopen-20-schools-august" TargetMode="External"/><Relationship Id="rId165" Type="http://schemas.openxmlformats.org/officeDocument/2006/relationships/hyperlink" Target="http://portal.minedu.gov.cv/" TargetMode="External"/><Relationship Id="rId164" Type="http://schemas.openxmlformats.org/officeDocument/2006/relationships/hyperlink" Target="https://www.globalpartnership.org/where-we-work/cabo-verde" TargetMode="External"/><Relationship Id="rId163" Type="http://schemas.openxmlformats.org/officeDocument/2006/relationships/hyperlink" Target="https://www.macaubusiness.com/cabo-verde-vaccination-to-cover-95-of-population-at-risk-at-start-up/" TargetMode="External"/><Relationship Id="rId162" Type="http://schemas.openxmlformats.org/officeDocument/2006/relationships/hyperlink" Target="https://www.asemana.publ.cv/?Covid-19-Salas-de-aula-em-Cabo-Verde-obrigadas-a-fechar-com-dois-casos" TargetMode="External"/><Relationship Id="rId169" Type="http://schemas.openxmlformats.org/officeDocument/2006/relationships/hyperlink" Target="https://www.thestar.com.my/aseanplus/aseanplus-news/2020/07/03/schools-in-cambodia-to-reopen-in-three-stages" TargetMode="External"/><Relationship Id="rId168" Type="http://schemas.openxmlformats.org/officeDocument/2006/relationships/hyperlink" Target="https://www.khmertimeskh.com/50780791/all-schools-in-phnom-penh-and-kandal-ordered-closed-for-two-weeks/" TargetMode="External"/><Relationship Id="rId167" Type="http://schemas.openxmlformats.org/officeDocument/2006/relationships/hyperlink" Target="http://www.xinhuanet.com/english/2021-02/23/c_139759537.htm" TargetMode="External"/><Relationship Id="rId166" Type="http://schemas.openxmlformats.org/officeDocument/2006/relationships/hyperlink" Target="https://africa21digital.com/2020/09/30/presidente-de-cabo-verde-pede-esforco-adicional-para-reduzir-contagio-na-praia/" TargetMode="External"/><Relationship Id="rId161" Type="http://schemas.openxmlformats.org/officeDocument/2006/relationships/hyperlink" Target="https://www.asemana.publ.cv/?Covid-19-Salas-de-aula-em-Cabo-Verde-obrigadas-a-fechar-com-dois-casos" TargetMode="External"/><Relationship Id="rId160" Type="http://schemas.openxmlformats.org/officeDocument/2006/relationships/hyperlink" Target="https://inforpress.cv/covid-19-resumption-of-classes-teachers-unions-consider-e-learning-impractical-in-cabo-verde/" TargetMode="External"/><Relationship Id="rId159" Type="http://schemas.openxmlformats.org/officeDocument/2006/relationships/hyperlink" Target="https://www.sapo.pt/noticias/atualidade/cabo-verde-a-espera-que-reabertura-das_5fa00b1783fc1024621e3326" TargetMode="External"/><Relationship Id="rId154" Type="http://schemas.openxmlformats.org/officeDocument/2006/relationships/hyperlink" Target="https://www.ei-ie.org/en/detail/16770/burkina-faso-health-and-safety-issues-to-be-addressed-before-schools-reopen" TargetMode="External"/><Relationship Id="rId396" Type="http://schemas.openxmlformats.org/officeDocument/2006/relationships/hyperlink" Target="https://www.facebook.com/MinistryOfEducationGuyana/" TargetMode="External"/><Relationship Id="rId153" Type="http://schemas.openxmlformats.org/officeDocument/2006/relationships/hyperlink" Target="https://www.africanews.com/2020/10/02/covid-19-schools-and-universities-reopen-in-burkina-faso-after-six-month-closure//" TargetMode="External"/><Relationship Id="rId395" Type="http://schemas.openxmlformats.org/officeDocument/2006/relationships/hyperlink" Target="https://www.education.gov.gy/web/" TargetMode="External"/><Relationship Id="rId152" Type="http://schemas.openxmlformats.org/officeDocument/2006/relationships/hyperlink" Target="https://www.bnr.bg/en/post/101267642/bulgaria-s-schools-to-reopen-only-for-end-of-school-year-exams" TargetMode="External"/><Relationship Id="rId394" Type="http://schemas.openxmlformats.org/officeDocument/2006/relationships/hyperlink" Target="https://www.education.gov.gy/web/index.php/mediacenter/external-sources/item/6022-min-manickchand-pleased-as-students-start-first-day-of-virtual-sessions" TargetMode="External"/><Relationship Id="rId151" Type="http://schemas.openxmlformats.org/officeDocument/2006/relationships/hyperlink" Target="https://ec.europa.eu/regional_policy/en/newsroom/news/2020/05/22-05-2020-extra-cash-for-covid-19-measures-in-bulgaria" TargetMode="External"/><Relationship Id="rId393" Type="http://schemas.openxmlformats.org/officeDocument/2006/relationships/hyperlink" Target="https://www.facebook.com/MinistryOfEducationGuyana/posts/3586634121400061" TargetMode="External"/><Relationship Id="rId158" Type="http://schemas.openxmlformats.org/officeDocument/2006/relationships/hyperlink" Target="https://www.facebook.com/ministerio.educacao/posts/3582832031803420" TargetMode="External"/><Relationship Id="rId157" Type="http://schemas.openxmlformats.org/officeDocument/2006/relationships/hyperlink" Target="https://www.dandc.eu/en/article/burundis-schools-stay-open-during-pandemic-keeping-distance-not-mandatory" TargetMode="External"/><Relationship Id="rId399" Type="http://schemas.openxmlformats.org/officeDocument/2006/relationships/hyperlink" Target="https://peoplesdispatch.org/2020/08/13/haitian-teachers-protest-school-reopening/" TargetMode="External"/><Relationship Id="rId156" Type="http://schemas.openxmlformats.org/officeDocument/2006/relationships/hyperlink" Target="https://www.facebook.com/ministereduc.burkina/" TargetMode="External"/><Relationship Id="rId398" Type="http://schemas.openxmlformats.org/officeDocument/2006/relationships/hyperlink" Target="https://www.haitilibre.com/en/news-32156-haiti-flash-final-school-calendar-2020-2021-official.html" TargetMode="External"/><Relationship Id="rId155" Type="http://schemas.openxmlformats.org/officeDocument/2006/relationships/hyperlink" Target="https://www.globalpartnership.org/where-we-work/burkina-faso" TargetMode="External"/><Relationship Id="rId397" Type="http://schemas.openxmlformats.org/officeDocument/2006/relationships/hyperlink" Target="https://guyanachronicle.com/2020/07/23/schools-could-re-open-in-september/" TargetMode="External"/><Relationship Id="rId808" Type="http://schemas.openxmlformats.org/officeDocument/2006/relationships/hyperlink" Target="https://spectator.sme.sk/c/22560478/when-will-i-get-my-covid-vaccine-faqs-about-vaccination-in-slovakia.html" TargetMode="External"/><Relationship Id="rId807" Type="http://schemas.openxmlformats.org/officeDocument/2006/relationships/hyperlink" Target="https://spectator.sme.sk/c/22567055/children-will-not-return-to-schools-as-scheduled.html" TargetMode="External"/><Relationship Id="rId806" Type="http://schemas.openxmlformats.org/officeDocument/2006/relationships/hyperlink" Target="https://www.thedailyherald.sx/islands/rodolphe-samuel-schools-to-open-on-august-10-philipsburg-primary-and-secondary-schools-will-reopen-as-scheduled-on-august-10-for-the-2020-2021-school-year-this-was-confirmed-by-the-minister-of-education-culture-youth-and-sport-ecys-rodolphe-samuel-during-the-live-virtual-council-of-ministers-press-briefing-on-wednesday-the-minister-assured-that-schools-will-reopen-as-education-has-to-continue-when" TargetMode="External"/><Relationship Id="rId805" Type="http://schemas.openxmlformats.org/officeDocument/2006/relationships/hyperlink" Target="http://www.sintmaartengov.org/PressReleases/Pages/Minister-of-Education-Back-To-School-Advice.aspx" TargetMode="External"/><Relationship Id="rId809" Type="http://schemas.openxmlformats.org/officeDocument/2006/relationships/hyperlink" Target="https://www.noviny.sk/galeria/22484-manual-pre-materske-skoly-za-skolsky-rok-2020-2021/d70221d0-30fd-435a-b7ae-8d7c905a359b?back_url=https%3A%2F%2Fwww.noviny.sk%2Fslovensko%2F549565-skola-bude-od-septembra-povinna-toto-su-definitivne-pravidla-pre-skolakov" TargetMode="External"/><Relationship Id="rId800" Type="http://schemas.openxmlformats.org/officeDocument/2006/relationships/hyperlink" Target="https://theorganiser.net/sierra-leone/1753-schools-are-scheduled-to-re-open-on-sept-15-and-oct-5-2020-in-sierra-leone-post-covid-19" TargetMode="External"/><Relationship Id="rId804" Type="http://schemas.openxmlformats.org/officeDocument/2006/relationships/hyperlink" Target="https://www.healthcouncil.nl/documents/advisory-reports/2020/11/19/covid-19-vaccination-strategies" TargetMode="External"/><Relationship Id="rId803" Type="http://schemas.openxmlformats.org/officeDocument/2006/relationships/hyperlink" Target="https://www.facebook.com/SXMGOV/posts/1769359919901992" TargetMode="External"/><Relationship Id="rId802" Type="http://schemas.openxmlformats.org/officeDocument/2006/relationships/hyperlink" Target="https://www.vaccine.gov.sg/faq" TargetMode="External"/><Relationship Id="rId801" Type="http://schemas.openxmlformats.org/officeDocument/2006/relationships/hyperlink" Target="https://www.reuters.com/world/asia-pacific/singapore-warns-children-susceptible-virus-variants-shuts-schools-2021-05-17/" TargetMode="External"/><Relationship Id="rId40" Type="http://schemas.openxmlformats.org/officeDocument/2006/relationships/hyperlink" Target="https://8f39937c-2835-4a9d-b0e9-4a8971f34620.filesusr.com/ugd/1a09f9_3681d33b16ce4da3b97cdc3877b21349.pdf" TargetMode="External"/><Relationship Id="rId42" Type="http://schemas.openxmlformats.org/officeDocument/2006/relationships/hyperlink" Target="https://www.government.aw/news/news_47033/item/the-new-normal-allows-for-reopening-of-schools-infection-among-children-is-very-limited_49681.html" TargetMode="External"/><Relationship Id="rId41" Type="http://schemas.openxmlformats.org/officeDocument/2006/relationships/hyperlink" Target="https://www.government.aw/news/news_47033/item/aruba-deliberating-with-the-netherlands-to-receive-the-covid-19-vaccine_55293.html" TargetMode="External"/><Relationship Id="rId44" Type="http://schemas.openxmlformats.org/officeDocument/2006/relationships/hyperlink" Target="https://info.australia.gov.au/about-australia/special-dates-and-events/school-term-dates" TargetMode="External"/><Relationship Id="rId43" Type="http://schemas.openxmlformats.org/officeDocument/2006/relationships/hyperlink" Target="https://www.facebook.com/educationaruba/" TargetMode="External"/><Relationship Id="rId46" Type="http://schemas.openxmlformats.org/officeDocument/2006/relationships/hyperlink" Target="https://www.health.gov.au/sites/default/files/documents/2020/11/atagi-preliminary-advice-on-general-principles-to-guide-the-prioritisation-of-target-populations-in-a-covid-19-vaccination-program-in-australia_0.pdf" TargetMode="External"/><Relationship Id="rId45" Type="http://schemas.openxmlformats.org/officeDocument/2006/relationships/hyperlink" Target="https://www.wsws.org/en/articles/2020/09/09/schl-a09.html" TargetMode="External"/><Relationship Id="rId509" Type="http://schemas.openxmlformats.org/officeDocument/2006/relationships/hyperlink" Target="http://english.moe.go.kr/boardCnts/view.do?boardID=265&amp;boardSeq=80595&amp;lev=0&amp;searchType=null&amp;statusYN=W&amp;page=1&amp;s=english&amp;m=0301&amp;opType=N" TargetMode="External"/><Relationship Id="rId508" Type="http://schemas.openxmlformats.org/officeDocument/2006/relationships/hyperlink" Target="https://asia.nikkei.com/Spotlight/Coronavirus/South-Korea-to-begin-COVID-vaccinations-for-general-public-in-Q3" TargetMode="External"/><Relationship Id="rId503" Type="http://schemas.openxmlformats.org/officeDocument/2006/relationships/hyperlink" Target="https://www-washingtonpost-com.ezp-prod1.hul.harvard.edu/world/asia_pacific/north-korea-to-reopen-schools-trade-with-china-as-coronavirus-threat-recedes/2020/06/02/2f5229f8-a4a3-11ea-898e-b21b9a83f792_story.html" TargetMode="External"/><Relationship Id="rId745" Type="http://schemas.openxmlformats.org/officeDocument/2006/relationships/hyperlink" Target="https://www.dw.com/en/queue-jumping-celebs-boost-polish-coronavirus-vaccine-interest/a-56364446" TargetMode="External"/><Relationship Id="rId987" Type="http://schemas.openxmlformats.org/officeDocument/2006/relationships/hyperlink" Target="https://tuoitrenews.vn/news/society/20201225/covid19-vaccine-may-be-available-for-injection-in-vietnam-in-q1-2021-service-provider/58464.html" TargetMode="External"/><Relationship Id="rId502" Type="http://schemas.openxmlformats.org/officeDocument/2006/relationships/hyperlink" Target="https://nationalinterest.org/blog/korea-watch/coronavirus-outbreak-north-korea-school-opening-delayed-report-170962" TargetMode="External"/><Relationship Id="rId744" Type="http://schemas.openxmlformats.org/officeDocument/2006/relationships/hyperlink" Target="https://www.ei-ie.org/en/detail/16740/poland-union-fighting-to-reduce-challenges-posed-by-covid-19-crisis" TargetMode="External"/><Relationship Id="rId986" Type="http://schemas.openxmlformats.org/officeDocument/2006/relationships/hyperlink" Target="https://tuoitrenews.vn/news/education/20210506/ho-chi-minh-city-closes-schools-over-latest-covid19-threat/60771.html" TargetMode="External"/><Relationship Id="rId501" Type="http://schemas.openxmlformats.org/officeDocument/2006/relationships/hyperlink" Target="https://www.facebook.com/moekiribati/" TargetMode="External"/><Relationship Id="rId743" Type="http://schemas.openxmlformats.org/officeDocument/2006/relationships/hyperlink" Target="https://www.reuters.com/business/healthcare-pharmaceuticals/haircuts-some-poland-eases-virus-curbs-certain-regions-2021-04-21/" TargetMode="External"/><Relationship Id="rId985" Type="http://schemas.openxmlformats.org/officeDocument/2006/relationships/hyperlink" Target="https://efectococuyo.com/politica/maduro-hay-que-volver-a-clases-presenciales-con-todas-las-medidas-de-seguridad/" TargetMode="External"/><Relationship Id="rId500" Type="http://schemas.openxmlformats.org/officeDocument/2006/relationships/hyperlink" Target="https://www.moe.gov.ki/" TargetMode="External"/><Relationship Id="rId742" Type="http://schemas.openxmlformats.org/officeDocument/2006/relationships/hyperlink" Target="https://www.rappler.com/nation/filipino-students-back-to-school-during-coronavirus-pandemic-october-5-2020" TargetMode="External"/><Relationship Id="rId984" Type="http://schemas.openxmlformats.org/officeDocument/2006/relationships/hyperlink" Target="https://dailypost.vu/news/schools-to-reopen-on-monday/article_cfa93a5c-988e-11ea-83d7-ef516c7acc10.html" TargetMode="External"/><Relationship Id="rId507" Type="http://schemas.openxmlformats.org/officeDocument/2006/relationships/hyperlink" Target="https://www.koreatimes.co.kr/www/nation/2020/06/113_291623.html" TargetMode="External"/><Relationship Id="rId749" Type="http://schemas.openxmlformats.org/officeDocument/2006/relationships/hyperlink" Target="https://www.ei-ie.org/en/detail/16871/portugal-union-seeks-social-dialogue-on-pandemic-impact-on-teachers-and-students" TargetMode="External"/><Relationship Id="rId506" Type="http://schemas.openxmlformats.org/officeDocument/2006/relationships/hyperlink" Target="https://www.cnn.com/2020/05/29/asia/south-korea-coronavirus-shuts-down-again-intl/index.html" TargetMode="External"/><Relationship Id="rId748" Type="http://schemas.openxmlformats.org/officeDocument/2006/relationships/hyperlink" Target="https://medicalxpress.com/news/2021-03-portugal-gradual-easing-lockdown.html" TargetMode="External"/><Relationship Id="rId505" Type="http://schemas.openxmlformats.org/officeDocument/2006/relationships/hyperlink" Target="https://crisis24.garda.com/insights/news-alerts/wip10011750650/south-korea-officials-expand-covid-19-restrictions-nationwide-through-jan-17-covid-19-test-required-for-inbound-foreigners-from-jan-8-update-49" TargetMode="External"/><Relationship Id="rId747" Type="http://schemas.openxmlformats.org/officeDocument/2006/relationships/hyperlink" Target="https://www.politico.eu/article/despite-coronavirus-fears-poland-goes-all-in-on-re-opening-schools/" TargetMode="External"/><Relationship Id="rId989" Type="http://schemas.openxmlformats.org/officeDocument/2006/relationships/hyperlink" Target="https://www.vide.vi/public-relations/2166-public-schools-to-implement-hybrid-model-when-campuses-reopen-in-february-march.html" TargetMode="External"/><Relationship Id="rId504" Type="http://schemas.openxmlformats.org/officeDocument/2006/relationships/hyperlink" Target="https://www.reuters.com/article/us-health-coronavirus-northkorea/north-korea-reopens-schools-but-stays-on-guard-against-covid-19-threat-who-idUSKBN2425AS" TargetMode="External"/><Relationship Id="rId746" Type="http://schemas.openxmlformats.org/officeDocument/2006/relationships/hyperlink" Target="https://www.ei-ie.org/en/detail/16740/poland-union-fighting-to-reduce-challenges-posed-by-covid-19-crisis" TargetMode="External"/><Relationship Id="rId988" Type="http://schemas.openxmlformats.org/officeDocument/2006/relationships/hyperlink" Target="https://www.reuters.com/article/us-health-coronavirus-vietnam-schools/vietnam-reopens-schools-after-easing-coronavirus-curbs-idUSKBN22N0QB" TargetMode="External"/><Relationship Id="rId48" Type="http://schemas.openxmlformats.org/officeDocument/2006/relationships/hyperlink" Target="https://qed.qld.gov.au/about-us/news-and-media/novel-coronavirus/covid-19-operating-guidelines-for-queensland-state-schools" TargetMode="External"/><Relationship Id="rId47" Type="http://schemas.openxmlformats.org/officeDocument/2006/relationships/hyperlink" Target="https://theconversation.com/coronavirus-and-university-reforms-put-at-risk-australias-research-gains-of-the-last-15-years-141452" TargetMode="External"/><Relationship Id="rId49" Type="http://schemas.openxmlformats.org/officeDocument/2006/relationships/hyperlink" Target="https://www.wa.gov.au/organisation/department-of-the-premier-and-cabinet/covid-19-coronavirus-education-and-family-advice" TargetMode="External"/><Relationship Id="rId741" Type="http://schemas.openxmlformats.org/officeDocument/2006/relationships/hyperlink" Target="https://thediplomat.com/2020/08/are-schools-in-the-philippines-ready-to-open-in-a-pandemic/" TargetMode="External"/><Relationship Id="rId983" Type="http://schemas.openxmlformats.org/officeDocument/2006/relationships/hyperlink" Target="https://www.facebook.com/moetvanuatu/" TargetMode="External"/><Relationship Id="rId740" Type="http://schemas.openxmlformats.org/officeDocument/2006/relationships/hyperlink" Target="https://business.inquirer.net/297470/big-cuts-in-infra-education-budgets-to-fund-covid-19-dole-outs-medical-response" TargetMode="External"/><Relationship Id="rId982" Type="http://schemas.openxmlformats.org/officeDocument/2006/relationships/hyperlink" Target="https://www.globalpartnership.org/sites/default/files/document/file/2020-06-approval-letter-for-covid-19-accelerated-funding-for-vanuatu_0.pdf" TargetMode="External"/><Relationship Id="rId981" Type="http://schemas.openxmlformats.org/officeDocument/2006/relationships/hyperlink" Target="https://www.facebook.com/uzedu/" TargetMode="External"/><Relationship Id="rId980" Type="http://schemas.openxmlformats.org/officeDocument/2006/relationships/hyperlink" Target="http://www.xinhuanet.com/english/2020-12/23/c_139611454.htm" TargetMode="External"/><Relationship Id="rId31" Type="http://schemas.openxmlformats.org/officeDocument/2006/relationships/hyperlink" Target="https://www.reuters.com/world/americas/argentine-court-orders-city-schools-buenos-aires-open-despite-covid-19-surge-2021-04-19/" TargetMode="External"/><Relationship Id="rId30" Type="http://schemas.openxmlformats.org/officeDocument/2006/relationships/hyperlink" Target="https://planipolis.iiep.unesco.org/sites/planipolis/files/ressources/antigua_coronavirus-protocol-moest-13-02-2020.pdf.pdf" TargetMode="External"/><Relationship Id="rId33" Type="http://schemas.openxmlformats.org/officeDocument/2006/relationships/hyperlink" Target="https://www.reuters.com/article/us-health-coronavirus-argentina-vaccine/argentina-begins-covid-vaccination-drive-with-russias-sputnik-v-idUSKBN28Y1GV" TargetMode="External"/><Relationship Id="rId32" Type="http://schemas.openxmlformats.org/officeDocument/2006/relationships/hyperlink" Target="https://www.ei-ie.org/en/detail/16694/argentina-%E2%80%9Cseguimos-educando%E2%80%9D-an-initiative-to-combat-the-crisis" TargetMode="External"/><Relationship Id="rId35" Type="http://schemas.openxmlformats.org/officeDocument/2006/relationships/hyperlink" Target="https://www.batimes.com.ar/news/economy/trotta-believes-that-the-class-would-take-place-in-august.phtml" TargetMode="External"/><Relationship Id="rId34" Type="http://schemas.openxmlformats.org/officeDocument/2006/relationships/hyperlink" Target="https://www.france24.com/en/20201013-schools-in-argentine-capital-begin-cautious-reopening" TargetMode="External"/><Relationship Id="rId739" Type="http://schemas.openxmlformats.org/officeDocument/2006/relationships/hyperlink" Target="https://doh.gov.ph/faqs/vaccines" TargetMode="External"/><Relationship Id="rId734" Type="http://schemas.openxmlformats.org/officeDocument/2006/relationships/hyperlink" Target="https://andina.pe/ingles/noticia-peru-health-personnel-to-have-priority-in-first-vaccination-against-covid19-828962.aspx" TargetMode="External"/><Relationship Id="rId976" Type="http://schemas.openxmlformats.org/officeDocument/2006/relationships/hyperlink" Target="https://guruguay.com/uruguay-covid-vaccine-plan/" TargetMode="External"/><Relationship Id="rId733" Type="http://schemas.openxmlformats.org/officeDocument/2006/relationships/hyperlink" Target="https://www.gob.pe/institucion/minedu/noticias/487996-le-habla-el-ministro-profesora" TargetMode="External"/><Relationship Id="rId975" Type="http://schemas.openxmlformats.org/officeDocument/2006/relationships/hyperlink" Target="https://www.telesurenglish.net/news/uruguay-teachers-union-to-strike-against-governments-bill-20200623-0009.html" TargetMode="External"/><Relationship Id="rId732" Type="http://schemas.openxmlformats.org/officeDocument/2006/relationships/hyperlink" Target="https://www.pagina12.com.ar/262429-en-paraguay-no-se-abren-las-aulas-hasta-diciembre" TargetMode="External"/><Relationship Id="rId974" Type="http://schemas.openxmlformats.org/officeDocument/2006/relationships/hyperlink" Target="https://reliefweb.int/sites/reliefweb.int/files/resources/Update%2322_final%20version_ingl%C3%A9s%2008-03-2021.pdf" TargetMode="External"/><Relationship Id="rId731" Type="http://schemas.openxmlformats.org/officeDocument/2006/relationships/hyperlink" Target="https://www.facebook.com/MECDigital/" TargetMode="External"/><Relationship Id="rId973" Type="http://schemas.openxmlformats.org/officeDocument/2006/relationships/hyperlink" Target="https://www.cnn.com/interactive/2020/health/coronavirus-schools-reopening/" TargetMode="External"/><Relationship Id="rId738" Type="http://schemas.openxmlformats.org/officeDocument/2006/relationships/hyperlink" Target="https://www.ei-ie.org/en/detail/16677/philippines-the-alliance-of-concerned-teachers-urges-government-to-increase-support-to-the-millions-affected-by-the-covid-19-outbreak" TargetMode="External"/><Relationship Id="rId737" Type="http://schemas.openxmlformats.org/officeDocument/2006/relationships/hyperlink" Target="https://www.rappler.com/nation/group-denounces-plan-resume-face-to-face-classes-covid-19-pandemic" TargetMode="External"/><Relationship Id="rId979" Type="http://schemas.openxmlformats.org/officeDocument/2006/relationships/hyperlink" Target="https://www.gazeta.uz/oz/2020/08/25/schools/" TargetMode="External"/><Relationship Id="rId736" Type="http://schemas.openxmlformats.org/officeDocument/2006/relationships/hyperlink" Target="https://laley.pe/art/9926/de-regreso-al-colegio-una-retrospectiva-a-las-principales-medidas-sobre-servicios-educativos-en-el-marco-de-la-covid-19" TargetMode="External"/><Relationship Id="rId978" Type="http://schemas.openxmlformats.org/officeDocument/2006/relationships/hyperlink" Target="https://en.mercopress.com/2020/05/22/all-uruguayan-students-will-be-back-in-school-by-the-end-of-june-in-a-three-stage-calendar" TargetMode="External"/><Relationship Id="rId735" Type="http://schemas.openxmlformats.org/officeDocument/2006/relationships/hyperlink" Target="https://ellibero.cl/actualidad/efecto-covid-en-educacion-la-migracion-de-colegios-privados-al-sector-publico/" TargetMode="External"/><Relationship Id="rId977" Type="http://schemas.openxmlformats.org/officeDocument/2006/relationships/hyperlink" Target="https://blogs.iadb.org/educacion/en/uruguayreopening/" TargetMode="External"/><Relationship Id="rId37" Type="http://schemas.openxmlformats.org/officeDocument/2006/relationships/hyperlink" Target="https://www.azatutyun.am/a/30984409.html" TargetMode="External"/><Relationship Id="rId36" Type="http://schemas.openxmlformats.org/officeDocument/2006/relationships/hyperlink" Target="https://armenpress.am/eng/news/1032861.html" TargetMode="External"/><Relationship Id="rId39" Type="http://schemas.openxmlformats.org/officeDocument/2006/relationships/hyperlink" Target="https://en.armradio.am/2020/04/27/armenia-not-to-reopen-schools-and-universities-this-year/" TargetMode="External"/><Relationship Id="rId38" Type="http://schemas.openxmlformats.org/officeDocument/2006/relationships/hyperlink" Target="https://massispost.com/2020/08/schools-in-armenia-to-reopen-on-september-15/" TargetMode="External"/><Relationship Id="rId730" Type="http://schemas.openxmlformats.org/officeDocument/2006/relationships/hyperlink" Target="https://nacla.org/news/2020/04/23/covid-19-change-paraguay" TargetMode="External"/><Relationship Id="rId972" Type="http://schemas.openxmlformats.org/officeDocument/2006/relationships/hyperlink" Target="https://www.theguardian.com/world/2020/aug/11/covid-19-coronavirus-us-cities-budget-cuts" TargetMode="External"/><Relationship Id="rId971" Type="http://schemas.openxmlformats.org/officeDocument/2006/relationships/hyperlink" Target="https://www.edweek.org/policy-politics/where-teachers-are-eligible-for-the-covid-19-vaccine/2021/01" TargetMode="External"/><Relationship Id="rId970" Type="http://schemas.openxmlformats.org/officeDocument/2006/relationships/hyperlink" Target="https://www.jacobinmag.com/2020/08/chicago-teachers-strike-covid-19" TargetMode="External"/><Relationship Id="rId20" Type="http://schemas.openxmlformats.org/officeDocument/2006/relationships/hyperlink" Target="https://twitter.com/estervilarrubla?lang=en" TargetMode="External"/><Relationship Id="rId22" Type="http://schemas.openxmlformats.org/officeDocument/2006/relationships/hyperlink" Target="https://www.youtube.com/watch?v=BAzc3Ol5Zt8" TargetMode="External"/><Relationship Id="rId21" Type="http://schemas.openxmlformats.org/officeDocument/2006/relationships/hyperlink" Target="https://www.govern.ad/educacio-i-ensenyament-superior/item/11606-educacio-fa-un-balanc-positiu-de-la-primera-setmana-de-retorn-a-les-escoles" TargetMode="External"/><Relationship Id="rId24" Type="http://schemas.openxmlformats.org/officeDocument/2006/relationships/hyperlink" Target="https://www.verangola.net/va/en/072020/Training/20779/Teachers-say-pandemic-has-uncovered-weaknesses-in-schools.htm" TargetMode="External"/><Relationship Id="rId23" Type="http://schemas.openxmlformats.org/officeDocument/2006/relationships/hyperlink" Target="http://www.angop.ao/angola/en_us/noticias/educacao/2020/6/27/Covid-Resumption-school-classes-only-with-Health-Ministry-approval,16de09b1-9a26-4bc4-9232-64a6c08b09f7.html" TargetMode="External"/><Relationship Id="rId525" Type="http://schemas.openxmlformats.org/officeDocument/2006/relationships/hyperlink" Target="https://www.rferl.org/a/world-education-schools-children-covid/30814745.html" TargetMode="External"/><Relationship Id="rId767" Type="http://schemas.openxmlformats.org/officeDocument/2006/relationships/hyperlink" Target="https://www.themoscowtimes.com/2020/09/01/russian-schools-reopen-as-coronavirus-cases-climb-a71301" TargetMode="External"/><Relationship Id="rId524" Type="http://schemas.openxmlformats.org/officeDocument/2006/relationships/hyperlink" Target="https://edu.gov.kg/kg/news/chjd-btrchlr-artykchylyk-attestatyna-test-tapshyryp-zhatyshat/" TargetMode="External"/><Relationship Id="rId766" Type="http://schemas.openxmlformats.org/officeDocument/2006/relationships/hyperlink" Target="http://www.consultant.ru/document/cons_doc_LAW_360062/" TargetMode="External"/><Relationship Id="rId523" Type="http://schemas.openxmlformats.org/officeDocument/2006/relationships/hyperlink" Target="https://moderndiplomacy.eu/2020/06/15/kyrgyz-republic-to-enhance-quality-of-education-with-world-bank-financing/" TargetMode="External"/><Relationship Id="rId765" Type="http://schemas.openxmlformats.org/officeDocument/2006/relationships/hyperlink" Target="https://www.reuters.com/article/health-coronavirus-russia-vaccination/moscow-rolls-out-sputnik-v-covid-19-vaccine-to-most-exposed-groups-idUSKBN28F09G" TargetMode="External"/><Relationship Id="rId522" Type="http://schemas.openxmlformats.org/officeDocument/2006/relationships/hyperlink" Target="http://med.kg/en/news/3887-covid-19-vaccination.html" TargetMode="External"/><Relationship Id="rId764" Type="http://schemas.openxmlformats.org/officeDocument/2006/relationships/hyperlink" Target="https://www.reuters.com/article/us-health-coronavirus-russia-cases/russia-to-reopen-schools-as-covid-19-case-tally-passes-3-5-million-idUSKBN29K0SO" TargetMode="External"/><Relationship Id="rId529" Type="http://schemas.openxmlformats.org/officeDocument/2006/relationships/hyperlink" Target="http://www.xinhuanet.com/english/2020-06/02/c_139107698.htm" TargetMode="External"/><Relationship Id="rId528" Type="http://schemas.openxmlformats.org/officeDocument/2006/relationships/hyperlink" Target="https://www.globalpartnership.org/news/lao-pdr-gets-additional-funding-mitigate-impact-covid-19-education" TargetMode="External"/><Relationship Id="rId527" Type="http://schemas.openxmlformats.org/officeDocument/2006/relationships/hyperlink" Target="https://www.unicef.org/laos/stories/op-ed-shedding-light-covid-19-vaccine" TargetMode="External"/><Relationship Id="rId769" Type="http://schemas.openxmlformats.org/officeDocument/2006/relationships/hyperlink" Target="https://www.aa.com.tr/en/africa/amid-spike-rwanda-orders-1m-covid-19-vaccine-doses/2118539" TargetMode="External"/><Relationship Id="rId526" Type="http://schemas.openxmlformats.org/officeDocument/2006/relationships/hyperlink" Target="https://www.rfa.org/english/news/laos/cases-04212021171654.html" TargetMode="External"/><Relationship Id="rId768" Type="http://schemas.openxmlformats.org/officeDocument/2006/relationships/hyperlink" Target="https://www.newtimes.co.rw/news/nursery-lower-primary-schools-reopen-mid-january" TargetMode="External"/><Relationship Id="rId26" Type="http://schemas.openxmlformats.org/officeDocument/2006/relationships/hyperlink" Target="https://www.facebook.com/OPMAntiguaBarbuda/posts/889926498472520" TargetMode="External"/><Relationship Id="rId25" Type="http://schemas.openxmlformats.org/officeDocument/2006/relationships/hyperlink" Target="http://jornaldeangola.sapo.ao/sociedade/docentes-e-estudantes-chamados-a-colaborar-em-tempo-de-pandemia" TargetMode="External"/><Relationship Id="rId28" Type="http://schemas.openxmlformats.org/officeDocument/2006/relationships/hyperlink" Target="https://covid19.gov.ag/2020/09/15/2020-2021-september-moest-reopening-of-school-phase-ii-protocol-plan/" TargetMode="External"/><Relationship Id="rId27" Type="http://schemas.openxmlformats.org/officeDocument/2006/relationships/hyperlink" Target="http://abstvradio.com/school-reopening-prep/" TargetMode="External"/><Relationship Id="rId521" Type="http://schemas.openxmlformats.org/officeDocument/2006/relationships/hyperlink" Target="https://akipress.com/news:655550:All_school_students_to_resume_offline_classes_after_spring_break_in_Kyrgyzstan/" TargetMode="External"/><Relationship Id="rId763" Type="http://schemas.openxmlformats.org/officeDocument/2006/relationships/hyperlink" Target="https://gandhara.rferl.org/a/back-to-school-amid-the-covid-19-pandemic/30840488.html" TargetMode="External"/><Relationship Id="rId29" Type="http://schemas.openxmlformats.org/officeDocument/2006/relationships/hyperlink" Target="https://ab.gov.ag/pdf/MOEST_Return_to_instruction.pdf" TargetMode="External"/><Relationship Id="rId520" Type="http://schemas.openxmlformats.org/officeDocument/2006/relationships/hyperlink" Target="https://english.alarabiya.net/en/News/gulf/2020/03/19/Coronavirus-Kuwait-extends-schools-suspension-till-August-4" TargetMode="External"/><Relationship Id="rId762" Type="http://schemas.openxmlformats.org/officeDocument/2006/relationships/hyperlink" Target="https://www.reuters.com/article/health-coronavirus-romania/romanian-president-says-schools-to-stay-closed-for-current-academic-year-idUSL2N2CF09A" TargetMode="External"/><Relationship Id="rId761" Type="http://schemas.openxmlformats.org/officeDocument/2006/relationships/hyperlink" Target="https://vaccinare-covid.gov.ro/vaccinarea-sars-cov-2/procesul-de-vaccinare-in-romania/" TargetMode="External"/><Relationship Id="rId760" Type="http://schemas.openxmlformats.org/officeDocument/2006/relationships/hyperlink" Target="https://www.edu.ro/adaptarea-structurii-anului-%C8%99colar-2020-2021-la-situa%C8%9Bia-epidemiologic%C4%83-actual%C4%83" TargetMode="External"/><Relationship Id="rId11" Type="http://schemas.openxmlformats.org/officeDocument/2006/relationships/hyperlink" Target="https://www.wvnstv.com/community/health/algeria-starts-covid-19-vaccination-drive-with-russian-shots/" TargetMode="External"/><Relationship Id="rId10" Type="http://schemas.openxmlformats.org/officeDocument/2006/relationships/hyperlink" Target="http://www.aps.dz/regions/109431-bem-bonnes-conditions-organisationnelles-au-premier-jour" TargetMode="External"/><Relationship Id="rId13" Type="http://schemas.openxmlformats.org/officeDocument/2006/relationships/hyperlink" Target="https://www.doe.as/District/News/2081-6th-Annual-Hosa-Competition-April-2021.html" TargetMode="External"/><Relationship Id="rId12" Type="http://schemas.openxmlformats.org/officeDocument/2006/relationships/hyperlink" Target="https://www.facebook.com/EducationAlgerie/" TargetMode="External"/><Relationship Id="rId519" Type="http://schemas.openxmlformats.org/officeDocument/2006/relationships/hyperlink" Target="https://www.moe.edu.kw/news" TargetMode="External"/><Relationship Id="rId514" Type="http://schemas.openxmlformats.org/officeDocument/2006/relationships/hyperlink" Target="https://www.oecd.org/south-east-europe/COVID-19-Crisis-in-Kosovo.pdf" TargetMode="External"/><Relationship Id="rId756" Type="http://schemas.openxmlformats.org/officeDocument/2006/relationships/hyperlink" Target="https://covid19.moph.gov.qa/EN/Covid19-Vaccine/Pages/Priority-groups.aspx" TargetMode="External"/><Relationship Id="rId998" Type="http://schemas.openxmlformats.org/officeDocument/2006/relationships/hyperlink" Target="https://www.arabnews.com/node/1732101/middle-east" TargetMode="External"/><Relationship Id="rId513" Type="http://schemas.openxmlformats.org/officeDocument/2006/relationships/hyperlink" Target="https://www.researchgate.net/publication/342820450_The_impact_of_COVID-19_pandemic_on_the_Kosovo_budget" TargetMode="External"/><Relationship Id="rId755" Type="http://schemas.openxmlformats.org/officeDocument/2006/relationships/hyperlink" Target="https://www.timeoutdoha.com/kids/464289-qatar-schools-closure-april-2021" TargetMode="External"/><Relationship Id="rId997" Type="http://schemas.openxmlformats.org/officeDocument/2006/relationships/hyperlink" Target="https://www.facebook.com/YemenEducationMinistry?ref=%3Chttps%3A%2F%2Fwww.facebook.com%2Fpages%2F%D9%88%D8%B2%D8%A7%D8%B1%D8%A9-%D8%A7%D9%84%D8%AA%D8%B1%D8%A8%D9%8A%D8%A9-%D9%88%D8%A7%D9%84%D8%AA%D8%B9%D9%84%D9%8A%D9%85-%D8%A7%D9%84%D9%8A%D9%85%D9%86-Ministry-of-Education%2F221353641283756%3Fref%3Dtn_tnmn" TargetMode="External"/><Relationship Id="rId512" Type="http://schemas.openxmlformats.org/officeDocument/2006/relationships/hyperlink" Target="https://www.facebook.com/mashti.ks/posts/1717437875126706" TargetMode="External"/><Relationship Id="rId754" Type="http://schemas.openxmlformats.org/officeDocument/2006/relationships/hyperlink" Target="https://blogs.edweek.org/edweek/campaign-k-12/2020/07/COVID-19-aid-restricts-education-department-puerto-rico.html" TargetMode="External"/><Relationship Id="rId996" Type="http://schemas.openxmlformats.org/officeDocument/2006/relationships/hyperlink" Target="https://www.arabnews.com/node/1732101/middle-east" TargetMode="External"/><Relationship Id="rId511" Type="http://schemas.openxmlformats.org/officeDocument/2006/relationships/hyperlink" Target="https://www.forbes.com/sites/tommybeer/2020/05/25/6-year-old-tests-positive-for-coronavirus-complicating-south-koreas-school-reopening-plans/" TargetMode="External"/><Relationship Id="rId753" Type="http://schemas.openxmlformats.org/officeDocument/2006/relationships/hyperlink" Target="https://states.aarp.org/puerto-rico/covid-19-vaccine-distribution" TargetMode="External"/><Relationship Id="rId995" Type="http://schemas.openxmlformats.org/officeDocument/2006/relationships/hyperlink" Target="https://www.nytimes.com/reuters/2020/06/03/world/middleeast/03reuters-health-coronavirus-palestinians-reopening.html" TargetMode="External"/><Relationship Id="rId518" Type="http://schemas.openxmlformats.org/officeDocument/2006/relationships/hyperlink" Target="https://www.arabtimesonline.com/news/more-than-kd-400-million-deducted-from-moe-budget/" TargetMode="External"/><Relationship Id="rId517" Type="http://schemas.openxmlformats.org/officeDocument/2006/relationships/hyperlink" Target="https://www.arabnews.com/node/1782146/middle-east" TargetMode="External"/><Relationship Id="rId759" Type="http://schemas.openxmlformats.org/officeDocument/2006/relationships/hyperlink" Target="https://www.iloveqatar.net/coronavirus/news/phase-4-schools-reopening-qatar" TargetMode="External"/><Relationship Id="rId516" Type="http://schemas.openxmlformats.org/officeDocument/2006/relationships/hyperlink" Target="https://www.garda.com/crisis24/news-alerts/422691/kuwait-authorities-to-resume-commercial-flights-jan-1-reopen-land-and-sea-borders-jan-2-update-27" TargetMode="External"/><Relationship Id="rId758" Type="http://schemas.openxmlformats.org/officeDocument/2006/relationships/hyperlink" Target="https://twitter.com/Qatar_edu" TargetMode="External"/><Relationship Id="rId515" Type="http://schemas.openxmlformats.org/officeDocument/2006/relationships/hyperlink" Target="https://gandhara.rferl.org/a/back-to-school-amid-the-covid-19-pandemic/30840488.html" TargetMode="External"/><Relationship Id="rId757" Type="http://schemas.openxmlformats.org/officeDocument/2006/relationships/hyperlink" Target="https://www.edu.gov.qa/en/Pages/pubschoolsdefault.aspx?itemid=175" TargetMode="External"/><Relationship Id="rId999" Type="http://schemas.openxmlformats.org/officeDocument/2006/relationships/hyperlink" Target="http://www.xinhuanet.com/english/2021-01/13/c_139665001.htm" TargetMode="External"/><Relationship Id="rId15" Type="http://schemas.openxmlformats.org/officeDocument/2006/relationships/hyperlink" Target="https://www.cdc.gov/vaccines/covid-19/downloads/american-samoa-jurisdiction-executive-summary.pdf" TargetMode="External"/><Relationship Id="rId990" Type="http://schemas.openxmlformats.org/officeDocument/2006/relationships/hyperlink" Target="https://www.covid19usvi.com/covid-19/vaccines-and-covid-19-vaccine/vaccine-phases" TargetMode="External"/><Relationship Id="rId14" Type="http://schemas.openxmlformats.org/officeDocument/2006/relationships/hyperlink" Target="https://www.samoanews.com/local-news/lack-supplies-still-problem-2020-2021-school-year-opens" TargetMode="External"/><Relationship Id="rId17" Type="http://schemas.openxmlformats.org/officeDocument/2006/relationships/hyperlink" Target="https://www.doe.as/" TargetMode="External"/><Relationship Id="rId16" Type="http://schemas.openxmlformats.org/officeDocument/2006/relationships/hyperlink" Target="https://www.samoanews.com/local-news/american-samoa-experiencing-tsunami-cash-170m-covid-19-aid" TargetMode="External"/><Relationship Id="rId19" Type="http://schemas.openxmlformats.org/officeDocument/2006/relationships/hyperlink" Target="https://www.govern.ad/educacio-i-ensenyament-superior/item/12306-es-reprenen-els-cribratges-setmanals-als-centres-educatius-i-s-amplien-a-segona-ensenyanca" TargetMode="External"/><Relationship Id="rId510" Type="http://schemas.openxmlformats.org/officeDocument/2006/relationships/hyperlink" Target="https://www.tribuneindia.com/news/world/south-korea-reopens-schools-reports-38-new-covid-19-cases-96204" TargetMode="External"/><Relationship Id="rId752" Type="http://schemas.openxmlformats.org/officeDocument/2006/relationships/hyperlink" Target="https://abcnews.go.com/International/wireStory/puerto-rico-shutter-schools-amid-spike-covid-19-76962881" TargetMode="External"/><Relationship Id="rId994" Type="http://schemas.openxmlformats.org/officeDocument/2006/relationships/hyperlink" Target="https://reliefweb.int/report/occupied-palestinian-territory/occupied-palestinian-territory-opt-covid-19-emergency-18" TargetMode="External"/><Relationship Id="rId18" Type="http://schemas.openxmlformats.org/officeDocument/2006/relationships/hyperlink" Target="https://www.samoanews.com/local-news/doh-safety-measures-keep-children-protected-schools-reopen" TargetMode="External"/><Relationship Id="rId751" Type="http://schemas.openxmlformats.org/officeDocument/2006/relationships/hyperlink" Target="https://www.usnews.com/news/world/articles/2020-09-14/relief-and-fear-as-portuguese-students-go-back-to-school" TargetMode="External"/><Relationship Id="rId993" Type="http://schemas.openxmlformats.org/officeDocument/2006/relationships/hyperlink" Target="https://viconsortium.com/vi-education/virgin-islands-education-commissioner-officials-still-weighing-final-plan-for-school-reopening-says-100-percent-online-learning-is-last-option" TargetMode="External"/><Relationship Id="rId750" Type="http://schemas.openxmlformats.org/officeDocument/2006/relationships/hyperlink" Target="https://abcnews.go.com/Health/wireStory/portugal-unveils-national-vaccination-plan-covid-19-74521738" TargetMode="External"/><Relationship Id="rId992" Type="http://schemas.openxmlformats.org/officeDocument/2006/relationships/hyperlink" Target="https://www.covid19usvi.com/sites/default/files/2020-2021%20Reopening%20of%20Schools.pdf" TargetMode="External"/><Relationship Id="rId991" Type="http://schemas.openxmlformats.org/officeDocument/2006/relationships/hyperlink" Target="https://www.vi.gov/governor-bryan-delivers-fy-2021-executive-budget-proposal/" TargetMode="External"/><Relationship Id="rId84" Type="http://schemas.openxmlformats.org/officeDocument/2006/relationships/hyperlink" Target="https://barbadostoday.bb/2020/06/01/secondary-schools-to-reopen-next-monday/" TargetMode="External"/><Relationship Id="rId83" Type="http://schemas.openxmlformats.org/officeDocument/2006/relationships/hyperlink" Target="http://www.loopnewsbarbados.com/content/pm-says-readjustments-will-be-made-budget-student-electronics" TargetMode="External"/><Relationship Id="rId86" Type="http://schemas.openxmlformats.org/officeDocument/2006/relationships/hyperlink" Target="https://www.ketk.com/news/world/belarus-starts-covid-19-vaccinations-with-russian-shots/" TargetMode="External"/><Relationship Id="rId85" Type="http://schemas.openxmlformats.org/officeDocument/2006/relationships/hyperlink" Target="https://apnews.com/article/3e53f7e4d840375c70f62847f968ad43" TargetMode="External"/><Relationship Id="rId88" Type="http://schemas.openxmlformats.org/officeDocument/2006/relationships/hyperlink" Target="https://www.politico.eu/article/belgium-easing-lockdown-monday-including-travel-schools-terraces/" TargetMode="External"/><Relationship Id="rId87" Type="http://schemas.openxmlformats.org/officeDocument/2006/relationships/hyperlink" Target="https://www.facebook.com/belarusminedu/" TargetMode="External"/><Relationship Id="rId89" Type="http://schemas.openxmlformats.org/officeDocument/2006/relationships/hyperlink" Target="https://www.csee-etuce.org/en/policy-issues/covid-19/294-latest-updates/3782-education-trade-unions-in-belgium-and-germany-join-with-other-school-community-voices-to-demand-careful-reopening-of-schools" TargetMode="External"/><Relationship Id="rId709" Type="http://schemas.openxmlformats.org/officeDocument/2006/relationships/hyperlink" Target="https://www.dawn.com/news/1591943" TargetMode="External"/><Relationship Id="rId708" Type="http://schemas.openxmlformats.org/officeDocument/2006/relationships/hyperlink" Target="https://www.aljazeera.com/news/2021/3/25/pakistan-extends-school-closures-amid-coronavirus-third-wave" TargetMode="External"/><Relationship Id="rId707" Type="http://schemas.openxmlformats.org/officeDocument/2006/relationships/hyperlink" Target="https://gulfnews.com/world/gulf/oman/schools-in-oman-all-set-to-reopen-in-november-1.73805527" TargetMode="External"/><Relationship Id="rId949" Type="http://schemas.openxmlformats.org/officeDocument/2006/relationships/hyperlink" Target="https://www.independent.co.ug/inspection-funding-delays-might-affect-school-reopening-dates/" TargetMode="External"/><Relationship Id="rId706" Type="http://schemas.openxmlformats.org/officeDocument/2006/relationships/hyperlink" Target="https://www.thenational.ae/world/gcc/oman-cuts-budget-again-as-oil-price-crash-and-coronavirus-hit-1.1019049" TargetMode="External"/><Relationship Id="rId948" Type="http://schemas.openxmlformats.org/officeDocument/2006/relationships/hyperlink" Target="https://www.facebook.com/EducSportsUg/?ref=page_internal" TargetMode="External"/><Relationship Id="rId80" Type="http://schemas.openxmlformats.org/officeDocument/2006/relationships/hyperlink" Target="https://www.bbc.com/news/world-south-asia-54009306" TargetMode="External"/><Relationship Id="rId82" Type="http://schemas.openxmlformats.org/officeDocument/2006/relationships/hyperlink" Target="https://barbadostoday.bb/2020/09/08/unions-and-teachers-on-board-with-start-of-school-term/" TargetMode="External"/><Relationship Id="rId81" Type="http://schemas.openxmlformats.org/officeDocument/2006/relationships/hyperlink" Target="https://gisbarbados.gov.bb/blog/schools-reopening-delayed-online-classes-start-april-27/delay" TargetMode="External"/><Relationship Id="rId701" Type="http://schemas.openxmlformats.org/officeDocument/2006/relationships/hyperlink" Target="https://www.ei-ie.org/en/detail/16702/education-unions-in-nordic-countries-join-forces-with-public-authorities-to-fight-covid-19-pandemic" TargetMode="External"/><Relationship Id="rId943" Type="http://schemas.openxmlformats.org/officeDocument/2006/relationships/hyperlink" Target="https://www.visittci.com/travel-info/turks-and-caicos-coronavirus-covid-19-vaccine" TargetMode="External"/><Relationship Id="rId700" Type="http://schemas.openxmlformats.org/officeDocument/2006/relationships/hyperlink" Target="https://www.garda.com/crisis24/news-alerts/433711/norway-authorities-tighten-coronavirus-related-restrictions-in-oslo-and-surrounding-municipalities-through-at-least-jan-31-update-29" TargetMode="External"/><Relationship Id="rId942" Type="http://schemas.openxmlformats.org/officeDocument/2006/relationships/hyperlink" Target="https://www.facebook.com/pressofficetcig/posts/3855861414509516" TargetMode="External"/><Relationship Id="rId941" Type="http://schemas.openxmlformats.org/officeDocument/2006/relationships/hyperlink" Target="https://eurasianet.org/turkmenistan-we-dont-need-no-free-education" TargetMode="External"/><Relationship Id="rId940" Type="http://schemas.openxmlformats.org/officeDocument/2006/relationships/hyperlink" Target="https://en.hronikatm.com/2021/01/winter-holidays-in-turkmen-schools-might-be-extended-until-25-january-2021/" TargetMode="External"/><Relationship Id="rId705" Type="http://schemas.openxmlformats.org/officeDocument/2006/relationships/hyperlink" Target="https://timesofoman.com/article/covid-19-vaccine-wait-over-as-target-groups-urged-to-come-forward-for-shots" TargetMode="External"/><Relationship Id="rId947" Type="http://schemas.openxmlformats.org/officeDocument/2006/relationships/hyperlink" Target="http://www.xinhuanet.com/english/2021-01/25/c_139696411.htm" TargetMode="External"/><Relationship Id="rId704" Type="http://schemas.openxmlformats.org/officeDocument/2006/relationships/hyperlink" Target="https://timesofoman.com/article/98769-advisory-on-classes-for-government-school-students-in-oman-issued" TargetMode="External"/><Relationship Id="rId946" Type="http://schemas.openxmlformats.org/officeDocument/2006/relationships/hyperlink" Target="https://www.facebook.com/pressofficetcig/?hc_ref=ARQ_xjzoEIovsCu2azxXJRnebuvHNkQJK8jQkF-qKwV3hMLiyGhcf7DhdruZeQ0jg30&amp;fref=nf&amp;__tn__=kC-R" TargetMode="External"/><Relationship Id="rId703" Type="http://schemas.openxmlformats.org/officeDocument/2006/relationships/hyperlink" Target="https://www.regjeringen.no/no/aktuelt/styrkar-digital-undervising-med-140-millionar-kroner/id2702233/" TargetMode="External"/><Relationship Id="rId945" Type="http://schemas.openxmlformats.org/officeDocument/2006/relationships/hyperlink" Target="https://www.gov.tc/pressoffice/2137-phase-3-roadmap-for-the-reopening-of-schools" TargetMode="External"/><Relationship Id="rId702" Type="http://schemas.openxmlformats.org/officeDocument/2006/relationships/hyperlink" Target="https://www.fhi.no/en/id/vaccines/coronavirus-immunisation-programme/who-will-get-coronavirus-vaccine-first/" TargetMode="External"/><Relationship Id="rId944" Type="http://schemas.openxmlformats.org/officeDocument/2006/relationships/hyperlink" Target="https://www.facebook.com/pressofficetcig/posts/begins-press-release-premiers-remarks-on-laying-budget-202021-budget-2020-2021mr/2901093486652985/" TargetMode="External"/><Relationship Id="rId73" Type="http://schemas.openxmlformats.org/officeDocument/2006/relationships/hyperlink" Target="https://www.moe.gov.bh/pdf/advert/back-to-school.pdf" TargetMode="External"/><Relationship Id="rId72" Type="http://schemas.openxmlformats.org/officeDocument/2006/relationships/hyperlink" Target="https://www.aljazeera.com/ajimpact/bahrain-latest-gulf-country-announce-drastic-spending-cuts-200420150119084.html" TargetMode="External"/><Relationship Id="rId75" Type="http://schemas.openxmlformats.org/officeDocument/2006/relationships/hyperlink" Target="https://gulfnews.com/world/gulf/bahrain/covid-19-schools-to-open-september-16-in-bahrain-1.1591437898687" TargetMode="External"/><Relationship Id="rId74" Type="http://schemas.openxmlformats.org/officeDocument/2006/relationships/hyperlink" Target="https://www.ei-ie.org/en/detail/16832/bahrain-seven-pillars-of-union-plan-to-reopen-schools-and-education-institutions" TargetMode="External"/><Relationship Id="rId77" Type="http://schemas.openxmlformats.org/officeDocument/2006/relationships/hyperlink" Target="https://www.dhakatribune.com/bangladesh/2020/08/07/bangladesh-plans-to-reopen-schools-combining-online-and-offline-education" TargetMode="External"/><Relationship Id="rId76" Type="http://schemas.openxmlformats.org/officeDocument/2006/relationships/hyperlink" Target="https://www.dhakatribune.com/bangladesh/education/2021/03/25/dipu-moni-schools-colleges-likely-to-reopen-after-eid" TargetMode="External"/><Relationship Id="rId79" Type="http://schemas.openxmlformats.org/officeDocument/2006/relationships/hyperlink" Target="https://www.thedailystar.net/bangladesh-budget-2020-21-for-education-sector-unchanged-1912649" TargetMode="External"/><Relationship Id="rId78" Type="http://schemas.openxmlformats.org/officeDocument/2006/relationships/hyperlink" Target="https://www.reuters.com/article/health-coronavirus-vaccine-bangladesh/bangladesh-to-begin-covid-19-vaccinations-next-month-idUSL4N2JM2YX" TargetMode="External"/><Relationship Id="rId939" Type="http://schemas.openxmlformats.org/officeDocument/2006/relationships/hyperlink" Target="https://www.reuters.com/article/us-health-coronavirus-turkey-education/turkey-scales-back-school-reopening-amid-rise-in-covid-19-cases-idUSKBN25Z2SR" TargetMode="External"/><Relationship Id="rId938" Type="http://schemas.openxmlformats.org/officeDocument/2006/relationships/hyperlink" Target="https://www.hurriyetdailynews.com/distance-learning-to-continue-until-june-19-154880" TargetMode="External"/><Relationship Id="rId937" Type="http://schemas.openxmlformats.org/officeDocument/2006/relationships/hyperlink" Target="https://www.dailysabah.com/turkey/vaccination-drive-against-coronavirus-begins-with-health-care-workers-in-turkey/news" TargetMode="External"/><Relationship Id="rId71" Type="http://schemas.openxmlformats.org/officeDocument/2006/relationships/hyperlink" Target="https://www.ei-ie.org/en/detail/16832/bahrain-seven-pillars-of-union-plan-to-reopen-schools-and-education-institutions" TargetMode="External"/><Relationship Id="rId70" Type="http://schemas.openxmlformats.org/officeDocument/2006/relationships/hyperlink" Target="http://www.tradearabia.com/news/MISC_379875.html" TargetMode="External"/><Relationship Id="rId932" Type="http://schemas.openxmlformats.org/officeDocument/2006/relationships/hyperlink" Target="https://www.facebook.com/Ministere.education.Tunisie/" TargetMode="External"/><Relationship Id="rId931" Type="http://schemas.openxmlformats.org/officeDocument/2006/relationships/hyperlink" Target="https://www.universityworldnews.com/post.php?story=20210124212123354" TargetMode="External"/><Relationship Id="rId930" Type="http://schemas.openxmlformats.org/officeDocument/2006/relationships/hyperlink" Target="https://thearabweekly.com/mena-countries-brace-covid-19-spike-kids-head-back-school" TargetMode="External"/><Relationship Id="rId936" Type="http://schemas.openxmlformats.org/officeDocument/2006/relationships/hyperlink" Target="https://www.duvarenglish.com/education/2020/08/26/teachers-from-34-turkish-schools-contracted-covid-19-says-egitim-sen/" TargetMode="External"/><Relationship Id="rId935" Type="http://schemas.openxmlformats.org/officeDocument/2006/relationships/hyperlink" Target="https://www.reuters.com/world/middle-east/turkeys-erdogan-adopts-full-closure-until-may-17-over-covid-19-2021-04-26/" TargetMode="External"/><Relationship Id="rId934" Type="http://schemas.openxmlformats.org/officeDocument/2006/relationships/hyperlink" Target="http://www.xinhuanet.com/english/2020-09/15/c_139370619.htm" TargetMode="External"/><Relationship Id="rId933" Type="http://schemas.openxmlformats.org/officeDocument/2006/relationships/hyperlink" Target="https://www.mosaiquefm.net/ar/%D8%A3%D8%AE%D8%A8%D8%A7%D8%B1-%D8%AA%D9%88%D9%86%D8%B3-%D8%AC%D9%87%D8%A7%D8%AA/746993/%D8%AA%D8%B7%D8%A7%D9%88%D9%8A%D9%86-%D8%B9%D9%88%D8%AF%D8%A9-%D8%AF%D8%B1%D9%88%D8%B3-%D8%A7%D9%84%D8%A8%D8%A7%D9%83%D8%A7%D9%84%D9%88%D8%B1%D9%8A%D8%A7-%D9%88%D8%B3%D8%B7-%D8%A5%D8%AC%D8%B1%D8%A7%D8%A1%D8%A7%D8%AA-%D9%88%D9%82%D8%A7%D8%A6%D9%8A%D8%A9-%D9%85%D8%B4%D8%AF%D8%AF%D8%A9" TargetMode="External"/><Relationship Id="rId62" Type="http://schemas.openxmlformats.org/officeDocument/2006/relationships/hyperlink" Target="https://www.facebook.com/ministryofeducationbah/videos/512777023456655" TargetMode="External"/><Relationship Id="rId61" Type="http://schemas.openxmlformats.org/officeDocument/2006/relationships/hyperlink" Target="https://jam-news.net/academic-year-in-azerbaijan-briefing-minister-of-education-news/" TargetMode="External"/><Relationship Id="rId64" Type="http://schemas.openxmlformats.org/officeDocument/2006/relationships/hyperlink" Target="http://www.tribune242.com/news/2020/sep/15/teachers-odds-over-numbers-sick-out/" TargetMode="External"/><Relationship Id="rId63" Type="http://schemas.openxmlformats.org/officeDocument/2006/relationships/hyperlink" Target="https://www.facebook.com/ministryofeducationbah/photos/a.336045076567246/1529679497203792" TargetMode="External"/><Relationship Id="rId66" Type="http://schemas.openxmlformats.org/officeDocument/2006/relationships/hyperlink" Target="https://www.ministryofeducationbahamas.com/press-releases" TargetMode="External"/><Relationship Id="rId65" Type="http://schemas.openxmlformats.org/officeDocument/2006/relationships/hyperlink" Target="https://caribbeanbusinessreport.com/news/covid-19-to-seriously-impact-the-bahamas-budget/" TargetMode="External"/><Relationship Id="rId68" Type="http://schemas.openxmlformats.org/officeDocument/2006/relationships/hyperlink" Target="https://www.youtube.com/watch?v=uNRhI9KRLj8" TargetMode="External"/><Relationship Id="rId67" Type="http://schemas.openxmlformats.org/officeDocument/2006/relationships/hyperlink" Target="https://www.facebook.com/ministryofeducationbah/photos/pb.336018676569886.-2207520000../1529679493870459/?type=3&amp;theater" TargetMode="External"/><Relationship Id="rId729" Type="http://schemas.openxmlformats.org/officeDocument/2006/relationships/hyperlink" Target="https://www.unicef.org/lac/en/media/14241/file" TargetMode="External"/><Relationship Id="rId728" Type="http://schemas.openxmlformats.org/officeDocument/2006/relationships/hyperlink" Target="https://reliefweb.int/sites/reliefweb.int/files/resources/Update%2322_final%20version_ingl%C3%A9s%2008-03-2021.pdf" TargetMode="External"/><Relationship Id="rId60" Type="http://schemas.openxmlformats.org/officeDocument/2006/relationships/hyperlink" Target="https://jam-news.net/azerbaijan-cuts-spending-on-science-and-education-as-a-consequence-of-coronavirus/" TargetMode="External"/><Relationship Id="rId723" Type="http://schemas.openxmlformats.org/officeDocument/2006/relationships/hyperlink" Target="https://www.facebook.com/MeducaPma/" TargetMode="External"/><Relationship Id="rId965" Type="http://schemas.openxmlformats.org/officeDocument/2006/relationships/hyperlink" Target="https://www.gov.uk/government/publications/actions-for-schools-during-the-coronavirus-outbreak" TargetMode="External"/><Relationship Id="rId722" Type="http://schemas.openxmlformats.org/officeDocument/2006/relationships/hyperlink" Target="https://www.meduca.gob.pa/node/3572" TargetMode="External"/><Relationship Id="rId964" Type="http://schemas.openxmlformats.org/officeDocument/2006/relationships/hyperlink" Target="https://www.ft.com/content/4c33ce15-7cff-442e-bcbc-1cc9fcc6e1a3" TargetMode="External"/><Relationship Id="rId721" Type="http://schemas.openxmlformats.org/officeDocument/2006/relationships/hyperlink" Target="https://ticotimes.net/2021/01/21/panama-begins-covid-19-vaccinations" TargetMode="External"/><Relationship Id="rId963" Type="http://schemas.openxmlformats.org/officeDocument/2006/relationships/hyperlink" Target="https://www.gov.uk/government/publications/covid-19-vaccination-care-home-and-healthcare-settings-posters/covid-19-vaccination-first-phase-priority-groups" TargetMode="External"/><Relationship Id="rId720" Type="http://schemas.openxmlformats.org/officeDocument/2006/relationships/hyperlink" Target="https://pa.usembassy.gov/covid-19-information/" TargetMode="External"/><Relationship Id="rId962" Type="http://schemas.openxmlformats.org/officeDocument/2006/relationships/hyperlink" Target="https://www.bbc.com/news/education-51643556" TargetMode="External"/><Relationship Id="rId727" Type="http://schemas.openxmlformats.org/officeDocument/2006/relationships/hyperlink" Target="https://www.education.gov.pg/documents/042020%20Resumption%20of%20schools%20in%20the%20National%20Education%20System%20including%20Permitted%20and%20Private%20Schools%20following%20corona%20virus.pdf" TargetMode="External"/><Relationship Id="rId969" Type="http://schemas.openxmlformats.org/officeDocument/2006/relationships/hyperlink" Target="https://www.washingtonpost.com/education/biden-teacher-vaccine-march-covid/2021/03/02/b4bdec9e-7ba3-11eb-a976-c028a4215c78_story.html" TargetMode="External"/><Relationship Id="rId726" Type="http://schemas.openxmlformats.org/officeDocument/2006/relationships/hyperlink" Target="https://www.education.gov.pg/documents/PNG-COVID-19-Education-Response-and-Recovery-Plan-(Final-Draft-04-05-2020).pdf" TargetMode="External"/><Relationship Id="rId968" Type="http://schemas.openxmlformats.org/officeDocument/2006/relationships/hyperlink" Target="https://www.bbc.com/news/uk-scotland-53581785" TargetMode="External"/><Relationship Id="rId725" Type="http://schemas.openxmlformats.org/officeDocument/2006/relationships/hyperlink" Target="https://www.globalpartnership.org/where-we-work/papua-new-guinea" TargetMode="External"/><Relationship Id="rId967" Type="http://schemas.openxmlformats.org/officeDocument/2006/relationships/hyperlink" Target="https://www.bbc.com/news/education-51643556" TargetMode="External"/><Relationship Id="rId724" Type="http://schemas.openxmlformats.org/officeDocument/2006/relationships/hyperlink" Target="https://www.theguardian.com/world/2021/mar/18/papua-new-guinea-to-impose-month-long-restrictions-as-covid-outbreak-spirals" TargetMode="External"/><Relationship Id="rId966" Type="http://schemas.openxmlformats.org/officeDocument/2006/relationships/hyperlink" Target="https://www.gov.uk/government/publications/preparing-for-the-wider-opening-of-schools-from-1-june/planning-guide-for-secondary-schools" TargetMode="External"/><Relationship Id="rId69" Type="http://schemas.openxmlformats.org/officeDocument/2006/relationships/hyperlink" Target="https://www.caribbeannationalweekly.com/caribbean-breaking-news-featured/schools-in-the-bahamas-to-reopen-in-october/" TargetMode="External"/><Relationship Id="rId961" Type="http://schemas.openxmlformats.org/officeDocument/2006/relationships/hyperlink" Target="https://www.bbc.com/news/uk-53625966" TargetMode="External"/><Relationship Id="rId960" Type="http://schemas.openxmlformats.org/officeDocument/2006/relationships/hyperlink" Target="https://www.abqjournal.com/1506898/europe-today-closing-schools-is-latest-front-in-virus-fight.html" TargetMode="External"/><Relationship Id="rId51" Type="http://schemas.openxmlformats.org/officeDocument/2006/relationships/hyperlink" Target="https://www.thelocal.at/20210113/austrian-schools-to-reopen-on-january-25th" TargetMode="External"/><Relationship Id="rId50" Type="http://schemas.openxmlformats.org/officeDocument/2006/relationships/hyperlink" Target="https://www.weforum.org/agenda/2020/05/schools-education-lockdowns-coronavirus-covid19/" TargetMode="External"/><Relationship Id="rId53" Type="http://schemas.openxmlformats.org/officeDocument/2006/relationships/hyperlink" Target="https://www.derstandard.at/story/2000121946690/corona-impfstart-im-jaenner-pieks-fuer-alle-ab-april" TargetMode="External"/><Relationship Id="rId52" Type="http://schemas.openxmlformats.org/officeDocument/2006/relationships/hyperlink" Target="https://www.vindobona.org/article/austria-introduces-traffic-light-system-as-schools-are-reopening" TargetMode="External"/><Relationship Id="rId55" Type="http://schemas.openxmlformats.org/officeDocument/2006/relationships/hyperlink" Target="https://www.facebook.com/wissensministerium/" TargetMode="External"/><Relationship Id="rId54" Type="http://schemas.openxmlformats.org/officeDocument/2006/relationships/hyperlink" Target="https://www.bmbwf.gv.at/Themen/schule/beratung/corona/coronaampel.html" TargetMode="External"/><Relationship Id="rId57" Type="http://schemas.openxmlformats.org/officeDocument/2006/relationships/hyperlink" Target="https://nk.gov.az/en/article/1178/" TargetMode="External"/><Relationship Id="rId56" Type="http://schemas.openxmlformats.org/officeDocument/2006/relationships/hyperlink" Target="https://jam-news.net/schools-in-large-azerbaijani-cities-shut-again-due-to-covid-19/" TargetMode="External"/><Relationship Id="rId719" Type="http://schemas.openxmlformats.org/officeDocument/2006/relationships/hyperlink" Target="https://islandtimes.org/schools-reopen-after-covid-closure/" TargetMode="External"/><Relationship Id="rId718" Type="http://schemas.openxmlformats.org/officeDocument/2006/relationships/hyperlink" Target="https://www.facebook.com/Palau-Ministry-of-Education-432473447296454/?hc_ref=ARQNgdc99b4grAaggQtNPDQuvqg0juI7nvKwRJ1JjzUwN9z_pcAG7hiYL74LoDi7fLs&amp;ref=nf_target&amp;__tn__=kC-R" TargetMode="External"/><Relationship Id="rId717" Type="http://schemas.openxmlformats.org/officeDocument/2006/relationships/hyperlink" Target="https://www.palaugov.pw/guidelines-for-reopening-of-schools-directive-no-04-20/" TargetMode="External"/><Relationship Id="rId959" Type="http://schemas.openxmlformats.org/officeDocument/2006/relationships/hyperlink" Target="https://www.telegraph.co.uk/news/2021/02/26/schools-reopening-march-8-covid-when-kids-back-lockdown-rules/" TargetMode="External"/><Relationship Id="rId712" Type="http://schemas.openxmlformats.org/officeDocument/2006/relationships/hyperlink" Target="https://www.globalpartnership.org/blog/pakistan-expanding-equal-access-learning-during-coronavirus" TargetMode="External"/><Relationship Id="rId954" Type="http://schemas.openxmlformats.org/officeDocument/2006/relationships/hyperlink" Target="http://sts.sumy.ua/video-news/nazad-do-shkoly-yak-projshov-pershyj-dzvonyk-v-umovah-karantynu.html" TargetMode="External"/><Relationship Id="rId711" Type="http://schemas.openxmlformats.org/officeDocument/2006/relationships/hyperlink" Target="https://mmnews.tv/budget-2020-21-rs-83-36-billion-allocated-for-education/" TargetMode="External"/><Relationship Id="rId953" Type="http://schemas.openxmlformats.org/officeDocument/2006/relationships/hyperlink" Target="https://www.facebook.com/UAMON" TargetMode="External"/><Relationship Id="rId710" Type="http://schemas.openxmlformats.org/officeDocument/2006/relationships/hyperlink" Target="https://www.dawn.com/news/1604407" TargetMode="External"/><Relationship Id="rId952" Type="http://schemas.openxmlformats.org/officeDocument/2006/relationships/hyperlink" Target="https://www.kyivpost.com/lifestyle/culture-education-to-suffer-from-budget-cuts-during-covid-19-pandemic.html?cn-reloaded=1" TargetMode="External"/><Relationship Id="rId951" Type="http://schemas.openxmlformats.org/officeDocument/2006/relationships/hyperlink" Target="https://www.president.gov.ua/en/news/programa-vakcinaciyi-v-ukrayini-maye-mistiti-detalnij-plan-p-66169" TargetMode="External"/><Relationship Id="rId716" Type="http://schemas.openxmlformats.org/officeDocument/2006/relationships/hyperlink" Target="https://www.cdc.gov/vaccines/covid-19/downloads/palau-jurisdiction-executive-summary.pdf" TargetMode="External"/><Relationship Id="rId958" Type="http://schemas.openxmlformats.org/officeDocument/2006/relationships/hyperlink" Target="https://gulfnews.com/living-in-uae/education/uae-schools-reopening-all-the-announcements-made-by-abu-dhabi-dubai-sharjah-schools-1.1597585430936" TargetMode="External"/><Relationship Id="rId715" Type="http://schemas.openxmlformats.org/officeDocument/2006/relationships/hyperlink" Target="https://www.facebook.com/permalink.php?story_fbid=902959310247863&amp;id=432473447296454" TargetMode="External"/><Relationship Id="rId957" Type="http://schemas.openxmlformats.org/officeDocument/2006/relationships/hyperlink" Target="https://www.khaleejtimes.com/coronavirus-pandemic/covid-vaccine-uae-250000-residents-get-second-dose" TargetMode="External"/><Relationship Id="rId714" Type="http://schemas.openxmlformats.org/officeDocument/2006/relationships/hyperlink" Target="https://www.aa.com.tr/en/asia-pacific/pakistan-announces-reopening-schools-in-phases/1965561" TargetMode="External"/><Relationship Id="rId956" Type="http://schemas.openxmlformats.org/officeDocument/2006/relationships/hyperlink" Target="https://www.thenationalnews.com/uae/education/uae-schools-and-universities-to-begin-gradual-return-from-february-14-1.1158592" TargetMode="External"/><Relationship Id="rId713" Type="http://schemas.openxmlformats.org/officeDocument/2006/relationships/hyperlink" Target="https://gandhara.rferl.org/a/back-to-school-amid-the-covid-19-pandemic/30840488.html" TargetMode="External"/><Relationship Id="rId955" Type="http://schemas.openxmlformats.org/officeDocument/2006/relationships/hyperlink" Target="https://www.facebook.com/UAMON/posts/3849618425064707" TargetMode="External"/><Relationship Id="rId59" Type="http://schemas.openxmlformats.org/officeDocument/2006/relationships/hyperlink" Target="http://www.xinhuanet.com/english/2021-01/16/c_139673343.htm" TargetMode="External"/><Relationship Id="rId58" Type="http://schemas.openxmlformats.org/officeDocument/2006/relationships/hyperlink" Target="https://edu.gov.az/en/page/9/18629" TargetMode="External"/><Relationship Id="rId950" Type="http://schemas.openxmlformats.org/officeDocument/2006/relationships/hyperlink" Target="https://www.garda.com/crisis24/news-alerts/462181/ukraine-tighter-covid-19-related-restrictions-to-be-in-force-in-kyiv-april-5-16-update-22" TargetMode="External"/><Relationship Id="rId590" Type="http://schemas.openxmlformats.org/officeDocument/2006/relationships/hyperlink" Target="https://avas.mv/en/93724" TargetMode="External"/><Relationship Id="rId107" Type="http://schemas.openxmlformats.org/officeDocument/2006/relationships/hyperlink" Target="https://www.gov.bm/sites/default/files/Budget%20202021_Statement_PORTAL.pdf" TargetMode="External"/><Relationship Id="rId349" Type="http://schemas.openxmlformats.org/officeDocument/2006/relationships/hyperlink" Target="https://www.wsj.com/articles/germany-hits-pause-on-reopening-amid-rising-covid-19-infections-11598545067" TargetMode="External"/><Relationship Id="rId106" Type="http://schemas.openxmlformats.org/officeDocument/2006/relationships/hyperlink" Target="https://www.gov.bm/articles/covid-19-vaccine-arrives-bermuda" TargetMode="External"/><Relationship Id="rId348" Type="http://schemas.openxmlformats.org/officeDocument/2006/relationships/hyperlink" Target="https://www.dw.com/en/covid-german-regulations-on-who-gets-vaccine-first/a-55987647" TargetMode="External"/><Relationship Id="rId105" Type="http://schemas.openxmlformats.org/officeDocument/2006/relationships/hyperlink" Target="https://www.moed.bm/files/user/90/file/Entry%20to%20Exit%20Protocols%20PRIMARY%20LEVEL%20July%2024,%202020.pdf" TargetMode="External"/><Relationship Id="rId347" Type="http://schemas.openxmlformats.org/officeDocument/2006/relationships/hyperlink" Target="https://www.cbsnews.com/news/coronavirus-school-germany-no-outbreaks/" TargetMode="External"/><Relationship Id="rId589" Type="http://schemas.openxmlformats.org/officeDocument/2006/relationships/hyperlink" Target="https://www.malaymail.com/news/malaysia/2020/07/15/education-minister-says-satisfied-with-sop-compliance-as-schools-reopened-t/1884739" TargetMode="External"/><Relationship Id="rId104" Type="http://schemas.openxmlformats.org/officeDocument/2006/relationships/hyperlink" Target="http://coronavirus.bernews.com/public-school-reopening-delayed-until-sept-14/" TargetMode="External"/><Relationship Id="rId346" Type="http://schemas.openxmlformats.org/officeDocument/2006/relationships/hyperlink" Target="https://fortune.com/2020/08/10/covid-schools-reopening-class-children-coronavirus/" TargetMode="External"/><Relationship Id="rId588" Type="http://schemas.openxmlformats.org/officeDocument/2006/relationships/hyperlink" Target="https://www.facebook.com/KemPendidikan/" TargetMode="External"/><Relationship Id="rId109" Type="http://schemas.openxmlformats.org/officeDocument/2006/relationships/hyperlink" Target="https://www.moed.bm/files/user/90/file/200522%20School%20Reopening%20Plans.pdf" TargetMode="External"/><Relationship Id="rId108" Type="http://schemas.openxmlformats.org/officeDocument/2006/relationships/hyperlink" Target="https://www.gov.bm/articles/bermuda-public-schools-school-reopening-plans" TargetMode="External"/><Relationship Id="rId341" Type="http://schemas.openxmlformats.org/officeDocument/2006/relationships/hyperlink" Target="https://civil.ge/archives/392294" TargetMode="External"/><Relationship Id="rId583" Type="http://schemas.openxmlformats.org/officeDocument/2006/relationships/hyperlink" Target="https://www.voanews.com/africa/malawi-sees-spike-teen-pregnancies-early-marriage-during-covid-lockdown" TargetMode="External"/><Relationship Id="rId340" Type="http://schemas.openxmlformats.org/officeDocument/2006/relationships/hyperlink" Target="https://agenda.ge/en/news/2021/266" TargetMode="External"/><Relationship Id="rId582" Type="http://schemas.openxmlformats.org/officeDocument/2006/relationships/hyperlink" Target="http://www.xinhuanet.com/english/2021-02/02/c_139716241.htm" TargetMode="External"/><Relationship Id="rId581" Type="http://schemas.openxmlformats.org/officeDocument/2006/relationships/hyperlink" Target="https://www.aa.com.tr/en/africa/malawi-teachers-demand-april-salaries-ahead-of-lockdown/1805779" TargetMode="External"/><Relationship Id="rId580" Type="http://schemas.openxmlformats.org/officeDocument/2006/relationships/hyperlink" Target="https://www.voanews.com/covid-19-pandemic/malawi-announces-new-lockdown-measures-covid-cases-surge" TargetMode="External"/><Relationship Id="rId103" Type="http://schemas.openxmlformats.org/officeDocument/2006/relationships/hyperlink" Target="https://www.gov.bm/articles/eemc-public-schools-reopen-january-13th" TargetMode="External"/><Relationship Id="rId345" Type="http://schemas.openxmlformats.org/officeDocument/2006/relationships/hyperlink" Target="https://www.dw.com/en/coronavirus-germany-extends-covid-lockdown-until-january-31/a-56134498" TargetMode="External"/><Relationship Id="rId587" Type="http://schemas.openxmlformats.org/officeDocument/2006/relationships/hyperlink" Target="https://www.moe.gov.my/en/pemberitahuan/announcement/gp-buka-sekolah" TargetMode="External"/><Relationship Id="rId102" Type="http://schemas.openxmlformats.org/officeDocument/2006/relationships/hyperlink" Target="https://www.lemonde.fr/afrique/article/2020/05/12/coronavirus-rentree-masquee-pour-les-eleves-au-benin_6039395_3212.html" TargetMode="External"/><Relationship Id="rId344" Type="http://schemas.openxmlformats.org/officeDocument/2006/relationships/hyperlink" Target="https://agenda.ge/en/news/2020/2461" TargetMode="External"/><Relationship Id="rId586" Type="http://schemas.openxmlformats.org/officeDocument/2006/relationships/hyperlink" Target="https://www.channelnewsasia.com/news/asia/covid-19-malaysia-vaccine-30-per-cent-population-muhyiddin-13657684" TargetMode="External"/><Relationship Id="rId101" Type="http://schemas.openxmlformats.org/officeDocument/2006/relationships/hyperlink" Target="https://sgg.gouv.bj/cm/2020-05-06/" TargetMode="External"/><Relationship Id="rId343" Type="http://schemas.openxmlformats.org/officeDocument/2006/relationships/hyperlink" Target="https://www.facebook.com/emis.ge/?fref=mentions&amp;__tn__=K-R" TargetMode="External"/><Relationship Id="rId585" Type="http://schemas.openxmlformats.org/officeDocument/2006/relationships/hyperlink" Target="https://www.malaymail.com/news/malaysia/2021/05/05/after-selangor-education-ministry-also-closes-kl-and-putrajaya-schools/1971914" TargetMode="External"/><Relationship Id="rId100" Type="http://schemas.openxmlformats.org/officeDocument/2006/relationships/hyperlink" Target="https://www.barrons.com/news/benin-tests-teachers-for-virus-ahead-of-school-restart-01589037304" TargetMode="External"/><Relationship Id="rId342" Type="http://schemas.openxmlformats.org/officeDocument/2006/relationships/hyperlink" Target="https://www.facebook.com/agenda.geo/posts/3190620684367715" TargetMode="External"/><Relationship Id="rId584" Type="http://schemas.openxmlformats.org/officeDocument/2006/relationships/hyperlink" Target="https://www.voanews.com/covid-19-pandemic/malawi-reopen-schools-phases-september-7" TargetMode="External"/><Relationship Id="rId338" Type="http://schemas.openxmlformats.org/officeDocument/2006/relationships/hyperlink" Target="https://www.ei-ie.org/en/detail/16831/the-gambia-social-dialogue-at-heart-of-covid-19-response" TargetMode="External"/><Relationship Id="rId337" Type="http://schemas.openxmlformats.org/officeDocument/2006/relationships/hyperlink" Target="http://www.edugambia.gm/" TargetMode="External"/><Relationship Id="rId579" Type="http://schemas.openxmlformats.org/officeDocument/2006/relationships/hyperlink" Target="https://www.unicef.org/madagascar/communiqu%C3%A9s-de-presse/de-nouvelles-orientations-fournissent-une-feuille-de-route-pour-rouvrir-les" TargetMode="External"/><Relationship Id="rId336" Type="http://schemas.openxmlformats.org/officeDocument/2006/relationships/hyperlink" Target="https://planipolis.iiep.unesco.org/sites/planipolis/files/ressources/the_gambia_safe_school_framework_and_covid-19_school_re-opening_guidelines.pdf" TargetMode="External"/><Relationship Id="rId578" Type="http://schemas.openxmlformats.org/officeDocument/2006/relationships/hyperlink" Target="https://lexpress.mg/07/09/2020/enseignement-les-rentrees-scolaires-et-universitaires-fixees/" TargetMode="External"/><Relationship Id="rId335" Type="http://schemas.openxmlformats.org/officeDocument/2006/relationships/hyperlink" Target="https://www.ei-ie.org/en/detail/16831/the-gambia-social-dialogue-at-heart-of-covid-19-response" TargetMode="External"/><Relationship Id="rId577" Type="http://schemas.openxmlformats.org/officeDocument/2006/relationships/hyperlink" Target="https://www.telegraph.co.uk/news/2020/04/23/madagascar-pupils-expelled-refusing-herbal-covid-19-remedy-distributed/" TargetMode="External"/><Relationship Id="rId339" Type="http://schemas.openxmlformats.org/officeDocument/2006/relationships/hyperlink" Target="https://www.rfi.fr/en/africa/20201025-gambia-parents-raise-safety-concerns-amid-schools-reopening-during-the-covid-19-pandemic" TargetMode="External"/><Relationship Id="rId330" Type="http://schemas.openxmlformats.org/officeDocument/2006/relationships/hyperlink" Target="https://africtelegraph.com/coronavirus-reouverture-des-ecoles-au-gabon/" TargetMode="External"/><Relationship Id="rId572" Type="http://schemas.openxmlformats.org/officeDocument/2006/relationships/hyperlink" Target="https://news.cgtn.com/news/2020-04-23/Schools-reopening-in-Macao-is-a-positive-step-PVsaLIf4xa/index.html" TargetMode="External"/><Relationship Id="rId571" Type="http://schemas.openxmlformats.org/officeDocument/2006/relationships/hyperlink" Target="https://www.facebook.com/dsedjmacau" TargetMode="External"/><Relationship Id="rId570" Type="http://schemas.openxmlformats.org/officeDocument/2006/relationships/hyperlink" Target="https://today.rtl.lu/news/luxembourg/a/1575743.html" TargetMode="External"/><Relationship Id="rId334" Type="http://schemas.openxmlformats.org/officeDocument/2006/relationships/hyperlink" Target="https://gambiana.com/govt-announces-dates-for-reopening-of-schools/" TargetMode="External"/><Relationship Id="rId576" Type="http://schemas.openxmlformats.org/officeDocument/2006/relationships/hyperlink" Target="https://www.globalpartnership.org/where-we-work/madagascar" TargetMode="External"/><Relationship Id="rId333" Type="http://schemas.openxmlformats.org/officeDocument/2006/relationships/hyperlink" Target="https://africtelegraph.com/coronavirus-reouverture-des-ecoles-au-gabon/" TargetMode="External"/><Relationship Id="rId575" Type="http://schemas.openxmlformats.org/officeDocument/2006/relationships/hyperlink" Target="https://www.ei-ie.org/en/detail/16945/madagascar-an-education-union-is-bringing-teachers%E2%80%99-grievances-and-suggestions-to-the-attention-of-the-public-authorities" TargetMode="External"/><Relationship Id="rId332" Type="http://schemas.openxmlformats.org/officeDocument/2006/relationships/hyperlink" Target="http://www.education-nationale.gouv.ga/9-actualites/" TargetMode="External"/><Relationship Id="rId574" Type="http://schemas.openxmlformats.org/officeDocument/2006/relationships/hyperlink" Target="https://www.garda.com/crisis24/news-alerts/463276/madagascar-officials-implement-covid-19-related-movement-restrictive-measures-in-several-regions-as-of-april-4-update-23" TargetMode="External"/><Relationship Id="rId331" Type="http://schemas.openxmlformats.org/officeDocument/2006/relationships/hyperlink" Target="https://www.ei-ie.org/en/detail/16746/test" TargetMode="External"/><Relationship Id="rId573" Type="http://schemas.openxmlformats.org/officeDocument/2006/relationships/hyperlink" Target="https://asiatimes.com/2020/04/macau-to-reopen-schools-while-hk-struggling/" TargetMode="External"/><Relationship Id="rId370" Type="http://schemas.openxmlformats.org/officeDocument/2006/relationships/hyperlink" Target="https://www.facebook.com/MinEduGR/" TargetMode="External"/><Relationship Id="rId129" Type="http://schemas.openxmlformats.org/officeDocument/2006/relationships/hyperlink" Target="https://www.wsws.org/en/articles/2021/01/05/braz-j05.html" TargetMode="External"/><Relationship Id="rId128" Type="http://schemas.openxmlformats.org/officeDocument/2006/relationships/hyperlink" Target="https://www.facebook.com/thutomodingBotswana/" TargetMode="External"/><Relationship Id="rId127" Type="http://schemas.openxmlformats.org/officeDocument/2006/relationships/hyperlink" Target="https://www.facebook.com/thutomodingBotswana/photos/a.1415674465182338/3173478836068550/?type=3&amp;theater" TargetMode="External"/><Relationship Id="rId369" Type="http://schemas.openxmlformats.org/officeDocument/2006/relationships/hyperlink" Target="https://www.minedu.gov.gr/news/45145-28-05-20-epanaleitourgia-ton-sxolikon-monadon-eidikis-agogis-kai-ekpaidefsis-avathmias-vvathmias-ekpaidefsis" TargetMode="External"/><Relationship Id="rId126" Type="http://schemas.openxmlformats.org/officeDocument/2006/relationships/hyperlink" Target="https://www.voanews.com/covid-19-pandemic/botswana-schools-reopen-amid-concerns-over-preparedness" TargetMode="External"/><Relationship Id="rId368" Type="http://schemas.openxmlformats.org/officeDocument/2006/relationships/hyperlink" Target="https://news.gtp.gr/2021/02/09/greece-announces-next-covid-19-vaccine-priority-age-groups/" TargetMode="External"/><Relationship Id="rId121" Type="http://schemas.openxmlformats.org/officeDocument/2006/relationships/hyperlink" Target="https://www.thehour.com/news/article/Bolivian-students-return-to-class-in-protective-15926141.php" TargetMode="External"/><Relationship Id="rId363" Type="http://schemas.openxmlformats.org/officeDocument/2006/relationships/hyperlink" Target="https://www.facebook.com/gibraltargovernment/photos/pcb.3219373821441225/3219899688055305/?type=3&amp;theater" TargetMode="External"/><Relationship Id="rId120" Type="http://schemas.openxmlformats.org/officeDocument/2006/relationships/hyperlink" Target="https://morningstaronline.co.uk/article/w/teachers-bolivia-start-hunger-strike-over-covid-19-sackings" TargetMode="External"/><Relationship Id="rId362" Type="http://schemas.openxmlformats.org/officeDocument/2006/relationships/hyperlink" Target="https://www.education.gov.gi/return-to-school" TargetMode="External"/><Relationship Id="rId361" Type="http://schemas.openxmlformats.org/officeDocument/2006/relationships/hyperlink" Target="https://drive.google.com/file/d/1J0aUc9Xt5FDpE0x1jFh05PCVWMt1_9Cq/view" TargetMode="External"/><Relationship Id="rId360" Type="http://schemas.openxmlformats.org/officeDocument/2006/relationships/hyperlink" Target="https://www.gibraltar.gov.gi/press-releases/government-announces-the-arrival-of-vaccines-and-the-first-phase-of-the-covid-19-vaccination-strategy-gha-operation-freedom-282021-6571" TargetMode="External"/><Relationship Id="rId125" Type="http://schemas.openxmlformats.org/officeDocument/2006/relationships/hyperlink" Target="https://www.voanews.com/covid-19-pandemic/botswanas-capital-city-back-covid-19-lockdown" TargetMode="External"/><Relationship Id="rId367" Type="http://schemas.openxmlformats.org/officeDocument/2006/relationships/hyperlink" Target="https://www.thenationalherald.com/archive_general_news_greece/arthro/greek_teachers_protest_against_high_schools_reopening-284960/" TargetMode="External"/><Relationship Id="rId124" Type="http://schemas.openxmlformats.org/officeDocument/2006/relationships/hyperlink" Target="https://www.facebook.com/BotswanaGovernment/posts/message-by-the-minister-of-basic-education-on-the-new-school-year-and-schools-re/3650861768329788/" TargetMode="External"/><Relationship Id="rId366" Type="http://schemas.openxmlformats.org/officeDocument/2006/relationships/hyperlink" Target="https://greekreporter.com/2021/03/12/covid-19-schools-to-remain-closed-for-two-weeks-across-greece/" TargetMode="External"/><Relationship Id="rId123" Type="http://schemas.openxmlformats.org/officeDocument/2006/relationships/hyperlink" Target="https://www.lexology.com/library/detail.aspx?g=53832dca-f03a-43c3-b34a-95331f034662" TargetMode="External"/><Relationship Id="rId365" Type="http://schemas.openxmlformats.org/officeDocument/2006/relationships/hyperlink" Target="https://www.chronicle.gi/year-12-students-to-return-to-school-next-week/" TargetMode="External"/><Relationship Id="rId122" Type="http://schemas.openxmlformats.org/officeDocument/2006/relationships/hyperlink" Target="http://www.xinhuanet.com/english/2021-03/12/c_139803902.htm" TargetMode="External"/><Relationship Id="rId364" Type="http://schemas.openxmlformats.org/officeDocument/2006/relationships/hyperlink" Target="https://www.theolivepress.es/spain-news/2020/05/08/gibraltar-schools-start-to-open-from-may-26-as-active-covid-19-infections-go-down-to-three/" TargetMode="External"/><Relationship Id="rId95" Type="http://schemas.openxmlformats.org/officeDocument/2006/relationships/hyperlink" Target="https://edition.channel5belize.com/archives/217335" TargetMode="External"/><Relationship Id="rId94" Type="http://schemas.openxmlformats.org/officeDocument/2006/relationships/hyperlink" Target="https://edition.channel5belize.com/archives/218088" TargetMode="External"/><Relationship Id="rId97" Type="http://schemas.openxmlformats.org/officeDocument/2006/relationships/hyperlink" Target="https://reliefweb.int/report/belize/idb-helps-belizean-schools-affected-covid-19-closures" TargetMode="External"/><Relationship Id="rId96" Type="http://schemas.openxmlformats.org/officeDocument/2006/relationships/hyperlink" Target="https://amandala.com.bz/news/back-to-school-in-3-weeks/" TargetMode="External"/><Relationship Id="rId99" Type="http://schemas.openxmlformats.org/officeDocument/2006/relationships/hyperlink" Target="https://www.vanguardngr.com/2021/01/uniben-to-resume-based-on-edo-state-covid-19-directives/" TargetMode="External"/><Relationship Id="rId98" Type="http://schemas.openxmlformats.org/officeDocument/2006/relationships/hyperlink" Target="https://www.facebook.com/BelizeMOEYS/photos/pcb.2968610063207510/2968605766541273/?type=3&amp;theater" TargetMode="External"/><Relationship Id="rId91" Type="http://schemas.openxmlformats.org/officeDocument/2006/relationships/hyperlink" Target="https://www.reuters.com/article/healthcoronavirus-belgium/belgian-schools-to-reopen-in-september-masks-mandatory-for-older-children-idUSL8N2FM3RK" TargetMode="External"/><Relationship Id="rId90" Type="http://schemas.openxmlformats.org/officeDocument/2006/relationships/hyperlink" Target="https://www.info-coronavirus.be/en/vaccination/" TargetMode="External"/><Relationship Id="rId93" Type="http://schemas.openxmlformats.org/officeDocument/2006/relationships/hyperlink" Target="https://www.breakingbelizenews.com/2020/07/14/teachers-union-conducting-school-preparedness-survey1/" TargetMode="External"/><Relationship Id="rId92" Type="http://schemas.openxmlformats.org/officeDocument/2006/relationships/hyperlink" Target="https://amandala.com.bz/news/back-to-school-in-3-weeks/" TargetMode="External"/><Relationship Id="rId118" Type="http://schemas.openxmlformats.org/officeDocument/2006/relationships/hyperlink" Target="https://www.facebook.com/SherigBhutan/" TargetMode="External"/><Relationship Id="rId117" Type="http://schemas.openxmlformats.org/officeDocument/2006/relationships/hyperlink" Target="http://www.education.gov.bt/" TargetMode="External"/><Relationship Id="rId359" Type="http://schemas.openxmlformats.org/officeDocument/2006/relationships/hyperlink" Target="https://www.chronicle.gi/govt-publishes-guidelines-for-return-to-school/" TargetMode="External"/><Relationship Id="rId116" Type="http://schemas.openxmlformats.org/officeDocument/2006/relationships/hyperlink" Target="http://www.education.gov.bt/wp-content/uploads/2020/07/Guideline-for-re-opening-schools-June-28-2020.pdf" TargetMode="External"/><Relationship Id="rId358" Type="http://schemas.openxmlformats.org/officeDocument/2006/relationships/hyperlink" Target="https://www.chronicle.gi/nasuwt-calls-on-govt-to-address-its-concerns-over-plans-to-reopen-schools/" TargetMode="External"/><Relationship Id="rId115" Type="http://schemas.openxmlformats.org/officeDocument/2006/relationships/hyperlink" Target="https://southasiamonitor.org/bhutan/covid-19-response-programmes-heart-2020-21-bhutan-budget" TargetMode="External"/><Relationship Id="rId357" Type="http://schemas.openxmlformats.org/officeDocument/2006/relationships/hyperlink" Target="https://www.theolivepress.es/spain-news/2021/01/28/schools-in-gibraltar-to-re-open-on-february-22-to-stop-covid-19-spread/" TargetMode="External"/><Relationship Id="rId599" Type="http://schemas.openxmlformats.org/officeDocument/2006/relationships/hyperlink" Target="https://www.facebook.com/ministere.educ.ensup.mali" TargetMode="External"/><Relationship Id="rId119" Type="http://schemas.openxmlformats.org/officeDocument/2006/relationships/hyperlink" Target="https://www.sandiegouniontribune.com/en-espanol/noticias/story/2021-01-09/rebrote-obliga-a-bolivia-aplazar-clases-presenciales" TargetMode="External"/><Relationship Id="rId110" Type="http://schemas.openxmlformats.org/officeDocument/2006/relationships/hyperlink" Target="https://www.facebook.com/SherigBhutan/posts/2210172679113695" TargetMode="External"/><Relationship Id="rId352" Type="http://schemas.openxmlformats.org/officeDocument/2006/relationships/hyperlink" Target="https://reliefweb.int/report/ghana/unicef-ghana-covid-19-situation-report-no-14-1-31-january-2021" TargetMode="External"/><Relationship Id="rId594" Type="http://schemas.openxmlformats.org/officeDocument/2006/relationships/hyperlink" Target="https://www.who.int/docs/default-source/maldives/maldives-sitrep-9-july2020.pdf?sfvrsn=6e6e278e_2" TargetMode="External"/><Relationship Id="rId351" Type="http://schemas.openxmlformats.org/officeDocument/2006/relationships/hyperlink" Target="https://www.vox.com/2020/5/1/21239638/germany-coronavirus-lockdown-reopening-merkel" TargetMode="External"/><Relationship Id="rId593" Type="http://schemas.openxmlformats.org/officeDocument/2006/relationships/hyperlink" Target="https://southasiamonitor.org/maldives/who-pledges-further-support-maldives-prepares-reopen-schools" TargetMode="External"/><Relationship Id="rId350" Type="http://schemas.openxmlformats.org/officeDocument/2006/relationships/hyperlink" Target="https://de-de.facebook.com/bmbf.de/" TargetMode="External"/><Relationship Id="rId592" Type="http://schemas.openxmlformats.org/officeDocument/2006/relationships/hyperlink" Target="https://www.facebook.com/EducationMV/" TargetMode="External"/><Relationship Id="rId591" Type="http://schemas.openxmlformats.org/officeDocument/2006/relationships/hyperlink" Target="https://timesofaddu.com/2021/01/24/everything-you-need-to-know-about-covid-19-vaccine-in-maldives/" TargetMode="External"/><Relationship Id="rId114" Type="http://schemas.openxmlformats.org/officeDocument/2006/relationships/hyperlink" Target="https://kuenselonline.com/government-details-plans-to-distribute-covid-19-vaccines/" TargetMode="External"/><Relationship Id="rId356" Type="http://schemas.openxmlformats.org/officeDocument/2006/relationships/hyperlink" Target="http://www.xinhuanet.com/english/2020-08/31/c_139330408.htm" TargetMode="External"/><Relationship Id="rId598" Type="http://schemas.openxmlformats.org/officeDocument/2006/relationships/hyperlink" Target="https://www.studiotamani.org/index.php/themes/politique/24473-reprise-des-cours-des-ecoles-privees-anticipent-les-enseignants-maintiennent-leur-greve" TargetMode="External"/><Relationship Id="rId113" Type="http://schemas.openxmlformats.org/officeDocument/2006/relationships/hyperlink" Target="http://www.education.gov.bt/wp-content/uploads/2020/07/EiE-Phase-II-Plan-Final-Dochu-v4.pdf" TargetMode="External"/><Relationship Id="rId355" Type="http://schemas.openxmlformats.org/officeDocument/2006/relationships/hyperlink" Target="https://twitter.com/gheduservice" TargetMode="External"/><Relationship Id="rId597" Type="http://schemas.openxmlformats.org/officeDocument/2006/relationships/hyperlink" Target="https://www.africanews.com/2021/01/22/mali-picks-astrazeneca-covid-19-vaccine-to-begin-vaccination-april//" TargetMode="External"/><Relationship Id="rId112" Type="http://schemas.openxmlformats.org/officeDocument/2006/relationships/hyperlink" Target="http://www.education.gov.bt/wp-content/uploads/2020/07/Guideline-for-re-opening-schools-June-28-2020.pdf" TargetMode="External"/><Relationship Id="rId354" Type="http://schemas.openxmlformats.org/officeDocument/2006/relationships/hyperlink" Target="http://www.ges.gov.gh/" TargetMode="External"/><Relationship Id="rId596" Type="http://schemas.openxmlformats.org/officeDocument/2006/relationships/hyperlink" Target="https://www.barrons.com/news/mali-teachers-strike-over-virus-concerns-as-schools-reopen-01591122005" TargetMode="External"/><Relationship Id="rId111" Type="http://schemas.openxmlformats.org/officeDocument/2006/relationships/hyperlink" Target="http://www.education.gov.bt/wp-content/uploads/2020/08/Royal-Government-of-Bhutan.pdf" TargetMode="External"/><Relationship Id="rId353" Type="http://schemas.openxmlformats.org/officeDocument/2006/relationships/hyperlink" Target="https://africa.cgtn.com/2020/07/17/pre-tertiary-teacher-unions-in-ghana-call-for-school-closure-over-covid-19-concerns/" TargetMode="External"/><Relationship Id="rId595" Type="http://schemas.openxmlformats.org/officeDocument/2006/relationships/hyperlink" Target="https://www.garda.com/crisis24/news-alerts/425031/mali-officials-tighten-domestic-covid-19-restrictions-as-of-jan-4-update-7" TargetMode="External"/><Relationship Id="rId305" Type="http://schemas.openxmlformats.org/officeDocument/2006/relationships/hyperlink" Target="http://local.fo/schools-and-daycares-reopen-next-week/" TargetMode="External"/><Relationship Id="rId547" Type="http://schemas.openxmlformats.org/officeDocument/2006/relationships/hyperlink" Target="https://www.facebook.com/LiberiaMOE/" TargetMode="External"/><Relationship Id="rId789" Type="http://schemas.openxmlformats.org/officeDocument/2006/relationships/hyperlink" Target="https://www.africanews.com/2020/06/26/senegal-final-year-students-resume-classes-amid-virus-control-protocols//" TargetMode="External"/><Relationship Id="rId304" Type="http://schemas.openxmlformats.org/officeDocument/2006/relationships/hyperlink" Target="http://apanews.net/en/news/ethiopia-to-reopen-schools-amid-covid-19-spread" TargetMode="External"/><Relationship Id="rId546" Type="http://schemas.openxmlformats.org/officeDocument/2006/relationships/hyperlink" Target="http://moe-liberia.org/wp-content/uploads/2020/06/DRAFT-COVID-19_GUIDELINES-FOR-SAFE-SCHOOL-REOPENING.pdf" TargetMode="External"/><Relationship Id="rId788" Type="http://schemas.openxmlformats.org/officeDocument/2006/relationships/hyperlink" Target="https://www.facebook.com/snmen/" TargetMode="External"/><Relationship Id="rId303" Type="http://schemas.openxmlformats.org/officeDocument/2006/relationships/hyperlink" Target="https://www.press.et/english/?p=27223" TargetMode="External"/><Relationship Id="rId545" Type="http://schemas.openxmlformats.org/officeDocument/2006/relationships/hyperlink" Target="http://moe-liberia.org/ministry-of-education-outlines-plans-for-the-reopening-of-schools-for-12th-graders/" TargetMode="External"/><Relationship Id="rId787" Type="http://schemas.openxmlformats.org/officeDocument/2006/relationships/hyperlink" Target="https://www.ei-ie.org/en/detail/16771/senegal-recovering-education-at-all-levels-while-saving-lives" TargetMode="External"/><Relationship Id="rId302" Type="http://schemas.openxmlformats.org/officeDocument/2006/relationships/hyperlink" Target="https://www.press.et/english/?p=27223" TargetMode="External"/><Relationship Id="rId544" Type="http://schemas.openxmlformats.org/officeDocument/2006/relationships/hyperlink" Target="https://www.ei-ie.org/en/detail/16729/liberia-teacher-union-provides-educators-with-vital-personal-protective-equipment" TargetMode="External"/><Relationship Id="rId786" Type="http://schemas.openxmlformats.org/officeDocument/2006/relationships/hyperlink" Target="https://www.reuters.com/article/uk-senegal-politics-sonko/senegal-shuts-schools-amid-violent-unrest-idUSKBN2B00JR" TargetMode="External"/><Relationship Id="rId309" Type="http://schemas.openxmlformats.org/officeDocument/2006/relationships/hyperlink" Target="http://www.education.gov.fj/circulars/" TargetMode="External"/><Relationship Id="rId308" Type="http://schemas.openxmlformats.org/officeDocument/2006/relationships/hyperlink" Target="https://www.facebook.com/MOEFIJI/posts/2274054499396262" TargetMode="External"/><Relationship Id="rId307" Type="http://schemas.openxmlformats.org/officeDocument/2006/relationships/hyperlink" Target="https://www.highnorthnews.com/en/updated-corona-arctic-faroe-islands-ease-restrictions" TargetMode="External"/><Relationship Id="rId549" Type="http://schemas.openxmlformats.org/officeDocument/2006/relationships/hyperlink" Target="https://www.libyaobserver.ly/education/2020-2021-academic-year-kicks-western-libya" TargetMode="External"/><Relationship Id="rId306" Type="http://schemas.openxmlformats.org/officeDocument/2006/relationships/hyperlink" Target="https://www.government.fo/en/news/news/reopening-faroese-society-phase-2/" TargetMode="External"/><Relationship Id="rId548" Type="http://schemas.openxmlformats.org/officeDocument/2006/relationships/hyperlink" Target="https://frontpageafricaonline.com/opinion/press-release/liberia-education-ministry-unfolds-plans-for-reopening-of-schools/" TargetMode="External"/><Relationship Id="rId781" Type="http://schemas.openxmlformats.org/officeDocument/2006/relationships/hyperlink" Target="https://www.livemint.com/news/world/covid-19-saudi-arabia-to-begin-vaccine-distribution-in-next-3-days-says-report-11608114835673.html" TargetMode="External"/><Relationship Id="rId780" Type="http://schemas.openxmlformats.org/officeDocument/2006/relationships/hyperlink" Target="https://english.alarabiya.net/coronavirus/2021/01/14/Coronavirus-Coronavirus-Remote-learning-to-continue-in-Saudi-Arabian-schools" TargetMode="External"/><Relationship Id="rId301" Type="http://schemas.openxmlformats.org/officeDocument/2006/relationships/hyperlink" Target="https://www.afro.who.int/news/who-works-health-and-education-sectors-ensure-covid-19-prevention-measures-are-place-schools" TargetMode="External"/><Relationship Id="rId543" Type="http://schemas.openxmlformats.org/officeDocument/2006/relationships/hyperlink" Target="https://www.facebook.com/LiberiaMOE/posts/2875524899385150" TargetMode="External"/><Relationship Id="rId785" Type="http://schemas.openxmlformats.org/officeDocument/2006/relationships/hyperlink" Target="https://www.usnews.com/news/world/articles/2020-08-15/distance-learning-for-first-seven-weeks-of-school-term-in-saudi-arabia" TargetMode="External"/><Relationship Id="rId300" Type="http://schemas.openxmlformats.org/officeDocument/2006/relationships/hyperlink" Target="https://www.facebook.com/pg/EswatiniGov/posts/?ref=page_internal" TargetMode="External"/><Relationship Id="rId542" Type="http://schemas.openxmlformats.org/officeDocument/2006/relationships/hyperlink" Target="https://www.maserumetro.com/news/news/schools-to-reopen-on-monday/" TargetMode="External"/><Relationship Id="rId784" Type="http://schemas.openxmlformats.org/officeDocument/2006/relationships/hyperlink" Target="https://twitter.com/moe_gov_sa" TargetMode="External"/><Relationship Id="rId541" Type="http://schemas.openxmlformats.org/officeDocument/2006/relationships/hyperlink" Target="https://twitter.com/LResponse" TargetMode="External"/><Relationship Id="rId783" Type="http://schemas.openxmlformats.org/officeDocument/2006/relationships/hyperlink" Target="https://www.moe.gov.sa/en/Pages/default.aspx" TargetMode="External"/><Relationship Id="rId540" Type="http://schemas.openxmlformats.org/officeDocument/2006/relationships/hyperlink" Target="https://www.thepost.co.ls/news/teachers-want-schools-opened-in-august/" TargetMode="External"/><Relationship Id="rId782" Type="http://schemas.openxmlformats.org/officeDocument/2006/relationships/hyperlink" Target="https://www.reuters.com/article/us-saudi-economy-budget/saudi-arabia-asked-state-agencies-to-implement-big-budget-cuts-sources-idUSKBN20Y0QA" TargetMode="External"/><Relationship Id="rId536" Type="http://schemas.openxmlformats.org/officeDocument/2006/relationships/hyperlink" Target="https://www.worldbank.org/en/news/press-release/2021/01/21/world-bank-supports-first-covid-19-vaccine-rollout-in-lebanon" TargetMode="External"/><Relationship Id="rId778" Type="http://schemas.openxmlformats.org/officeDocument/2006/relationships/hyperlink" Target="https://www.globalpartnership.org/content/approval-letter-covid-19-accelerated-funding-sao-tome-and-principe" TargetMode="External"/><Relationship Id="rId535" Type="http://schemas.openxmlformats.org/officeDocument/2006/relationships/hyperlink" Target="https://www.arabnews.com/node/1844071/middle-east" TargetMode="External"/><Relationship Id="rId777" Type="http://schemas.openxmlformats.org/officeDocument/2006/relationships/hyperlink" Target="https://www.facebook.com/educacao.stp/posts/3817026735046094" TargetMode="External"/><Relationship Id="rId534" Type="http://schemas.openxmlformats.org/officeDocument/2006/relationships/hyperlink" Target="https://www.facebook.com/Izglitibas.ministrija" TargetMode="External"/><Relationship Id="rId776" Type="http://schemas.openxmlformats.org/officeDocument/2006/relationships/hyperlink" Target="https://www.sanmarinortv.sm/news/attualita-c4/la-scuola-sammarinese-riparte-in-sicurezza-a192506" TargetMode="External"/><Relationship Id="rId533" Type="http://schemas.openxmlformats.org/officeDocument/2006/relationships/hyperlink" Target="https://eng.lsm.lv/article/economy/economy/eu-funding-reallocated-to-covid-19-crisis-mitigation-in-latvia.a360442/" TargetMode="External"/><Relationship Id="rId775" Type="http://schemas.openxmlformats.org/officeDocument/2006/relationships/hyperlink" Target="https://www.lanazione.it/cronaca/san-marino-covid-1.6226646" TargetMode="External"/><Relationship Id="rId539" Type="http://schemas.openxmlformats.org/officeDocument/2006/relationships/hyperlink" Target="https://www.gov.ls/schools-to-open-in-categories-education-minister/" TargetMode="External"/><Relationship Id="rId538" Type="http://schemas.openxmlformats.org/officeDocument/2006/relationships/hyperlink" Target="https://www.dailystar.com.lb/News/Lebanon-News/2020/Oct-12/512984-lebanon-schools-reopen-in-midst-of-covid-19-surge.ashx" TargetMode="External"/><Relationship Id="rId537" Type="http://schemas.openxmlformats.org/officeDocument/2006/relationships/hyperlink" Target="https://www.facebook.com/MEHELebanon/" TargetMode="External"/><Relationship Id="rId779" Type="http://schemas.openxmlformats.org/officeDocument/2006/relationships/hyperlink" Target="https://www.facebook.com/educacao.stp/posts/3097468040335304" TargetMode="External"/><Relationship Id="rId770" Type="http://schemas.openxmlformats.org/officeDocument/2006/relationships/hyperlink" Target="https://www.globalpartnership.org/content/approval-letter-covid-19-accelerated-funding-rwanda-2020" TargetMode="External"/><Relationship Id="rId532" Type="http://schemas.openxmlformats.org/officeDocument/2006/relationships/hyperlink" Target="http://www.xinhuanet.com/english/2021-01/14/c_139665479.htm" TargetMode="External"/><Relationship Id="rId774" Type="http://schemas.openxmlformats.org/officeDocument/2006/relationships/hyperlink" Target="https://www.facebook.com/samoagovt/posts/3241644249199908" TargetMode="External"/><Relationship Id="rId531" Type="http://schemas.openxmlformats.org/officeDocument/2006/relationships/hyperlink" Target="https://bnn-news.com/state-of-emergency-in-latvia-to-be-extended-until-6-april-221468" TargetMode="External"/><Relationship Id="rId773" Type="http://schemas.openxmlformats.org/officeDocument/2006/relationships/hyperlink" Target="https://www.facebook.com/samoagovt/posts/3241644249199908" TargetMode="External"/><Relationship Id="rId530" Type="http://schemas.openxmlformats.org/officeDocument/2006/relationships/hyperlink" Target="https://www.unicef.org/laos/stories/safely-back-school" TargetMode="External"/><Relationship Id="rId772" Type="http://schemas.openxmlformats.org/officeDocument/2006/relationships/hyperlink" Target="https://www.newtimes.co.rw/news/education-ministry-sheds-light-schools-reopening" TargetMode="External"/><Relationship Id="rId771" Type="http://schemas.openxmlformats.org/officeDocument/2006/relationships/hyperlink" Target="https://mineduc.gov.rw/index.php?id=166" TargetMode="External"/><Relationship Id="rId327" Type="http://schemas.openxmlformats.org/officeDocument/2006/relationships/hyperlink" Target="https://www.rnz.co.nz/international/pacific-news/428837/tahiti-high-school-ordered-to-shut-because-of-covid-19" TargetMode="External"/><Relationship Id="rId569" Type="http://schemas.openxmlformats.org/officeDocument/2006/relationships/hyperlink" Target="https://today.rtl.lu/news/luxembourg/a/1523695.html" TargetMode="External"/><Relationship Id="rId326" Type="http://schemas.openxmlformats.org/officeDocument/2006/relationships/hyperlink" Target="https://www.garda.com/crisis24/news-alerts/414706/french-polynesia-authorities-extend-territory-wide-covid-19-restrictions-including-curfews-in-tahiti-and-moorea-through-at-least-jan-15-2021-update-5" TargetMode="External"/><Relationship Id="rId568" Type="http://schemas.openxmlformats.org/officeDocument/2006/relationships/hyperlink" Target="https://menej.gouvernement.lu/en/actualites.gouvernement%2Ben%2Bactualites%2Btoutes_actualites%2Barticles%2B2020%2B04-avril%2B16-meisch-reprise-cours.html" TargetMode="External"/><Relationship Id="rId325" Type="http://schemas.openxmlformats.org/officeDocument/2006/relationships/hyperlink" Target="https://www.education.gouv.fr/modalites-pratiques-de-la-rentree-2020-305259" TargetMode="External"/><Relationship Id="rId567" Type="http://schemas.openxmlformats.org/officeDocument/2006/relationships/hyperlink" Target="https://covid19.public.lu/en/vaccination.html" TargetMode="External"/><Relationship Id="rId324" Type="http://schemas.openxmlformats.org/officeDocument/2006/relationships/hyperlink" Target="https://www.thelocal.fr/20201216/france-to-begin-covid-19-vaccinations-before-end-of-december" TargetMode="External"/><Relationship Id="rId566" Type="http://schemas.openxmlformats.org/officeDocument/2006/relationships/hyperlink" Target="https://men.public.lu/fr/support/coronavirus/faq-en.html" TargetMode="External"/><Relationship Id="rId329" Type="http://schemas.openxmlformats.org/officeDocument/2006/relationships/hyperlink" Target="https://www.rnz.co.nz/international/pacific-news/425489/teachers-threaten-strike-as-tahiti-schools-reopen-amid-covid-19" TargetMode="External"/><Relationship Id="rId328" Type="http://schemas.openxmlformats.org/officeDocument/2006/relationships/hyperlink" Target="https://www.rnz.co.nz/international/pacific-news/415286/reopening-of-french-polynesia-schools-resisted" TargetMode="External"/><Relationship Id="rId561" Type="http://schemas.openxmlformats.org/officeDocument/2006/relationships/hyperlink" Target="https://www.facebook.com/SvietimoIrMoksloMinisterija/" TargetMode="External"/><Relationship Id="rId560" Type="http://schemas.openxmlformats.org/officeDocument/2006/relationships/hyperlink" Target="https://www.smm.lt/web/lt/pranesimai_spaudai/naujienos_1/rengiamasi-grizimui-i-mokyklas-paskelbti-reikalavimai-del-ugdymo-organizavimo-istaigose?fbclid=IwAR0-Yd7LdDcZJTV8OtqS50AfrlclFeg_CKwhSqW72CKPdVikqi6rPA1lrqE" TargetMode="External"/><Relationship Id="rId323" Type="http://schemas.openxmlformats.org/officeDocument/2006/relationships/hyperlink" Target="https://www.education.gouv.fr/suspicion-ou-confirmation-de-cas-covid-19-ce-qu-il-faut-faire-305730" TargetMode="External"/><Relationship Id="rId565" Type="http://schemas.openxmlformats.org/officeDocument/2006/relationships/hyperlink" Target="https://today.rtl.lu/news/luxembourg/a/1575743.html" TargetMode="External"/><Relationship Id="rId322" Type="http://schemas.openxmlformats.org/officeDocument/2006/relationships/hyperlink" Target="https://www.ei-ie.org/en/detail/16784/france-teacher-unions-insist-on-health-guarantees-for-students-and-their-teachers-for-the-reopening-of-education-facilities" TargetMode="External"/><Relationship Id="rId564" Type="http://schemas.openxmlformats.org/officeDocument/2006/relationships/hyperlink" Target="https://today.rtl.lu/news/luxembourg/a/1502746.html" TargetMode="External"/><Relationship Id="rId321" Type="http://schemas.openxmlformats.org/officeDocument/2006/relationships/hyperlink" Target="https://fullfact.org/health/france-school-coronavirus/" TargetMode="External"/><Relationship Id="rId563" Type="http://schemas.openxmlformats.org/officeDocument/2006/relationships/hyperlink" Target="https://today.rtl.lu/news/luxembourg/a/1666303.html" TargetMode="External"/><Relationship Id="rId320" Type="http://schemas.openxmlformats.org/officeDocument/2006/relationships/hyperlink" Target="https://www.france24.com/en/france/20210331-live-macron-addresses-france-as-covid-19-cases-resurge" TargetMode="External"/><Relationship Id="rId562" Type="http://schemas.openxmlformats.org/officeDocument/2006/relationships/hyperlink" Target="https://www.luxtimes.lu/en/luxembourg/luxembourg-extends-lockdown-measures-until-march-14-602d744dde135b9236c5733f" TargetMode="External"/><Relationship Id="rId316" Type="http://schemas.openxmlformats.org/officeDocument/2006/relationships/hyperlink" Target="https://stm.fi/en/coronavirus-vaccines" TargetMode="External"/><Relationship Id="rId558" Type="http://schemas.openxmlformats.org/officeDocument/2006/relationships/hyperlink" Target="https://e-seimas.lrs.lt/portal/legalAct/lt/TAD/fd056f90469711ebb394e1efb98d3e67/asr" TargetMode="External"/><Relationship Id="rId315" Type="http://schemas.openxmlformats.org/officeDocument/2006/relationships/hyperlink" Target="https://www.ei-ie.org/en/detail/16702/education-unions-in-nordic-countries-join-forces-with-public-authorities-to-fight-covid-19-pandemic" TargetMode="External"/><Relationship Id="rId557" Type="http://schemas.openxmlformats.org/officeDocument/2006/relationships/hyperlink" Target="https://bnn-news.com/bnn-analyses-how-lithuania-adjusted-its-school-process-to-worrying-covid-19-situation-216763" TargetMode="External"/><Relationship Id="rId799" Type="http://schemas.openxmlformats.org/officeDocument/2006/relationships/hyperlink" Target="https://www.facebook.com/Ministry-of-Basic-and-Senior-Secondary-Education-SL-1410711375879238" TargetMode="External"/><Relationship Id="rId314" Type="http://schemas.openxmlformats.org/officeDocument/2006/relationships/hyperlink" Target="https://www.hel.fi/helsinki/coronavirus-en/Childhood-and/" TargetMode="External"/><Relationship Id="rId556" Type="http://schemas.openxmlformats.org/officeDocument/2006/relationships/hyperlink" Target="https://www.lrt.lt/en/news-in-english/19/1343238/pilot-project-in-vilnius-to-see-one-school-resuming-classes-under-heavy-testing" TargetMode="External"/><Relationship Id="rId798" Type="http://schemas.openxmlformats.org/officeDocument/2006/relationships/hyperlink" Target="http://www.mbsse.qov.si/" TargetMode="External"/><Relationship Id="rId313" Type="http://schemas.openxmlformats.org/officeDocument/2006/relationships/hyperlink" Target="https://www.fbcnews.com.fj/news/covid-19/decision-to-reopen-schools-not-rushed/" TargetMode="External"/><Relationship Id="rId555" Type="http://schemas.openxmlformats.org/officeDocument/2006/relationships/hyperlink" Target="https://www.radio.li/news-1/liechtenstein-beginnt-heute-das-neue-schuljahr" TargetMode="External"/><Relationship Id="rId797" Type="http://schemas.openxmlformats.org/officeDocument/2006/relationships/hyperlink" Target="https://www.devdiscourse.com/article/education/1240606-sierra-leone-and-guinea-bissau-reopen-schools-after-six-months" TargetMode="External"/><Relationship Id="rId319" Type="http://schemas.openxmlformats.org/officeDocument/2006/relationships/hyperlink" Target="https://www.reuters.com/article/us-health-coronavirus-finland-schools/finland-to-reopen-schools-and-daycares-gradually-starting-may-14-idUSKBN22B2RG" TargetMode="External"/><Relationship Id="rId318" Type="http://schemas.openxmlformats.org/officeDocument/2006/relationships/hyperlink" Target="http://www.xinhuanet.com/english/2020-06/18/c_139147063.htm" TargetMode="External"/><Relationship Id="rId317" Type="http://schemas.openxmlformats.org/officeDocument/2006/relationships/hyperlink" Target="https://www.oph.fi/en/news/2020/new-school-year-began-contact-teaching" TargetMode="External"/><Relationship Id="rId559" Type="http://schemas.openxmlformats.org/officeDocument/2006/relationships/hyperlink" Target="https://bnn-news.com/bnn-analyses-how-lithuania-adjusted-its-school-process-to-worrying-covid-19-situation-216763" TargetMode="External"/><Relationship Id="rId550" Type="http://schemas.openxmlformats.org/officeDocument/2006/relationships/hyperlink" Target="https://reliefweb.int/sites/reliefweb.int/files/resources/libya_covid_update_23_final.pdf" TargetMode="External"/><Relationship Id="rId792" Type="http://schemas.openxmlformats.org/officeDocument/2006/relationships/hyperlink" Target="https://www.euractiv.com/section/coronavirus/short_news/covid-19-update-serbia/" TargetMode="External"/><Relationship Id="rId791" Type="http://schemas.openxmlformats.org/officeDocument/2006/relationships/hyperlink" Target="https://www.rferl.org/a/serbia-readies-launch-of-covid-19-vaccine-campaign/31016789.html" TargetMode="External"/><Relationship Id="rId790" Type="http://schemas.openxmlformats.org/officeDocument/2006/relationships/hyperlink" Target="https://www.srbija.gov.rs/vest/en/170874/opening-of-shopping-malls-return-to-schools-possible.php" TargetMode="External"/><Relationship Id="rId312" Type="http://schemas.openxmlformats.org/officeDocument/2006/relationships/hyperlink" Target="https://www.fijitimes.com/fijis-reopening-of-schools-will-be-after-consultation-with-stakeholders/" TargetMode="External"/><Relationship Id="rId554" Type="http://schemas.openxmlformats.org/officeDocument/2006/relationships/hyperlink" Target="http://www.liechtensteinusa.org/article/measures-taken-in-liechtenstein-in-response-to-the-coronavirus-pandemic" TargetMode="External"/><Relationship Id="rId796" Type="http://schemas.openxmlformats.org/officeDocument/2006/relationships/hyperlink" Target="https://en.unesco.org/news/towards-more-resilient-education-system-seychelles" TargetMode="External"/><Relationship Id="rId311" Type="http://schemas.openxmlformats.org/officeDocument/2006/relationships/hyperlink" Target="https://www.facebook.com/MOEFIJI/" TargetMode="External"/><Relationship Id="rId553" Type="http://schemas.openxmlformats.org/officeDocument/2006/relationships/hyperlink" Target="https://www.liechtensteinusa.org/article/measures-taken-in-liechtenstein-in-response-to-the-coronavirus-pandemic" TargetMode="External"/><Relationship Id="rId795" Type="http://schemas.openxmlformats.org/officeDocument/2006/relationships/hyperlink" Target="https://www.facebook.com/eduseychelles/" TargetMode="External"/><Relationship Id="rId310" Type="http://schemas.openxmlformats.org/officeDocument/2006/relationships/hyperlink" Target="http://www.education.gov.fj/" TargetMode="External"/><Relationship Id="rId552" Type="http://schemas.openxmlformats.org/officeDocument/2006/relationships/hyperlink" Target="https://www.libyaobserver.ly/inbrief/education-ministry-releases-calendar-reopening-classes" TargetMode="External"/><Relationship Id="rId794" Type="http://schemas.openxmlformats.org/officeDocument/2006/relationships/hyperlink" Target="http://www.health.gov.sc/index.php/covid-19-vaccination-faqs/" TargetMode="External"/><Relationship Id="rId551" Type="http://schemas.openxmlformats.org/officeDocument/2006/relationships/hyperlink" Target="https://jordantimes.com/news/region/libyan-education-department-says-schools-reopen-mid-june" TargetMode="External"/><Relationship Id="rId793" Type="http://schemas.openxmlformats.org/officeDocument/2006/relationships/hyperlink" Target="http://www.seychellesnewsagency.com/articles/14483/State+schools+in+Seychelles+to+reopen+in+phases+starting+March+" TargetMode="External"/><Relationship Id="rId297" Type="http://schemas.openxmlformats.org/officeDocument/2006/relationships/hyperlink" Target="https://www.unicef.org/eswatini/stories/learners-excited-about-schools-reopening-eswatini" TargetMode="External"/><Relationship Id="rId296" Type="http://schemas.openxmlformats.org/officeDocument/2006/relationships/hyperlink" Target="https://www.osac.gov/Country/Estonia/Content/Detail/Report/18a23460-a9ab-435f-9001-18a2bbae50c5" TargetMode="External"/><Relationship Id="rId295" Type="http://schemas.openxmlformats.org/officeDocument/2006/relationships/hyperlink" Target="https://www.theguardian.com/world/2020/oct/30/lessons-from-estonia-why-excels-digital-learning-during-covid" TargetMode="External"/><Relationship Id="rId294" Type="http://schemas.openxmlformats.org/officeDocument/2006/relationships/hyperlink" Target="https://news.err.ee/1227820/second-batch-of-covid-19-vaccines-arrive-in-estonia" TargetMode="External"/><Relationship Id="rId299" Type="http://schemas.openxmlformats.org/officeDocument/2006/relationships/hyperlink" Target="http://www.gov.sz/images/CORONA/PM-statement-3-July-2020-final.pdf" TargetMode="External"/><Relationship Id="rId298" Type="http://schemas.openxmlformats.org/officeDocument/2006/relationships/hyperlink" Target="https://www.newframe.com/eswatini-teachers-oppose-hasty-school-reopening/" TargetMode="External"/><Relationship Id="rId271" Type="http://schemas.openxmlformats.org/officeDocument/2006/relationships/hyperlink" Target="https://www.telesurenglish.net/news/ecuador-protests-against-budget-cuts-despite-pandemic-20200505-0011.html" TargetMode="External"/><Relationship Id="rId270" Type="http://schemas.openxmlformats.org/officeDocument/2006/relationships/hyperlink" Target="https://www.salud.gob.ec/msp-anuncio-plan-de-vacunacion-a-traves-de-una-alianza-publico-privada/" TargetMode="External"/><Relationship Id="rId269" Type="http://schemas.openxmlformats.org/officeDocument/2006/relationships/hyperlink" Target="https://www.newsamericasnow.com/latin-america-news-ecuador-protests-2020/" TargetMode="External"/><Relationship Id="rId264" Type="http://schemas.openxmlformats.org/officeDocument/2006/relationships/hyperlink" Target="https://www.facebook.com/MoEDominica/posts/3406273196129950" TargetMode="External"/><Relationship Id="rId263" Type="http://schemas.openxmlformats.org/officeDocument/2006/relationships/hyperlink" Target="https://www.caribbeannationalweekly.com/caribbean-breaking-news-featured/schools-in-dominica-to-reopen-on-september-7/" TargetMode="External"/><Relationship Id="rId262" Type="http://schemas.openxmlformats.org/officeDocument/2006/relationships/hyperlink" Target="http://education.gov.dm/" TargetMode="External"/><Relationship Id="rId261" Type="http://schemas.openxmlformats.org/officeDocument/2006/relationships/hyperlink" Target="http://education.gov.dm/" TargetMode="External"/><Relationship Id="rId268" Type="http://schemas.openxmlformats.org/officeDocument/2006/relationships/hyperlink" Target="https://www.garda.com/crisis24/news-alerts/465301/ecuador-authorities-lift-temporary-easter-season-curfews-april-9-return-to-earlier-covid-19-restrictions-with-some-minor-amendments-update-26" TargetMode="External"/><Relationship Id="rId267" Type="http://schemas.openxmlformats.org/officeDocument/2006/relationships/hyperlink" Target="https://twitter.com/educacionrdo." TargetMode="External"/><Relationship Id="rId266" Type="http://schemas.openxmlformats.org/officeDocument/2006/relationships/hyperlink" Target="http://www.ministeriodeeducacion.gob.do/" TargetMode="External"/><Relationship Id="rId265" Type="http://schemas.openxmlformats.org/officeDocument/2006/relationships/hyperlink" Target="https://dominicantoday.com/dr/local/2021/03/05/a-gradual-return-to-school-announced-for-april-6/" TargetMode="External"/><Relationship Id="rId260" Type="http://schemas.openxmlformats.org/officeDocument/2006/relationships/hyperlink" Target="https://www.facebook.com/MoEDominica/posts/3406273196129950" TargetMode="External"/><Relationship Id="rId259" Type="http://schemas.openxmlformats.org/officeDocument/2006/relationships/hyperlink" Target="https://www.facebook.com/MENFOP.cripen/posts/1627306650775986" TargetMode="External"/><Relationship Id="rId258" Type="http://schemas.openxmlformats.org/officeDocument/2006/relationships/hyperlink" Target="https://www.facebook.com/MENFOP.cripen/?fref=ts%2F" TargetMode="External"/><Relationship Id="rId253" Type="http://schemas.openxmlformats.org/officeDocument/2006/relationships/hyperlink" Target="https://www.reuters.com/article/us-health-coronavirus-czech/czechs-say-coronavirus-spread-contained-to-carefully-reopen-idUSKBN22C1FK" TargetMode="External"/><Relationship Id="rId495" Type="http://schemas.openxmlformats.org/officeDocument/2006/relationships/hyperlink" Target="https://abcnews.go.com/International/wireStory/kenya-1st-astrazeneca-vaccine-doses-month-75109056" TargetMode="External"/><Relationship Id="rId252" Type="http://schemas.openxmlformats.org/officeDocument/2006/relationships/hyperlink" Target="https://www.facebook.com/msmtcr" TargetMode="External"/><Relationship Id="rId494" Type="http://schemas.openxmlformats.org/officeDocument/2006/relationships/hyperlink" Target="https://allafrica.com/stories/202010070101.html" TargetMode="External"/><Relationship Id="rId251" Type="http://schemas.openxmlformats.org/officeDocument/2006/relationships/hyperlink" Target="https://www.vlada.cz/en/media-centrum/aktualne/measures-adopted-by-the-czech-government-against-coronavirus-180545/" TargetMode="External"/><Relationship Id="rId493" Type="http://schemas.openxmlformats.org/officeDocument/2006/relationships/hyperlink" Target="https://ewn.co.za/2021/03/26/kenya-imposes-nairobi-lockdown-shuts-schools-to-contain-covid-19" TargetMode="External"/><Relationship Id="rId250" Type="http://schemas.openxmlformats.org/officeDocument/2006/relationships/hyperlink" Target="https://www.msmt.cz/faq-nejcastejsi-dotazy-k-aktualnim-opatrenim-ke-koronaviru" TargetMode="External"/><Relationship Id="rId492" Type="http://schemas.openxmlformats.org/officeDocument/2006/relationships/hyperlink" Target="https://reliefweb.int/report/kazakhstan/united-nations-kazakhstan-covid-19-situation-report-9-4-september-2020" TargetMode="External"/><Relationship Id="rId257" Type="http://schemas.openxmlformats.org/officeDocument/2006/relationships/hyperlink" Target="https://www.sst.dk/en/English/Corona-eng/Vaccination%20against%20COVID-19/Target%20groups" TargetMode="External"/><Relationship Id="rId499" Type="http://schemas.openxmlformats.org/officeDocument/2006/relationships/hyperlink" Target="https://drive.google.com/file/d/1jSyX7qVdJ2dOeMHBxHHAemgb5jeiaaZL/view" TargetMode="External"/><Relationship Id="rId256" Type="http://schemas.openxmlformats.org/officeDocument/2006/relationships/hyperlink" Target="https://www.npr.org/2020/08/01/898184566/how-denmark-is-thinking-about-reopening-schools-safely" TargetMode="External"/><Relationship Id="rId498" Type="http://schemas.openxmlformats.org/officeDocument/2006/relationships/hyperlink" Target="https://www.facebook.com/moekiribati/posts/1193488124381771" TargetMode="External"/><Relationship Id="rId255" Type="http://schemas.openxmlformats.org/officeDocument/2006/relationships/hyperlink" Target="https://uk.reuters.com/article/uk-health-coronavirus-denmark-idUKKBN2931UA" TargetMode="External"/><Relationship Id="rId497" Type="http://schemas.openxmlformats.org/officeDocument/2006/relationships/hyperlink" Target="https://allafrica.com/stories/202006080276.html" TargetMode="External"/><Relationship Id="rId254" Type="http://schemas.openxmlformats.org/officeDocument/2006/relationships/hyperlink" Target="https://brnodaily.com/2020/04/15/news/politics/czech-education-system-to-reopen-in-stages-after-covid-19-outbreak/" TargetMode="External"/><Relationship Id="rId496" Type="http://schemas.openxmlformats.org/officeDocument/2006/relationships/hyperlink" Target="https://twitter.com/EduMinKenya" TargetMode="External"/><Relationship Id="rId293" Type="http://schemas.openxmlformats.org/officeDocument/2006/relationships/hyperlink" Target="https://news.err.ee/1608194971/government-approves-order-allowing-contact-learning-for-grades-9-and-12" TargetMode="External"/><Relationship Id="rId292" Type="http://schemas.openxmlformats.org/officeDocument/2006/relationships/hyperlink" Target="https://shabait.com/" TargetMode="External"/><Relationship Id="rId291" Type="http://schemas.openxmlformats.org/officeDocument/2006/relationships/hyperlink" Target="http://www.xinhuanet.com/english/africa/2021-03/24/c_139832036.htm" TargetMode="External"/><Relationship Id="rId290" Type="http://schemas.openxmlformats.org/officeDocument/2006/relationships/hyperlink" Target="https://www.guineaecuatorialpress.com/noticia.php?id=15628" TargetMode="External"/><Relationship Id="rId286" Type="http://schemas.openxmlformats.org/officeDocument/2006/relationships/hyperlink" Target="https://www.24-horas.mx/2020/08/19/el-salvador-mantendra-clases-virtuales-hasta-fin-de-ano-por-coronavirus/" TargetMode="External"/><Relationship Id="rId285" Type="http://schemas.openxmlformats.org/officeDocument/2006/relationships/hyperlink" Target="https://www.facebook.com/minedsv/" TargetMode="External"/><Relationship Id="rId284" Type="http://schemas.openxmlformats.org/officeDocument/2006/relationships/hyperlink" Target="https://www.mined.gob.sv/noticias/item/1015550-mined-y-minsal-aclaran-que-aun-no-se-pueden-reiniciar-las-clases.html" TargetMode="External"/><Relationship Id="rId283" Type="http://schemas.openxmlformats.org/officeDocument/2006/relationships/hyperlink" Target="https://www.presidencia.gob.sv/gobierno-ha-inmunizado-contra-el-covid-19-a-mas-del-73-de-los-maestros-del-sistema-publico/" TargetMode="External"/><Relationship Id="rId289" Type="http://schemas.openxmlformats.org/officeDocument/2006/relationships/hyperlink" Target="https://twitter.com/UNICEFGuineaEcu/status/1273558190844547072" TargetMode="External"/><Relationship Id="rId288" Type="http://schemas.openxmlformats.org/officeDocument/2006/relationships/hyperlink" Target="https://www.guineaecuatorialpress.com/noticia.php?id=15976" TargetMode="External"/><Relationship Id="rId287" Type="http://schemas.openxmlformats.org/officeDocument/2006/relationships/hyperlink" Target="https://africa.cgtn.com/2021/02/15/equatorial-guinea-closes-schools-in-malabo-and-bata-for-14-days-due-to-increase-in-covid-19-cases/" TargetMode="External"/><Relationship Id="rId282" Type="http://schemas.openxmlformats.org/officeDocument/2006/relationships/hyperlink" Target="https://www.presidencia.gob.sv/el-salvador-es-reconocido-por-las-naciones-unidas-ante-el-reinicio-de-clases-de-forma-semipresencial-y-segura/" TargetMode="External"/><Relationship Id="rId281" Type="http://schemas.openxmlformats.org/officeDocument/2006/relationships/hyperlink" Target="http://english.ahram.org.eg/NewsContent/50/1201/378597/AlAhram-Weekly/Egypt/International-schools-to-reopen-in-Egypt-Why-the-r.aspx" TargetMode="External"/><Relationship Id="rId280" Type="http://schemas.openxmlformats.org/officeDocument/2006/relationships/hyperlink" Target="https://www.facebook.com/egypt.moe" TargetMode="External"/><Relationship Id="rId275" Type="http://schemas.openxmlformats.org/officeDocument/2006/relationships/hyperlink" Target="https://www.explica.co/return-to-virtual-classes-and-greater-abandonment-of-private-centers-in-ecuador/" TargetMode="External"/><Relationship Id="rId274" Type="http://schemas.openxmlformats.org/officeDocument/2006/relationships/hyperlink" Target="https://es-la.facebook.com/MinisterioEducacionEcuador/" TargetMode="External"/><Relationship Id="rId273" Type="http://schemas.openxmlformats.org/officeDocument/2006/relationships/hyperlink" Target="https://educacion.gob.ec/30-de-junio-finalizara-el-ano-lectivo-sierra-amazonia-2019-2020/" TargetMode="External"/><Relationship Id="rId272" Type="http://schemas.openxmlformats.org/officeDocument/2006/relationships/hyperlink" Target="https://educacion.gob.ec/comunicado-oficial-se-ha-puesto-en-marcha-el-retorno-progresivo-opcional-de-las-instituciones-educativas-rurales-del-regimen-costa-galapagos-a-las-aulas-las-familias-tendran-la-opcion-de-acogerse-a/" TargetMode="External"/><Relationship Id="rId279" Type="http://schemas.openxmlformats.org/officeDocument/2006/relationships/hyperlink" Target="https://egyptindependent.com/imf-says-egypt-prioritizes-spending-on-health-education-and-social-protection/" TargetMode="External"/><Relationship Id="rId278" Type="http://schemas.openxmlformats.org/officeDocument/2006/relationships/hyperlink" Target="https://www.al-monitor.com/pulse/originals/2020/12/egypt-coronavirus-mass-immunization-china-vaccine.html" TargetMode="External"/><Relationship Id="rId277" Type="http://schemas.openxmlformats.org/officeDocument/2006/relationships/hyperlink" Target="https://www.aacrao.org/edge/emergent-news/detail/egypt-s-education-ministry-defines-terms-for-possible-school-closures" TargetMode="External"/><Relationship Id="rId276" Type="http://schemas.openxmlformats.org/officeDocument/2006/relationships/hyperlink" Target="https://www.middleeastmonitor.com/20210224-egyptians-call-on-sisi-to-postpone-school-reopening/" TargetMode="External"/><Relationship Id="rId907" Type="http://schemas.openxmlformats.org/officeDocument/2006/relationships/hyperlink" Target="https://www.facebook.com/MinistryofEducationThailand/" TargetMode="External"/><Relationship Id="rId906" Type="http://schemas.openxmlformats.org/officeDocument/2006/relationships/hyperlink" Target="http://www.en.moe.go.th/enMoe2017/" TargetMode="External"/><Relationship Id="rId905" Type="http://schemas.openxmlformats.org/officeDocument/2006/relationships/hyperlink" Target="https://www.nationthailand.com/news/30387169" TargetMode="External"/><Relationship Id="rId904" Type="http://schemas.openxmlformats.org/officeDocument/2006/relationships/hyperlink" Target="https://www.bangkokpost.com/thailand/general/2056803/thailand-set-to-start-covid-19-vaccinations-feb-14" TargetMode="External"/><Relationship Id="rId909" Type="http://schemas.openxmlformats.org/officeDocument/2006/relationships/hyperlink" Target="https://www.bloomberg.com/news/articles/2020-08-07/thailand-to-fully-open-schools-next-week-with-virus-under-check" TargetMode="External"/><Relationship Id="rId908" Type="http://schemas.openxmlformats.org/officeDocument/2006/relationships/hyperlink" Target="https://www.thejakartapost.com/seasia/2020/07/01/thailand-schools-reopen-with-strict-hygiene-rules.html" TargetMode="External"/><Relationship Id="rId903" Type="http://schemas.openxmlformats.org/officeDocument/2006/relationships/hyperlink" Target="https://www.thephuketnews.com/phuket-schools-ordered-closed-78554.php" TargetMode="External"/><Relationship Id="rId902" Type="http://schemas.openxmlformats.org/officeDocument/2006/relationships/hyperlink" Target="https://www.bangkokpost.com/thailand/general/2101967/schools-still-set-to-reopen-may-17" TargetMode="External"/><Relationship Id="rId901" Type="http://schemas.openxmlformats.org/officeDocument/2006/relationships/hyperlink" Target="https://www.africanews.com/2020/07/01/all-tanzania-schools-reopen-amid-strict-virus-protocols//" TargetMode="External"/><Relationship Id="rId900" Type="http://schemas.openxmlformats.org/officeDocument/2006/relationships/hyperlink" Target="https://www.youtube.com/watch?v=To1HU4Uk0CY" TargetMode="External"/><Relationship Id="rId929" Type="http://schemas.openxmlformats.org/officeDocument/2006/relationships/hyperlink" Target="https://www.reuters.com/article/healthcoronavirus-tunisia/update-1-tunisia-closes-schools-until-april-30-to-slow-spread-of-coronavirus-idUSL1N2MA0AB" TargetMode="External"/><Relationship Id="rId928" Type="http://schemas.openxmlformats.org/officeDocument/2006/relationships/hyperlink" Target="https://www.facebook.com/MoEduTT/" TargetMode="External"/><Relationship Id="rId927" Type="http://schemas.openxmlformats.org/officeDocument/2006/relationships/hyperlink" Target="https://www.stabroeknews.com/2020/12/24/news/regional/trinidad/rowley-says-hell-be-first-to-get-covid-vaccine-in-trinidad-and-tobago/" TargetMode="External"/><Relationship Id="rId926" Type="http://schemas.openxmlformats.org/officeDocument/2006/relationships/hyperlink" Target="https://www.stabroeknews.com/2020/05/03/news/regional/trinidad/trinidad-education-ministry-teachers-association-wrangle-over-online-teaching/" TargetMode="External"/><Relationship Id="rId921" Type="http://schemas.openxmlformats.org/officeDocument/2006/relationships/hyperlink" Target="https://www.republicoftogo.com/Toutes-les-rubriques/Education/Retour-en-cours" TargetMode="External"/><Relationship Id="rId920" Type="http://schemas.openxmlformats.org/officeDocument/2006/relationships/hyperlink" Target="https://twitter.com/republicoftogo?lang=en" TargetMode="External"/><Relationship Id="rId925" Type="http://schemas.openxmlformats.org/officeDocument/2006/relationships/hyperlink" Target="https://trinidadexpress.com/newsextra/schools-reopen-february-8---this-is-the-plan/article_b63256d2-600a-11eb-bd96-c386cc6ac382.html" TargetMode="External"/><Relationship Id="rId924" Type="http://schemas.openxmlformats.org/officeDocument/2006/relationships/hyperlink" Target="https://matangitonga.to/2020/04/13/tonga-risks-outbreak-covid" TargetMode="External"/><Relationship Id="rId923" Type="http://schemas.openxmlformats.org/officeDocument/2006/relationships/hyperlink" Target="https://www.worldbank.org/en/news/press-release/2020/06/23/over-1000-tongan-households-get-boost-to-help-keep-students-in-school" TargetMode="External"/><Relationship Id="rId922" Type="http://schemas.openxmlformats.org/officeDocument/2006/relationships/hyperlink" Target="https://www.republicoftogo.com/Toutes-les-rubriques/Medias/Les-cours-reprennent-mais-pas-pour-tout-le-monde" TargetMode="External"/><Relationship Id="rId918" Type="http://schemas.openxmlformats.org/officeDocument/2006/relationships/hyperlink" Target="https://www.republicoftogo.com/Toutes-les-rubriques/Education/Masques-subventionnes" TargetMode="External"/><Relationship Id="rId917" Type="http://schemas.openxmlformats.org/officeDocument/2006/relationships/hyperlink" Target="https://www.ei-ie.org/en/detail/16913/togo-education-union-calls-for-improvements-to-living-and-working-conditions-of-private-sector-teachers" TargetMode="External"/><Relationship Id="rId916" Type="http://schemas.openxmlformats.org/officeDocument/2006/relationships/hyperlink" Target="https://www.republicoftogo.com/Toutes-les-rubriques/Education/Retour-a-l-ecole" TargetMode="External"/><Relationship Id="rId915" Type="http://schemas.openxmlformats.org/officeDocument/2006/relationships/hyperlink" Target="http://www.tatoli.tl/en/2020/07/21/timor-leste-80-of-schools-reopen/" TargetMode="External"/><Relationship Id="rId919" Type="http://schemas.openxmlformats.org/officeDocument/2006/relationships/hyperlink" Target="https://www.globalpartnership.org/where-we-work/togo" TargetMode="External"/><Relationship Id="rId910" Type="http://schemas.openxmlformats.org/officeDocument/2006/relationships/hyperlink" Target="https://www.ucanews.com/news/schools-in-timor-leste-set-to-reopen/88312" TargetMode="External"/><Relationship Id="rId914" Type="http://schemas.openxmlformats.org/officeDocument/2006/relationships/hyperlink" Target="https://www.globalpartnership.org/blog/timor-leste-school-goes-home-during-coronavirus" TargetMode="External"/><Relationship Id="rId913" Type="http://schemas.openxmlformats.org/officeDocument/2006/relationships/hyperlink" Target="https://www.facebook.com/mejd1823/" TargetMode="External"/><Relationship Id="rId912" Type="http://schemas.openxmlformats.org/officeDocument/2006/relationships/hyperlink" Target="https://www.globalpartnership.org/where-we-work/timor-leste" TargetMode="External"/><Relationship Id="rId911" Type="http://schemas.openxmlformats.org/officeDocument/2006/relationships/hyperlink" Target="https://covid19.gov.tl/timor-leste-devera-receber-primeiras-vacinas-a-partir-de-2o-trimestre-lusa/" TargetMode="External"/><Relationship Id="rId629" Type="http://schemas.openxmlformats.org/officeDocument/2006/relationships/hyperlink" Target="https://www.monaco-tribune.com/en/2021/01/covid-19-the-latest-on-monacos-vaccination-campaign/" TargetMode="External"/><Relationship Id="rId624" Type="http://schemas.openxmlformats.org/officeDocument/2006/relationships/hyperlink" Target="https://www.garda.com/crisis24/news-alerts/462976/moldova-authorities-to-extend-covid-19-related-state-of-emergency-until-may-30-and-tighten-certain-related-restrictions-update-16" TargetMode="External"/><Relationship Id="rId866" Type="http://schemas.openxmlformats.org/officeDocument/2006/relationships/hyperlink" Target="https://www.gfcnieuws.com/minister-levens-maximaal-10-leerlingen-in-een-klas-vanaf-1-oktober/?fbclid=IwAR1O1Mh54pu0Rah_iAoKsulyPrIeBduBLCnrPpaI8b4z3dTtDURcT9zx688" TargetMode="External"/><Relationship Id="rId623" Type="http://schemas.openxmlformats.org/officeDocument/2006/relationships/hyperlink" Target="https://www.facebook.com/PohnpeiStateGov" TargetMode="External"/><Relationship Id="rId865" Type="http://schemas.openxmlformats.org/officeDocument/2006/relationships/hyperlink" Target="https://www.waterkant.net/suriname/2020/03/14/scholen-suriname-vanaf-maandag-dicht-vanwege-coronavirus/" TargetMode="External"/><Relationship Id="rId622" Type="http://schemas.openxmlformats.org/officeDocument/2006/relationships/hyperlink" Target="https://www.fsmgov.org/" TargetMode="External"/><Relationship Id="rId864" Type="http://schemas.openxmlformats.org/officeDocument/2006/relationships/hyperlink" Target="https://www.alsudaninews.com/ar/?p=85717" TargetMode="External"/><Relationship Id="rId621" Type="http://schemas.openxmlformats.org/officeDocument/2006/relationships/hyperlink" Target="https://www.doi.gov/oia/press/jemco-approves-62-million-compact-funding-fiscal-year-2021-government-operations-federated" TargetMode="External"/><Relationship Id="rId863" Type="http://schemas.openxmlformats.org/officeDocument/2006/relationships/hyperlink" Target="https://www.worldbank.org/en/news/press-release/2020/11/18/world-bank-project-to-boost-reforms-and-quality-education-in-sudan-approved-with-61-5-million-grant-from-the-global-partnership-for-education" TargetMode="External"/><Relationship Id="rId628" Type="http://schemas.openxmlformats.org/officeDocument/2006/relationships/hyperlink" Target="https://news.mc/2021/04/04/monaco-school-holidays-brought-forward/" TargetMode="External"/><Relationship Id="rId627" Type="http://schemas.openxmlformats.org/officeDocument/2006/relationships/hyperlink" Target="https://mecc.gov.md/ro/press-releases?page=1" TargetMode="External"/><Relationship Id="rId869" Type="http://schemas.openxmlformats.org/officeDocument/2006/relationships/hyperlink" Target="https://www.thelocal.se/20210330/heres-what-changes-about-life-in-sweden-this-april/" TargetMode="External"/><Relationship Id="rId626" Type="http://schemas.openxmlformats.org/officeDocument/2006/relationships/hyperlink" Target="https://www.globalpartnership.org/blog/supporting-children-special-needs-moldova-during-covid-19" TargetMode="External"/><Relationship Id="rId868" Type="http://schemas.openxmlformats.org/officeDocument/2006/relationships/hyperlink" Target="https://www.facebook.com/UNICEFGuyanaSuriname/posts/4451045681635405" TargetMode="External"/><Relationship Id="rId625" Type="http://schemas.openxmlformats.org/officeDocument/2006/relationships/hyperlink" Target="https://www.zdg.md/en/?p=5753" TargetMode="External"/><Relationship Id="rId867" Type="http://schemas.openxmlformats.org/officeDocument/2006/relationships/hyperlink" Target="https://www.facebook.com/ministerievanonderwijs/" TargetMode="External"/><Relationship Id="rId620" Type="http://schemas.openxmlformats.org/officeDocument/2006/relationships/hyperlink" Target="https://www.guampdn.com/story/news/2021/01/04/federated-states-micronesia-starts-covid-19-vaccine-campaign/4136078001/" TargetMode="External"/><Relationship Id="rId862" Type="http://schemas.openxmlformats.org/officeDocument/2006/relationships/hyperlink" Target="http://www.xinhuanet.com/english/2021-02/01/c_139713569.htm" TargetMode="External"/><Relationship Id="rId861" Type="http://schemas.openxmlformats.org/officeDocument/2006/relationships/hyperlink" Target="https://searchlight.vc/searchlight/news/2020/05/22/principals-confident-that-schools-are-ready-for-students-return/" TargetMode="External"/><Relationship Id="rId860" Type="http://schemas.openxmlformats.org/officeDocument/2006/relationships/hyperlink" Target="https://searchlight.vc/searchlight/press-release/2020/06/05/moe-continues-its-phased-reopening-of-schools/" TargetMode="External"/><Relationship Id="rId619" Type="http://schemas.openxmlformats.org/officeDocument/2006/relationships/hyperlink" Target="https://www.facebook.com/PohnpeiStateGov/posts/276516453929799" TargetMode="External"/><Relationship Id="rId618" Type="http://schemas.openxmlformats.org/officeDocument/2006/relationships/hyperlink" Target="https://www.gob.mx/sep/es/archivo/articulos?filter_id=1205&amp;filter_origin=archive&amp;idiom=es&amp;page=3" TargetMode="External"/><Relationship Id="rId613" Type="http://schemas.openxmlformats.org/officeDocument/2006/relationships/hyperlink" Target="https://www.africanews.com/2021/03/10/mauritius-imposes-new-lockdown-as-coronavirus-cases-rise//" TargetMode="External"/><Relationship Id="rId855" Type="http://schemas.openxmlformats.org/officeDocument/2006/relationships/hyperlink" Target="http://www.com-saint-martin.fr/R%C3%A9ouverture-classes-CP--CE1-et-CM2-au-18-mai_Saint-Martin-Antilles_2065.html" TargetMode="External"/><Relationship Id="rId612" Type="http://schemas.openxmlformats.org/officeDocument/2006/relationships/hyperlink" Target="http://www.education.gov.mr/spip.php?article279" TargetMode="External"/><Relationship Id="rId854" Type="http://schemas.openxmlformats.org/officeDocument/2006/relationships/hyperlink" Target="https://www.faxinfo.fr/en/education-reouverture-des-ecoles-a-partir-du-11-mai-2020-le-president-daniel-gibbs-entend-ne-prendre-aucun-risque-pour-les-eleves-et-les-encadrants-scolaires/" TargetMode="External"/><Relationship Id="rId611" Type="http://schemas.openxmlformats.org/officeDocument/2006/relationships/hyperlink" Target="http://www.education.gov.mr/spip.php?article1693" TargetMode="External"/><Relationship Id="rId853" Type="http://schemas.openxmlformats.org/officeDocument/2006/relationships/hyperlink" Target="http://www.com-saint-martin.fr/Rentr%C3%A9e-des-%C3%A9l%C3%A8ves-de-6%C3%A8me-et-de-5%C3%A8me--lundi-25-mai-2020--dans-les-coll%C3%A8ges-de-Saint-Martin_Saint-Martin-Antilles_2083.html" TargetMode="External"/><Relationship Id="rId610" Type="http://schemas.openxmlformats.org/officeDocument/2006/relationships/hyperlink" Target="https://www.imf.org/en/News/Articles/2020/04/23/pr20186-mauritania-imf-executive-board-approves-disbursement-to-address-covid-19" TargetMode="External"/><Relationship Id="rId852" Type="http://schemas.openxmlformats.org/officeDocument/2006/relationships/hyperlink" Target="https://www.facebook.com/ournewssxm/posts/10157025412945882" TargetMode="External"/><Relationship Id="rId617" Type="http://schemas.openxmlformats.org/officeDocument/2006/relationships/hyperlink" Target="https://www.dw.com/en/mexico-launches-coronavirus-vaccination-program/a-56034368" TargetMode="External"/><Relationship Id="rId859" Type="http://schemas.openxmlformats.org/officeDocument/2006/relationships/hyperlink" Target="https://searchlight.vc/searchlight/news/2020/12/11/svg-to-receive-free-covid-19-vaccines/" TargetMode="External"/><Relationship Id="rId616" Type="http://schemas.openxmlformats.org/officeDocument/2006/relationships/hyperlink" Target="https://abcnews.go.com/International/wireStory/mexico-reopen-schools-states-75435368" TargetMode="External"/><Relationship Id="rId858" Type="http://schemas.openxmlformats.org/officeDocument/2006/relationships/hyperlink" Target="https://www.iwnsvg.com/2020/08/20/svg-not-ready-to-reopen-school-amidst-covid-says-teachers-union/" TargetMode="External"/><Relationship Id="rId615" Type="http://schemas.openxmlformats.org/officeDocument/2006/relationships/hyperlink" Target="https://www.panapress.com/COViD-19-Mauritius-schools-reope-a_630647040-lang2-free_news.html" TargetMode="External"/><Relationship Id="rId857" Type="http://schemas.openxmlformats.org/officeDocument/2006/relationships/hyperlink" Target="https://www.iwnsvg.com/2021/01/03/another-local-covid-19-case-detected-schools-to-remain-closed/" TargetMode="External"/><Relationship Id="rId614" Type="http://schemas.openxmlformats.org/officeDocument/2006/relationships/hyperlink" Target="https://education.govmu.org/SitePages/Index.aspx" TargetMode="External"/><Relationship Id="rId856" Type="http://schemas.openxmlformats.org/officeDocument/2006/relationships/hyperlink" Target="https://www.facebook.com/MOENevis/" TargetMode="External"/><Relationship Id="rId851" Type="http://schemas.openxmlformats.org/officeDocument/2006/relationships/hyperlink" Target="https://stluciatimes.com/ministry-update-reopening-delayed-openings-schools/" TargetMode="External"/><Relationship Id="rId850" Type="http://schemas.openxmlformats.org/officeDocument/2006/relationships/hyperlink" Target="https://www.facebook.com/Ministry-of-Education-Innovation-Gender-Relations-and-Sustainable-Dev-366138330210578/" TargetMode="External"/><Relationship Id="rId409" Type="http://schemas.openxmlformats.org/officeDocument/2006/relationships/hyperlink" Target="https://www.scmp.com/news/hong-kong/education/article/3116202/coronavirus-hong-kongs-biggest-teachers-unions-call-speedy" TargetMode="External"/><Relationship Id="rId404" Type="http://schemas.openxmlformats.org/officeDocument/2006/relationships/hyperlink" Target="https://www.morningstar.com/news/pr-newswire/20210209mx74726/president-of-honduras-and-his-cabinet-relinquished-their-right-for-receiving-the-covid-19-vaccine-as-a-prioritized-group" TargetMode="External"/><Relationship Id="rId646" Type="http://schemas.openxmlformats.org/officeDocument/2006/relationships/hyperlink" Target="https://reliefweb.int/report/morocco/midst-coronavirus-usaidmorocco-supports-distance-learning-deaf-and-hard-hearing" TargetMode="External"/><Relationship Id="rId888" Type="http://schemas.openxmlformats.org/officeDocument/2006/relationships/hyperlink" Target="https://apnews.com/article/international-news-seoul-south-korea-coronavirus-pandemic-coronavirus-vaccine-8d21e1a2c4c3cfd6d083bbb005ef4ad1" TargetMode="External"/><Relationship Id="rId403" Type="http://schemas.openxmlformats.org/officeDocument/2006/relationships/hyperlink" Target="https://www.aft.org/news/aft-international-connects-covid-19-catching-labor-latin-america" TargetMode="External"/><Relationship Id="rId645" Type="http://schemas.openxmlformats.org/officeDocument/2006/relationships/hyperlink" Target="https://peoplesdispatch.org/2020/05/14/education-unions-in-morocco-prevent-private-schools-profiteering-from-covid-19-crisis-fund/" TargetMode="External"/><Relationship Id="rId887" Type="http://schemas.openxmlformats.org/officeDocument/2006/relationships/hyperlink" Target="https://www.youtube.com/watch?v=Ri8QaQ3Wo6E" TargetMode="External"/><Relationship Id="rId402" Type="http://schemas.openxmlformats.org/officeDocument/2006/relationships/hyperlink" Target="https://www.se.gob.hn/detalle-articulo/1591/" TargetMode="External"/><Relationship Id="rId644" Type="http://schemas.openxmlformats.org/officeDocument/2006/relationships/hyperlink" Target="http://www.xinhuanet.com/english/2021-01/29/c_139705487.htm" TargetMode="External"/><Relationship Id="rId886" Type="http://schemas.openxmlformats.org/officeDocument/2006/relationships/hyperlink" Target="https://www.taiwannews.com.tw/en/news/4205676" TargetMode="External"/><Relationship Id="rId401" Type="http://schemas.openxmlformats.org/officeDocument/2006/relationships/hyperlink" Target="https://www.facebook.com/menfphaiti/posts/3102953796484311" TargetMode="External"/><Relationship Id="rId643" Type="http://schemas.openxmlformats.org/officeDocument/2006/relationships/hyperlink" Target="https://www.ei-ie.org/en/detail/16780/morocco-education-unions-successful-in-stopping-support-to-private-schools-during-the-covid-19-crisis" TargetMode="External"/><Relationship Id="rId885" Type="http://schemas.openxmlformats.org/officeDocument/2006/relationships/hyperlink" Target="https://wkow.com/2020/09/13/syrias-schools-open-amid-anti-coronavirus-measures/" TargetMode="External"/><Relationship Id="rId408" Type="http://schemas.openxmlformats.org/officeDocument/2006/relationships/hyperlink" Target="https://www.npr.org/sections/goatsandsoda/2020/07/10/889376184/photos-how-hong-kong-reopened-schools-and-why-it-closed-them-again" TargetMode="External"/><Relationship Id="rId407" Type="http://schemas.openxmlformats.org/officeDocument/2006/relationships/hyperlink" Target="https://www.scmp.com/news/hong-kong/education/article/3134581/coronavirus-parents-relieved-hong-kong-schools-return-full" TargetMode="External"/><Relationship Id="rId649" Type="http://schemas.openxmlformats.org/officeDocument/2006/relationships/hyperlink" Target="https://www.moroccoworldnews.com/2020/08/314904/morocco-still-debating-in-person-remote-education-model-for-2020-2021/" TargetMode="External"/><Relationship Id="rId406" Type="http://schemas.openxmlformats.org/officeDocument/2006/relationships/hyperlink" Target="https://www.as-coa.org/articles/coronavirus-latin-america#chile#colombia#dr#honduras" TargetMode="External"/><Relationship Id="rId648" Type="http://schemas.openxmlformats.org/officeDocument/2006/relationships/hyperlink" Target="https://www.men.gov.ma/Ar/Documents/note3920.pdf" TargetMode="External"/><Relationship Id="rId405" Type="http://schemas.openxmlformats.org/officeDocument/2006/relationships/hyperlink" Target="https://www.facebook.com/SecretariaDeEducacionH/?fref=mentions&amp;__tn__=K-R" TargetMode="External"/><Relationship Id="rId647" Type="http://schemas.openxmlformats.org/officeDocument/2006/relationships/hyperlink" Target="https://www.laprensalatina.com/back-to-school-for-moroccan-students-amid-selective-closures/" TargetMode="External"/><Relationship Id="rId889" Type="http://schemas.openxmlformats.org/officeDocument/2006/relationships/hyperlink" Target="https://www.taipeitimes.com/News/taiwan/archives/2020/03/26/2003733405" TargetMode="External"/><Relationship Id="rId880" Type="http://schemas.openxmlformats.org/officeDocument/2006/relationships/hyperlink" Target="https://reliefweb.int/report/syrian-arab-republic/five-things-you-need-know-week-about-global-education-february-5-2021" TargetMode="External"/><Relationship Id="rId400" Type="http://schemas.openxmlformats.org/officeDocument/2006/relationships/hyperlink" Target="https://www.facebook.com/menfphaiti/posts/2901283049984721?__tn__=K-R" TargetMode="External"/><Relationship Id="rId642" Type="http://schemas.openxmlformats.org/officeDocument/2006/relationships/hyperlink" Target="https://www.moroccoworldnews.com/public/2021/02/333820/ministry-of-education-denies-suspension-of-schools-in-morocco" TargetMode="External"/><Relationship Id="rId884" Type="http://schemas.openxmlformats.org/officeDocument/2006/relationships/hyperlink" Target="http://moed.gov.sy/site/" TargetMode="External"/><Relationship Id="rId641" Type="http://schemas.openxmlformats.org/officeDocument/2006/relationships/hyperlink" Target="https://balkaninsight.com/2020/10/01/montenegro-north-macedonia-pupils-begin-school-in-shadow-of-covid-19/" TargetMode="External"/><Relationship Id="rId883" Type="http://schemas.openxmlformats.org/officeDocument/2006/relationships/hyperlink" Target="http://moed.gov.sy/site/%D8%A7%D9%84%D9%85%D8%AF%D9%8A%D8%B1%D9%8A%D8%A7%D8%AA/%D8%A7%D9%84%D8%A3%D8%AE%D8%A8%D8%A7%D8%B1/%D8%AA%D8%B9%D8%A7%D9%85%D9%8A%D9%85/%D8%AE%D8%B7%D8%A9-%D8%B9%D9%85%D9%84-%D9%85%D8%B1%D8%AD%D9%84%D8%A9-%D8%A7%D9%84%D8%AA%D8%B9%D9%84%D9%8A%D9%85-%D8%A7%D9%84%D8%A3%D8%B3%D8%A7%D8%B3%D9%8A-%D9%88%D8%A7%D9%84%D8%A5%D9%84%D8%B2%D8%A7%D9%85%D9%8A-%D9%84%D9%84%D8%B9%D8%A7%D9%85-%D8%A7%D9%84%D8%AF%D8%B1%D8%A7%D8%B3%D9%8A-2020-2021%D9%85" TargetMode="External"/><Relationship Id="rId640" Type="http://schemas.openxmlformats.org/officeDocument/2006/relationships/hyperlink" Target="http://www.mpin.gov.me/en/ministry" TargetMode="External"/><Relationship Id="rId882" Type="http://schemas.openxmlformats.org/officeDocument/2006/relationships/hyperlink" Target="https://coar-global.org/2021/01/25/damascus-flails-as-syrians-abroad-queue-for-covid-19-vaccine/" TargetMode="External"/><Relationship Id="rId881" Type="http://schemas.openxmlformats.org/officeDocument/2006/relationships/hyperlink" Target="http://moed.gov.sy/site/%D8%A7%D9%84%D9%85%D8%AF%D9%8A%D8%B1%D9%8A%D8%A7%D8%AA/%D8%A7%D9%84%D8%A3%D8%AE%D8%A8%D8%A7%D8%B1/%D9%85%D8%AF%D9%8A%D8%B1%D9%8A%D8%A9-%D8%A7%D9%84%D8%AA%D8%B9%D9%84%D9%8A%D9%85-%D8%A7%D9%84%D8%AE%D8%A7%D8%B5/%D8%AA%D8%B9%D8%A7%D9%85%D9%8A%D9%85/%D9%85%D8%AF%D9%8A%D8%B1%D9%8A%D8%A9-%D8%A7%D9%84%D8%B5%D8%AD%D8%A9/%D8%A5%D8%B9%D9%84%D8%A7%D9%86%D8%A7%D8%AA/%D8%A7%D9%84%D8%AA%D8%B1%D8%A8%D9%8A%D8%A9-%D8%A7%D9%84%D8%A7%D9%84%D8%AA%D8%B2%D8%A7%D9%85-%D8%A8%D8%A8%D9%86%D9%88%D8%AF-%D8%A7%D9%84%D8%A8%D8%B1%D9%88%D8%AA%D9%88%D9%83%D9%88%D9%84" TargetMode="External"/><Relationship Id="rId635" Type="http://schemas.openxmlformats.org/officeDocument/2006/relationships/hyperlink" Target="https://news.un.org/en/story/2020/07/1068821" TargetMode="External"/><Relationship Id="rId877" Type="http://schemas.openxmlformats.org/officeDocument/2006/relationships/hyperlink" Target="https://www.bag.admin.ch/bag/en/home/krankheiten/ausbrueche-epidemien-pandemien/aktuelle-ausbrueche-epidemien/novel-cov/impfen.html" TargetMode="External"/><Relationship Id="rId634" Type="http://schemas.openxmlformats.org/officeDocument/2006/relationships/hyperlink" Target="https://en.unesco.org/news/mongolia-students-embarked-remote-learning-response-covid-19" TargetMode="External"/><Relationship Id="rId876" Type="http://schemas.openxmlformats.org/officeDocument/2006/relationships/hyperlink" Target="https://www.ei-ie.org/en/detail/16890/switzerland-education-unions-join-forces-for-safe-return-to-schools-and-quality-education" TargetMode="External"/><Relationship Id="rId633" Type="http://schemas.openxmlformats.org/officeDocument/2006/relationships/hyperlink" Target="https://www.garda.com/crisis24/news-alerts/315326/mongolia-government-extends-school-closures-until-march-30-due-to-coronavirus-update-2" TargetMode="External"/><Relationship Id="rId875" Type="http://schemas.openxmlformats.org/officeDocument/2006/relationships/hyperlink" Target="https://www.swissinfo.ch/eng/covid-19--school-closures--could-be-an-option-/46259914" TargetMode="External"/><Relationship Id="rId632" Type="http://schemas.openxmlformats.org/officeDocument/2006/relationships/hyperlink" Target="https://www.monaco-tribune.com/en/2020/05/coronavirus-monacos-children-return-to-school-as-lockdown-eases/" TargetMode="External"/><Relationship Id="rId874" Type="http://schemas.openxmlformats.org/officeDocument/2006/relationships/hyperlink" Target="https://www.reuters.com/article/us-health-coronavirus-sweden-schools/swedish-high-schools-to-re-open-on-june-15-pm-lofven-idUSKBN2351L1" TargetMode="External"/><Relationship Id="rId639" Type="http://schemas.openxmlformats.org/officeDocument/2006/relationships/hyperlink" Target="https://balkaninsight.com/2021/01/12/montenegros-covid-19-vaccination-programme-hit-by-delay/" TargetMode="External"/><Relationship Id="rId638" Type="http://schemas.openxmlformats.org/officeDocument/2006/relationships/hyperlink" Target="https://www.clickorlando.com/news/2021/03/10/western-balkan-countries-to-tighten-virus-rules-amid-surge/" TargetMode="External"/><Relationship Id="rId637" Type="http://schemas.openxmlformats.org/officeDocument/2006/relationships/hyperlink" Target="https://montsame.mn/en/read/232288" TargetMode="External"/><Relationship Id="rId879" Type="http://schemas.openxmlformats.org/officeDocument/2006/relationships/hyperlink" Target="https://uk.reuters.com/article/uk-health-coronavirus-swiss-education/swiss-back-to-school-angst-illustrates-worries-around-easing-lockdowns-idUKKBN22M0EJ" TargetMode="External"/><Relationship Id="rId636" Type="http://schemas.openxmlformats.org/officeDocument/2006/relationships/hyperlink" Target="https://mecss.gov.mn/" TargetMode="External"/><Relationship Id="rId878" Type="http://schemas.openxmlformats.org/officeDocument/2006/relationships/hyperlink" Target="https://www.cbc.ca/news/canada/british-columbia/switzerland-denmark-school-reopening-plan-covid-19-1.5683975" TargetMode="External"/><Relationship Id="rId631" Type="http://schemas.openxmlformats.org/officeDocument/2006/relationships/hyperlink" Target="https://en.gouv.mc/A-la-Une-du-Portail/Lifting-the-lockdown-in-the-Principality-step-by-step" TargetMode="External"/><Relationship Id="rId873" Type="http://schemas.openxmlformats.org/officeDocument/2006/relationships/hyperlink" Target="https://www.thelocal.se/20200511/how-swedens-schools-have-adapted-to-the-coronavirus" TargetMode="External"/><Relationship Id="rId630" Type="http://schemas.openxmlformats.org/officeDocument/2006/relationships/hyperlink" Target="https://www.hellomonaco.com/news/latest-news/monaco-faces-economic-challenges-with-a-2020-amended-budget/" TargetMode="External"/><Relationship Id="rId872" Type="http://schemas.openxmlformats.org/officeDocument/2006/relationships/hyperlink" Target="https://www.folkhalsomyndigheten.se/the-public-health-agency-of-sweden/communicable-disease-control/covid-19/" TargetMode="External"/><Relationship Id="rId871" Type="http://schemas.openxmlformats.org/officeDocument/2006/relationships/hyperlink" Target="https://www.krisinformation.se/en/hazards-and-risks/disasters-and-incidents/2020/official-information-on-the-new-coronavirus/vaccine-medicine-and-treatment" TargetMode="External"/><Relationship Id="rId870" Type="http://schemas.openxmlformats.org/officeDocument/2006/relationships/hyperlink" Target="https://www.ei-ie.org/en/detail/16702/education-unions-in-nordic-countries-join-forces-with-public-authorities-to-fight-covid-19-pandemic" TargetMode="External"/><Relationship Id="rId829" Type="http://schemas.openxmlformats.org/officeDocument/2006/relationships/hyperlink" Target="https://www.unicef.org/southsudan/open-school-gates" TargetMode="External"/><Relationship Id="rId828" Type="http://schemas.openxmlformats.org/officeDocument/2006/relationships/hyperlink" Target="https://www.businessinsider.co.za/covid-19-coronavirus-south-africa-schools-reopening-educationmatrics-2020-5" TargetMode="External"/><Relationship Id="rId827" Type="http://schemas.openxmlformats.org/officeDocument/2006/relationships/hyperlink" Target="https://twitter.com/DBE_SA" TargetMode="External"/><Relationship Id="rId822" Type="http://schemas.openxmlformats.org/officeDocument/2006/relationships/hyperlink" Target="https://www.gov.za/speeches/statement-delivered-15-jan-2021-0000" TargetMode="External"/><Relationship Id="rId821" Type="http://schemas.openxmlformats.org/officeDocument/2006/relationships/hyperlink" Target="https://www.hiiraan.com/news4/2020/Aug/179510/schools_to_reopen_in_somalia_saturday_education_minister.aspx" TargetMode="External"/><Relationship Id="rId820" Type="http://schemas.openxmlformats.org/officeDocument/2006/relationships/hyperlink" Target="https://twitter.com/Godahbarre" TargetMode="External"/><Relationship Id="rId826" Type="http://schemas.openxmlformats.org/officeDocument/2006/relationships/hyperlink" Target="https://allafrica.com/stories/202007310124.html" TargetMode="External"/><Relationship Id="rId825" Type="http://schemas.openxmlformats.org/officeDocument/2006/relationships/hyperlink" Target="https://bhekisisa.org/wp-content/uploads/2021/01/COVID-Vaccine-Plan-03012021.pdf" TargetMode="External"/><Relationship Id="rId824" Type="http://schemas.openxmlformats.org/officeDocument/2006/relationships/hyperlink" Target="https://www.washingtonpost.com/world/2020/09/12/teachers-unions-coronavirus-schools-reopening-international/" TargetMode="External"/><Relationship Id="rId823" Type="http://schemas.openxmlformats.org/officeDocument/2006/relationships/hyperlink" Target="https://www.aljazeera.com/news/2020/7/23/south-africa-to-close-schools-again-over-coronavirus-surge" TargetMode="External"/><Relationship Id="rId819" Type="http://schemas.openxmlformats.org/officeDocument/2006/relationships/hyperlink" Target="https://www.ei-ie.org/en/detail/16710/somalia-education-union-seeks-guarantee-of-teachers%E2%80%99-salaries-during-covid-19-school-closures" TargetMode="External"/><Relationship Id="rId818" Type="http://schemas.openxmlformats.org/officeDocument/2006/relationships/hyperlink" Target="https://www.aa.com.tr/en/latest-on-coronavirus-outbreak/covid-19-schools-shut-for-2-weeks-in-somalia/2153590" TargetMode="External"/><Relationship Id="rId817" Type="http://schemas.openxmlformats.org/officeDocument/2006/relationships/hyperlink" Target="http://www.iresource.gov.sb/wp-content/uploads/2020/04/Circular-9.pdf" TargetMode="External"/><Relationship Id="rId816" Type="http://schemas.openxmlformats.org/officeDocument/2006/relationships/hyperlink" Target="http://www.mehrd.gov.sb/images/PDF_Files/Calendar/School_Calendar_2021.pdf" TargetMode="External"/><Relationship Id="rId811" Type="http://schemas.openxmlformats.org/officeDocument/2006/relationships/hyperlink" Target="https://www.gov.si/en/news/2021-01-25-healthcare-and-education-sectors-doing-everything-necessary-to-re-start-in-school-classes/" TargetMode="External"/><Relationship Id="rId810" Type="http://schemas.openxmlformats.org/officeDocument/2006/relationships/hyperlink" Target="https://www.minedu.sk/do-skolskych-lavic-zasadne-692-950-ziakov/" TargetMode="External"/><Relationship Id="rId815" Type="http://schemas.openxmlformats.org/officeDocument/2006/relationships/hyperlink" Target="https://www.24ur.com/novice/korona/sola.html" TargetMode="External"/><Relationship Id="rId814" Type="http://schemas.openxmlformats.org/officeDocument/2006/relationships/hyperlink" Target="https://www.zrss.si/strokovne-resitve/digitalna-bralnica/podrobno?publikacija=300" TargetMode="External"/><Relationship Id="rId813" Type="http://schemas.openxmlformats.org/officeDocument/2006/relationships/hyperlink" Target="https://ec.europa.eu/regional_policy/en/newsroom/news/2020/06/19-06-2020-coronavirus-commission-approves-reprogramming-of-eur275-million-in-cohesion-policy-funding-to-mitigate-economic-and-social-impact-of-the-pandemic-in-slovenia" TargetMode="External"/><Relationship Id="rId812" Type="http://schemas.openxmlformats.org/officeDocument/2006/relationships/hyperlink" Target="https://sloveniatimes.com/slovenia-expects-to-get-50000-shots-of-vaccine-in-first-round/" TargetMode="External"/><Relationship Id="rId609" Type="http://schemas.openxmlformats.org/officeDocument/2006/relationships/hyperlink" Target="https://crisis24.garda.com/insights-intelligence/intelligence/risk-alerts/wip10011872814/mauritania-authorities-enforcing-covid-19-domestic-restrictions-as-of-jan-5-update-13" TargetMode="External"/><Relationship Id="rId608" Type="http://schemas.openxmlformats.org/officeDocument/2006/relationships/hyperlink" Target="https://www.facebook.com/rmipss/" TargetMode="External"/><Relationship Id="rId607" Type="http://schemas.openxmlformats.org/officeDocument/2006/relationships/hyperlink" Target="https://www.rnz.co.nz/international/pacific-news/433812/marshalls-first-independent-pacific-nation-to-launch-covid-vaccines" TargetMode="External"/><Relationship Id="rId849" Type="http://schemas.openxmlformats.org/officeDocument/2006/relationships/hyperlink" Target="http://www.govt.lc/news/update-on-covid-19-vaccine-for-saint-lucia" TargetMode="External"/><Relationship Id="rId602" Type="http://schemas.openxmlformats.org/officeDocument/2006/relationships/hyperlink" Target="https://deputyprimeminister.gov.mt/en/health-promotion/covid-19/Pages/vaccines.aspx" TargetMode="External"/><Relationship Id="rId844" Type="http://schemas.openxmlformats.org/officeDocument/2006/relationships/hyperlink" Target="https://www.thestkittsnevisobserver.com/union-president-encourages-teachers-to-embrace-covid-19-protocols/" TargetMode="External"/><Relationship Id="rId601" Type="http://schemas.openxmlformats.org/officeDocument/2006/relationships/hyperlink" Target="https://www.maltatoday.com.mt/news/national/104527/live_education_ministry_give_details_on_opening_of_new_scholastic_year" TargetMode="External"/><Relationship Id="rId843" Type="http://schemas.openxmlformats.org/officeDocument/2006/relationships/hyperlink" Target="https://www.sknis.gov.kn/2021/05/25/all-public-and-private-schools-in-st-kitts-nevis-closed-for-the-next-two-weeks-to-contain-the-spread-of-covid-19/" TargetMode="External"/><Relationship Id="rId600" Type="http://schemas.openxmlformats.org/officeDocument/2006/relationships/hyperlink" Target="https://www.reuters.com/article/health-coronavirus-malta/malta-imposes-school-shop-closures-as-virus-cases-surge-idUSL1N2L82H9" TargetMode="External"/><Relationship Id="rId842" Type="http://schemas.openxmlformats.org/officeDocument/2006/relationships/hyperlink" Target="http://www.newswire.lk/2020/07/24/statement-by-education-ministry-on-reopening-of-government-schools/" TargetMode="External"/><Relationship Id="rId841" Type="http://schemas.openxmlformats.org/officeDocument/2006/relationships/hyperlink" Target="https://www.bbc.com/news/world-south-asia-54009306" TargetMode="External"/><Relationship Id="rId606" Type="http://schemas.openxmlformats.org/officeDocument/2006/relationships/hyperlink" Target="https://www.facebook.com/rmipss/posts/2031249720362099" TargetMode="External"/><Relationship Id="rId848" Type="http://schemas.openxmlformats.org/officeDocument/2006/relationships/hyperlink" Target="http://www.govt.lc/news/department-of-education-speaks-on-school-reopening" TargetMode="External"/><Relationship Id="rId605" Type="http://schemas.openxmlformats.org/officeDocument/2006/relationships/hyperlink" Target="https://www.maltatoday.com.mt/news/national/104527/live_education_ministry_give_details_on_opening_of_new_scholastic_year" TargetMode="External"/><Relationship Id="rId847" Type="http://schemas.openxmlformats.org/officeDocument/2006/relationships/hyperlink" Target="http://www.govt.lc/news/school-reopens" TargetMode="External"/><Relationship Id="rId604" Type="http://schemas.openxmlformats.org/officeDocument/2006/relationships/hyperlink" Target="https://education.gov.mt/en/Pages/educ.aspx" TargetMode="External"/><Relationship Id="rId846" Type="http://schemas.openxmlformats.org/officeDocument/2006/relationships/hyperlink" Target="https://www.thestkittsnevisobserver.com/schools-reopening-to-test-federations-readiness-to-manage-large-crowds/" TargetMode="External"/><Relationship Id="rId603" Type="http://schemas.openxmlformats.org/officeDocument/2006/relationships/hyperlink" Target="https://mut.org.mt/link-to-health-protocol-for-the-reopening-of-schools/" TargetMode="External"/><Relationship Id="rId845" Type="http://schemas.openxmlformats.org/officeDocument/2006/relationships/hyperlink" Target="https://www.thestkittsnevisobserver.com/nevis-public-schools-reopen-for-2020-2021-academic-year/" TargetMode="External"/><Relationship Id="rId840" Type="http://schemas.openxmlformats.org/officeDocument/2006/relationships/hyperlink" Target="https://www.aljazeera.com/news/2021/1/29/sri-lanka-vaccinates-health-workers-troops-after-india-donation" TargetMode="External"/><Relationship Id="rId839" Type="http://schemas.openxmlformats.org/officeDocument/2006/relationships/hyperlink" Target="https://www.unicef.org/srilanka/press-releases/covid-19-returning-school-children-and-parents-asked-follow-seven-new-lessons" TargetMode="External"/><Relationship Id="rId838" Type="http://schemas.openxmlformats.org/officeDocument/2006/relationships/hyperlink" Target="http://www.xinhuanet.com/english/2020-07/12/c_139207466.htm" TargetMode="External"/><Relationship Id="rId833" Type="http://schemas.openxmlformats.org/officeDocument/2006/relationships/hyperlink" Target="https://english.elpais.com/society/2020-08-19/with-just-weeks-to-go-madrid-region-yet-to-announce-plan-for-the-reopening-of-schools.html" TargetMode="External"/><Relationship Id="rId832" Type="http://schemas.openxmlformats.org/officeDocument/2006/relationships/hyperlink" Target="https://www.thelocal.es/20210106/experts-ask-for-a-delay-in-return-for-schools-in-some-spanish-regions" TargetMode="External"/><Relationship Id="rId831" Type="http://schemas.openxmlformats.org/officeDocument/2006/relationships/hyperlink" Target="https://en.unesco.org/news/unicef-and-unesco-welcome-decision-reopen-schools-south-sudan" TargetMode="External"/><Relationship Id="rId830" Type="http://schemas.openxmlformats.org/officeDocument/2006/relationships/hyperlink" Target="https://www.globalpartnership.org/content/approval-letter-covid-19-accelerated-funding-south-sudan" TargetMode="External"/><Relationship Id="rId837" Type="http://schemas.openxmlformats.org/officeDocument/2006/relationships/hyperlink" Target="http://www.colombopage.com/archive_21A/Mar25_1616695162CH.php" TargetMode="External"/><Relationship Id="rId836" Type="http://schemas.openxmlformats.org/officeDocument/2006/relationships/hyperlink" Target="https://www.boe.es/diario_boe/txt.php?id=BOE-A-2020-6232" TargetMode="External"/><Relationship Id="rId835" Type="http://schemas.openxmlformats.org/officeDocument/2006/relationships/hyperlink" Target="https://www.aa.com.tr/en/europe/spain-unveils-coronavirus-vaccination-plan/2054476" TargetMode="External"/><Relationship Id="rId834" Type="http://schemas.openxmlformats.org/officeDocument/2006/relationships/hyperlink" Target="https://english.elpais.com/society/2020-08-28/the-reopening-of-schools-in-spain-here-are-the-measures-agreed-by-the-government-and-the-regions.html" TargetMode="External"/><Relationship Id="rId228" Type="http://schemas.openxmlformats.org/officeDocument/2006/relationships/hyperlink" Target="https://www.mep.go.cr/noticias/reduccion-solicitada-%E2%82%B5190-mil-millones-presupuesto-mep-amenaza-continuidad-curso-lectivo-20" TargetMode="External"/><Relationship Id="rId227" Type="http://schemas.openxmlformats.org/officeDocument/2006/relationships/hyperlink" Target="https://ticotimes.net/2020/12/24/costa-rica-begins-vaccination-campaign-against-covid-19" TargetMode="External"/><Relationship Id="rId469" Type="http://schemas.openxmlformats.org/officeDocument/2006/relationships/hyperlink" Target="https://www.wantedinrome.com/news/covid-19-italys-schools-reopen-with-new-rules.html" TargetMode="External"/><Relationship Id="rId226" Type="http://schemas.openxmlformats.org/officeDocument/2006/relationships/hyperlink" Target="https://www.mep.go.cr/noticias/curso-lectivo-2021-arranca-modelo-educacion-combinada-atencion-estricta-protocolos" TargetMode="External"/><Relationship Id="rId468" Type="http://schemas.openxmlformats.org/officeDocument/2006/relationships/hyperlink" Target="https://it-it.facebook.com/MIURsocial" TargetMode="External"/><Relationship Id="rId225" Type="http://schemas.openxmlformats.org/officeDocument/2006/relationships/hyperlink" Target="http://www.adiac-congo.com/content/education-eclater-les-salles-de-classe-cest-augmenter-le-nombre-denseignants-119644" TargetMode="External"/><Relationship Id="rId467" Type="http://schemas.openxmlformats.org/officeDocument/2006/relationships/hyperlink" Target="https://www.bruegel.org/publications/datasets/covid-national-dataset/" TargetMode="External"/><Relationship Id="rId229" Type="http://schemas.openxmlformats.org/officeDocument/2006/relationships/hyperlink" Target="https://www.facebook.com/MEPCostaRicaoficial/" TargetMode="External"/><Relationship Id="rId220" Type="http://schemas.openxmlformats.org/officeDocument/2006/relationships/hyperlink" Target="https://www.ei-ie.org/en/detail/16799/drc-united-teaching-unions-set-out-firm-conditions-for-the-reopening-of-schools" TargetMode="External"/><Relationship Id="rId462" Type="http://schemas.openxmlformats.org/officeDocument/2006/relationships/hyperlink" Target="https://www.npr.org/sections/coronavirus-live-updates/2020/06/03/868507524/israel-orders-schools-to-close-when-covid-19-cases-are-discovered" TargetMode="External"/><Relationship Id="rId461" Type="http://schemas.openxmlformats.org/officeDocument/2006/relationships/hyperlink" Target="https://www.facebook.com/edu.gov.il" TargetMode="External"/><Relationship Id="rId460" Type="http://schemas.openxmlformats.org/officeDocument/2006/relationships/hyperlink" Target="https://www.haaretz.com/israel-news/business/.premium-as-schools-near-collapse-state-to-spend-4-2-billion-shekels-to-open-them-in-fall-1.9031136" TargetMode="External"/><Relationship Id="rId224" Type="http://schemas.openxmlformats.org/officeDocument/2006/relationships/hyperlink" Target="http://www.adiac-congo.com/content/rentree-scolaire-2020-2021-le-deficit-horaire-sera-comble-par-lecole-domicile-120034" TargetMode="External"/><Relationship Id="rId466" Type="http://schemas.openxmlformats.org/officeDocument/2006/relationships/hyperlink" Target="https://www.thelocal.it/20210120/how-and-when-can-you-get-a-covid-19-vaccine-in-italy" TargetMode="External"/><Relationship Id="rId223" Type="http://schemas.openxmlformats.org/officeDocument/2006/relationships/hyperlink" Target="https://www.facebook.com/mepsacongo/" TargetMode="External"/><Relationship Id="rId465" Type="http://schemas.openxmlformats.org/officeDocument/2006/relationships/hyperlink" Target="https://www.wantedinrome.com/news/covid-19-italys-schools-reopen-with-new-rules.html" TargetMode="External"/><Relationship Id="rId222" Type="http://schemas.openxmlformats.org/officeDocument/2006/relationships/hyperlink" Target="http://www.lesdepechesdebrazzaville.fr/flex/php/simple_document.php?doc=20201012_DBZ_DBZ_ALL.pdf&amp;fbclid=IwAR1Oa-RCXAZCs2qRHwKpK7L66b_DR56gQLtDkDhgiEN4wg2bR6P7gjRHCGg" TargetMode="External"/><Relationship Id="rId464" Type="http://schemas.openxmlformats.org/officeDocument/2006/relationships/hyperlink" Target="https://www.bbc.com/news/world-europe-56382608" TargetMode="External"/><Relationship Id="rId221" Type="http://schemas.openxmlformats.org/officeDocument/2006/relationships/hyperlink" Target="https://southerntimesafrica.com/site/news/drc-schools-reopen" TargetMode="External"/><Relationship Id="rId463" Type="http://schemas.openxmlformats.org/officeDocument/2006/relationships/hyperlink" Target="https://www.insider.com/how-china-denmark-japan-reopening-schools-2020-4" TargetMode="External"/><Relationship Id="rId217" Type="http://schemas.openxmlformats.org/officeDocument/2006/relationships/hyperlink" Target="https://www.aa.com.tr/en/africa/teachers-observe-strike-in-dr-congo/2011572" TargetMode="External"/><Relationship Id="rId459" Type="http://schemas.openxmlformats.org/officeDocument/2006/relationships/hyperlink" Target="https://www.reuters.com/article/us-health-coronavirus-israel/israel-marshals-supplies-in-dash-for-full-vaccination-of-at-risk-groups-idUSKBN2950UC" TargetMode="External"/><Relationship Id="rId216" Type="http://schemas.openxmlformats.org/officeDocument/2006/relationships/hyperlink" Target="https://congoinconversation.fondationcarmignac.com/2021/02/26/students-return-to-school-as-pandemic-second-wave-eases-by-moses-sawasawa/" TargetMode="External"/><Relationship Id="rId458" Type="http://schemas.openxmlformats.org/officeDocument/2006/relationships/hyperlink" Target="https://www.clevelandjewishnews.com/jns/israeli-treasury-teachers-unions-at-odds-over-extended-school-year/article_a5d78916-22e3-500c-a377-05084bc31380.html" TargetMode="External"/><Relationship Id="rId215" Type="http://schemas.openxmlformats.org/officeDocument/2006/relationships/hyperlink" Target="https://alwatwan.net/education/reprise-des-cours-i-les-%C3%A9tablissements-pr%C3%AAts-pour-accueillir-les-%C3%A9l%C3%A8ves.html" TargetMode="External"/><Relationship Id="rId457" Type="http://schemas.openxmlformats.org/officeDocument/2006/relationships/hyperlink" Target="https://www.timesofisrael.com/israel-to-reopen-schools-lift-outdoor-mask-requirement-on-sunday-as-covid-ebbs/" TargetMode="External"/><Relationship Id="rId699" Type="http://schemas.openxmlformats.org/officeDocument/2006/relationships/hyperlink" Target="https://www.rnz.co.nz/international/pacific-news/416652/northern-marianas-schools-won-t-reopen-until-september" TargetMode="External"/><Relationship Id="rId214" Type="http://schemas.openxmlformats.org/officeDocument/2006/relationships/hyperlink" Target="https://alwatwan.net/education/universit%C3%A9-des-comores-i-reprise-des-cours-des-%C3%A9tudiants-de-deuxi%C3%A8me-ann%C3%A9e-ce-lundi.html" TargetMode="External"/><Relationship Id="rId456" Type="http://schemas.openxmlformats.org/officeDocument/2006/relationships/hyperlink" Target="https://www.bbc.com/news/world-europe-isle-of-man-54075801" TargetMode="External"/><Relationship Id="rId698" Type="http://schemas.openxmlformats.org/officeDocument/2006/relationships/hyperlink" Target="https://governor.gov.mp/news/press-releases/" TargetMode="External"/><Relationship Id="rId219" Type="http://schemas.openxmlformats.org/officeDocument/2006/relationships/hyperlink" Target="https://www.unicef.org/drcongo/media/4301/file" TargetMode="External"/><Relationship Id="rId218" Type="http://schemas.openxmlformats.org/officeDocument/2006/relationships/hyperlink" Target="https://sports.yahoo.com/drcs-free-school-policy-under-131200184.html?guccounter=1&amp;guce_referrer=aHR0cHM6Ly93d3cuZ29vZ2xlLmNvbS8&amp;guce_referrer_sig=AQAAAKyhQLVX-az4mmrNwJVAIa2x4t7x7Sppk5hvd-Md607w6iuz3kwlZ5HoGFCgTyR_qHRRNtbOGWoRqoko4-yj17vuMpsGBkP8N1qCZcLF3mR1lTE3y52yO403Beeu9pfaCgW_2AIJlFHo1VNWs07cWv7DPl_I2B1gkeHipu1cpdGX" TargetMode="External"/><Relationship Id="rId451" Type="http://schemas.openxmlformats.org/officeDocument/2006/relationships/hyperlink" Target="https://www.gov.im/categories/education-training-and-careers/school-holidays/" TargetMode="External"/><Relationship Id="rId693" Type="http://schemas.openxmlformats.org/officeDocument/2006/relationships/hyperlink" Target="http://www.mon.gov.mk/index.php" TargetMode="External"/><Relationship Id="rId450" Type="http://schemas.openxmlformats.org/officeDocument/2006/relationships/hyperlink" Target="http://www.xinhuanet.com/english/2020-08/25/c_139315120.htm" TargetMode="External"/><Relationship Id="rId692" Type="http://schemas.openxmlformats.org/officeDocument/2006/relationships/hyperlink" Target="https://europeanwesternbalkans.com/2021/01/18/zaev-north-macedonia-to-get-8-000-doses-of-the-pfizer-vaccine-from-serbia/" TargetMode="External"/><Relationship Id="rId691" Type="http://schemas.openxmlformats.org/officeDocument/2006/relationships/hyperlink" Target="https://balkaninsight.com/2020/10/01/montenegro-north-macedonia-pupils-begin-school-in-shadow-of-covid-19/" TargetMode="External"/><Relationship Id="rId690" Type="http://schemas.openxmlformats.org/officeDocument/2006/relationships/hyperlink" Target="https://allafrica.com/stories/202006090130.html" TargetMode="External"/><Relationship Id="rId213" Type="http://schemas.openxmlformats.org/officeDocument/2006/relationships/hyperlink" Target="https://alwatwan.net/education/deuxi%C3%A8me-vague-covid-19-i-le-gouvernement-ferme-les-%C3%A9coles-jusqu%E2%80%99%C3%A0-nouvel-ordre.html" TargetMode="External"/><Relationship Id="rId455" Type="http://schemas.openxmlformats.org/officeDocument/2006/relationships/hyperlink" Target="https://www.manxradio.com/news/isle-of-man-news/reopening-manx-schools-has-not-been-rushed-allinson/" TargetMode="External"/><Relationship Id="rId697" Type="http://schemas.openxmlformats.org/officeDocument/2006/relationships/hyperlink" Target="https://pasquines.us/2020/05/07/northern-mariana-islands-governor-torres-announces-additional-cares-act-funding-for-education/" TargetMode="External"/><Relationship Id="rId212" Type="http://schemas.openxmlformats.org/officeDocument/2006/relationships/hyperlink" Target="https://www.eltiempo.com/colombia/cali/estudiantes-retornaron-a-los-colegios-de-cali-en-medio-del-covid-19-540480" TargetMode="External"/><Relationship Id="rId454" Type="http://schemas.openxmlformats.org/officeDocument/2006/relationships/hyperlink" Target="https://covid19.gov.im/news-releases-statements/chief-ministers-statement-on-covid-19-15-june-2020/" TargetMode="External"/><Relationship Id="rId696" Type="http://schemas.openxmlformats.org/officeDocument/2006/relationships/hyperlink" Target="https://www.vaccinatecnmi.com/covid-19/faqs/" TargetMode="External"/><Relationship Id="rId211" Type="http://schemas.openxmlformats.org/officeDocument/2006/relationships/hyperlink" Target="https://www.semana.com/educacion/articulo/publican-protocolos-para-el-retorno-gradual-de-clases-presenciales-en-colombia/202039/" TargetMode="External"/><Relationship Id="rId453" Type="http://schemas.openxmlformats.org/officeDocument/2006/relationships/hyperlink" Target="https://www.gov.im/news/2019/feb/19/2019-budget-at-a-glance/" TargetMode="External"/><Relationship Id="rId695" Type="http://schemas.openxmlformats.org/officeDocument/2006/relationships/hyperlink" Target="https://www.cnmipss.org/k-12-schools/school-calendar" TargetMode="External"/><Relationship Id="rId210" Type="http://schemas.openxmlformats.org/officeDocument/2006/relationships/hyperlink" Target="https://www.minsalud.gov.co/English/Paginas/%E2%80%9CColombia-Now-Has-a-Covid-19-Vaccination-Strategy%E2%80%9D.aspx" TargetMode="External"/><Relationship Id="rId452" Type="http://schemas.openxmlformats.org/officeDocument/2006/relationships/hyperlink" Target="https://covid19.gov.im/general-information/covid-19-vaccination-for-the-isle-of-man/" TargetMode="External"/><Relationship Id="rId694" Type="http://schemas.openxmlformats.org/officeDocument/2006/relationships/hyperlink" Target="https://www.novamakedonija.com.mk/kovid-19/vo-zemjava-19/%d0%be%d0%b4%d0%bb%d1%83%d0%ba%d0%b0%d1%82%d0%b0-%d0%b7%d0%b0-%d1%86%d0%b5%d0%bb%d0%be%d0%b4%d0%bd%d0%b5%d0%b2%d0%b5%d0%bd-%d0%bf%d1%80%d0%b5%d1%81%d1%82%d0%be%d1%98-%d0%b2%d0%be-%d1%83%d1%87%d0%b8/" TargetMode="External"/><Relationship Id="rId491" Type="http://schemas.openxmlformats.org/officeDocument/2006/relationships/hyperlink" Target="https://www.facebook.com/pg/edugovrk/posts/?ref=page_internal" TargetMode="External"/><Relationship Id="rId490" Type="http://schemas.openxmlformats.org/officeDocument/2006/relationships/hyperlink" Target="https://astanatimes.com/2020/12/kazakhstan-in-2020-a-collective-effort-to-fight-covid-19/" TargetMode="External"/><Relationship Id="rId249" Type="http://schemas.openxmlformats.org/officeDocument/2006/relationships/hyperlink" Target="https://www.expats.cz/czech-news/article/vaccine" TargetMode="External"/><Relationship Id="rId248" Type="http://schemas.openxmlformats.org/officeDocument/2006/relationships/hyperlink" Target="https://www.reuters.com/article/us-health-coronavirus-czech/czech-government-to-reopen-some-schools-lift-curfew-next-week-idUSKBN2BT21F" TargetMode="External"/><Relationship Id="rId247" Type="http://schemas.openxmlformats.org/officeDocument/2006/relationships/hyperlink" Target="https://cyprus-mail.com/2020/05/20/coronavirus-pupils-health-of-utmost-concern-as-schools-reopen/" TargetMode="External"/><Relationship Id="rId489" Type="http://schemas.openxmlformats.org/officeDocument/2006/relationships/hyperlink" Target="https://www.rferl.org/a/kazakh-schools-going-online-parents-and-teachers-discover-unexpected-challenges/30942158.html" TargetMode="External"/><Relationship Id="rId242" Type="http://schemas.openxmlformats.org/officeDocument/2006/relationships/hyperlink" Target="https://www.curacaochronicle.com/post/main/government-announces-that-schools-will-open-physically-again-from-1-june-2020/" TargetMode="External"/><Relationship Id="rId484" Type="http://schemas.openxmlformats.org/officeDocument/2006/relationships/hyperlink" Target="https://atalayar.com/en/content/jordan-starts-its-vaccination-programme-against-covid-19" TargetMode="External"/><Relationship Id="rId241" Type="http://schemas.openxmlformats.org/officeDocument/2006/relationships/hyperlink" Target="https://www.curacaochronicle.com/post/main/aim-is-to-start-vaccination-simultaneously-in-kingdom/" TargetMode="External"/><Relationship Id="rId483" Type="http://schemas.openxmlformats.org/officeDocument/2006/relationships/hyperlink" Target="https://www.meed.com/jordan-and-kuwait-target-e-schooling-amid-covid-19" TargetMode="External"/><Relationship Id="rId240" Type="http://schemas.openxmlformats.org/officeDocument/2006/relationships/hyperlink" Target="https://www.curacaochronicle.com/post/local/prime-minister-curacao-goes-into-lockdown-for-two-weeks/" TargetMode="External"/><Relationship Id="rId482" Type="http://schemas.openxmlformats.org/officeDocument/2006/relationships/hyperlink" Target="https://www.theguardian.com/world/2020/aug/19/jordan-arrests-1000-teachers-in-crackdown-on-union" TargetMode="External"/><Relationship Id="rId481" Type="http://schemas.openxmlformats.org/officeDocument/2006/relationships/hyperlink" Target="https://www.osac.gov/Content/Report/d32d3742-fe8d-4cef-bdcb-19af5c2d5960" TargetMode="External"/><Relationship Id="rId246" Type="http://schemas.openxmlformats.org/officeDocument/2006/relationships/hyperlink" Target="http://www.xinhuanet.com/english/2020-12/15/c_139592162.htm" TargetMode="External"/><Relationship Id="rId488" Type="http://schemas.openxmlformats.org/officeDocument/2006/relationships/hyperlink" Target="https://www.reuters.com/article/us-health-coronavirus-jordan-schools/most-schools-reopen-in-jordan-amid-covid-19-spike-idUSKBN25S59B" TargetMode="External"/><Relationship Id="rId245" Type="http://schemas.openxmlformats.org/officeDocument/2006/relationships/hyperlink" Target="http://www.parikiaki.com/2020/11/covid-19-brought-conditions-of-emergency-in-cyprus-schools-education-minister/?utm_source=rss&amp;utm_medium=rss&amp;utm_campaign=covid-19-brought-conditions-of-emergency-in-cyprus-schools-education-minister" TargetMode="External"/><Relationship Id="rId487" Type="http://schemas.openxmlformats.org/officeDocument/2006/relationships/hyperlink" Target="https://www.facebook.com/edugovjo" TargetMode="External"/><Relationship Id="rId244" Type="http://schemas.openxmlformats.org/officeDocument/2006/relationships/hyperlink" Target="https://medicalxpress.com/news/2021-01-cyprus-lockdown-conditions-stem-virus.html" TargetMode="External"/><Relationship Id="rId486" Type="http://schemas.openxmlformats.org/officeDocument/2006/relationships/hyperlink" Target="http://moe.gov.jo/ar/news?page=2" TargetMode="External"/><Relationship Id="rId243" Type="http://schemas.openxmlformats.org/officeDocument/2006/relationships/hyperlink" Target="https://www.curacaochronicle.com/post/local/rhuggenaath-schools-remain-open/" TargetMode="External"/><Relationship Id="rId485" Type="http://schemas.openxmlformats.org/officeDocument/2006/relationships/hyperlink" Target="https://www.worldbank.org/en/news/press-release/2020/06/29/world-bank-provides-us100-million-top-up-support-to-jordans-accelerated-education-sector-reforms-and-response-to-covid-19-crisis" TargetMode="External"/><Relationship Id="rId480" Type="http://schemas.openxmlformats.org/officeDocument/2006/relationships/hyperlink" Target="https://www.arabnews.com/node/1822726/middle-east" TargetMode="External"/><Relationship Id="rId239" Type="http://schemas.openxmlformats.org/officeDocument/2006/relationships/hyperlink" Target="https://as.com/diarioas/2020/06/11/actualidad/1591862852_241440.html" TargetMode="External"/><Relationship Id="rId238" Type="http://schemas.openxmlformats.org/officeDocument/2006/relationships/hyperlink" Target="https://www.mined.gob.cu/mesa-redonda-continuidad-del-curso-escolar-20-21-e-inicio-del-21-22-en-la-educacion-general-en-el-escenario-de-la-covid/" TargetMode="External"/><Relationship Id="rId237" Type="http://schemas.openxmlformats.org/officeDocument/2006/relationships/hyperlink" Target="https://mzo.gov.hr/news/coronavirus-organisation-of-distance-teaching-and-learning-in-croatia/3634" TargetMode="External"/><Relationship Id="rId479" Type="http://schemas.openxmlformats.org/officeDocument/2006/relationships/hyperlink" Target="https://www.japantimes.co.jp/news/2020/07/20/national/japan-school-summer-breaks/" TargetMode="External"/><Relationship Id="rId236" Type="http://schemas.openxmlformats.org/officeDocument/2006/relationships/hyperlink" Target="https://vlada.gov.hr/vijesti/ministar-fuchs-za-novi-list-ucenici-7-rujna-pohadjaju-nastavu-u-ucionicama-uz-pridrzavanje-epidemioloskih-mjera/30190" TargetMode="External"/><Relationship Id="rId478" Type="http://schemas.openxmlformats.org/officeDocument/2006/relationships/hyperlink" Target="https://www.japantimes.co.jp/news/2021/02/05/national/japan-vaccination-schedule/" TargetMode="External"/><Relationship Id="rId231" Type="http://schemas.openxmlformats.org/officeDocument/2006/relationships/hyperlink" Target="https://www.facebook.com/educationcotedivoire/posts/3323448424402227" TargetMode="External"/><Relationship Id="rId473" Type="http://schemas.openxmlformats.org/officeDocument/2006/relationships/hyperlink" Target="https://jis.gov.jm/schools-reopen-for-csec-and-cape-students-june-8/" TargetMode="External"/><Relationship Id="rId230" Type="http://schemas.openxmlformats.org/officeDocument/2006/relationships/hyperlink" Target="https://www.mep.go.cr/noticias/mep-anuncia-no-retorno-clases-presenciales-durante-2020" TargetMode="External"/><Relationship Id="rId472" Type="http://schemas.openxmlformats.org/officeDocument/2006/relationships/hyperlink" Target="http://www.loopjamaica.com/content/priority-call-teachers-students-get-covid-19-vaccines-locally" TargetMode="External"/><Relationship Id="rId471" Type="http://schemas.openxmlformats.org/officeDocument/2006/relationships/hyperlink" Target="https://www.caribbeannationalweekly.com/caribbean-breaking-news-featured/jamaican-school-administrators-reject-reopening-of-schools-on-oct-5/" TargetMode="External"/><Relationship Id="rId470" Type="http://schemas.openxmlformats.org/officeDocument/2006/relationships/hyperlink" Target="https://opm.gov.jm/news/government-extends-drm-orders-and-adjusts-weekend-curfew-restrictions/" TargetMode="External"/><Relationship Id="rId235" Type="http://schemas.openxmlformats.org/officeDocument/2006/relationships/hyperlink" Target="http://www.xinhuanet.com/english/2021-01/29/c_139705348.htm" TargetMode="External"/><Relationship Id="rId477" Type="http://schemas.openxmlformats.org/officeDocument/2006/relationships/hyperlink" Target="https://www.mext.go.jp/a_menu/coronavirus/mext_00029.html" TargetMode="External"/><Relationship Id="rId234" Type="http://schemas.openxmlformats.org/officeDocument/2006/relationships/hyperlink" Target="https://www.reuters.com/article/us-health-coronavirus-ivorycoast-educati/ivory-coast-children-head-back-to-school-after-virus-shutdown-idUSKBN2311FC" TargetMode="External"/><Relationship Id="rId476" Type="http://schemas.openxmlformats.org/officeDocument/2006/relationships/hyperlink" Target="https://www.nippon.com/en/news/yjj2021010500560/" TargetMode="External"/><Relationship Id="rId233" Type="http://schemas.openxmlformats.org/officeDocument/2006/relationships/hyperlink" Target="http://www.gouv.ci/_actualite-article.php?recordID=11147" TargetMode="External"/><Relationship Id="rId475" Type="http://schemas.openxmlformats.org/officeDocument/2006/relationships/hyperlink" Target="https://www.loopjamaica.com/content/schools-reopen-september-pep-scratched" TargetMode="External"/><Relationship Id="rId232" Type="http://schemas.openxmlformats.org/officeDocument/2006/relationships/hyperlink" Target="https://www.ecofinagency.com/public-management/1012-42155-coronavirus-cote-divoire-to-vaccinate-its-population-from-april-2021-government" TargetMode="External"/><Relationship Id="rId474" Type="http://schemas.openxmlformats.org/officeDocument/2006/relationships/hyperlink" Target="https://www.facebook.com/MOEYIJamaica/" TargetMode="External"/><Relationship Id="rId426" Type="http://schemas.openxmlformats.org/officeDocument/2006/relationships/hyperlink" Target="https://timesofindia.indiatimes.com/india/lockdown-parents-concerned-over-plans-to-reopen-schools-over-2-lakh-petition-govt/articleshow/76140410.cms" TargetMode="External"/><Relationship Id="rId668" Type="http://schemas.openxmlformats.org/officeDocument/2006/relationships/hyperlink" Target="https://www.nepalitimes.com/latest/un-issues-roadmap-for-school-reopening/" TargetMode="External"/><Relationship Id="rId425" Type="http://schemas.openxmlformats.org/officeDocument/2006/relationships/hyperlink" Target="https://www.indiatoday.in/india/story/bengal-government-school-reopens-students-violates-guidelines-1711140-2020-08-14" TargetMode="External"/><Relationship Id="rId667" Type="http://schemas.openxmlformats.org/officeDocument/2006/relationships/hyperlink" Target="https://kathmandupost.com/national/2020/05/29/the-national-budget-fails-to-prioritise-education-experts-say" TargetMode="External"/><Relationship Id="rId424" Type="http://schemas.openxmlformats.org/officeDocument/2006/relationships/hyperlink" Target="https://news.trust.org/item/20200729104937-btrh6" TargetMode="External"/><Relationship Id="rId666" Type="http://schemas.openxmlformats.org/officeDocument/2006/relationships/hyperlink" Target="https://kathmandupost.com/health/2021/02/03/nepal-to-get-2-256-000-doses-of-covishield-by-february-end" TargetMode="External"/><Relationship Id="rId423" Type="http://schemas.openxmlformats.org/officeDocument/2006/relationships/hyperlink" Target="https://pib.gov.in/PressReleseDetail.aspx?PRID=1679181" TargetMode="External"/><Relationship Id="rId665" Type="http://schemas.openxmlformats.org/officeDocument/2006/relationships/hyperlink" Target="http://www.xinhuanet.com/english/2020-12/11/c_139582365_2.htm" TargetMode="External"/><Relationship Id="rId429" Type="http://schemas.openxmlformats.org/officeDocument/2006/relationships/hyperlink" Target="https://www.thejakartapost.com/news/2020/08/22/teachers-union-calls-for-better-safety-standards-as-schools-reopen.html" TargetMode="External"/><Relationship Id="rId428" Type="http://schemas.openxmlformats.org/officeDocument/2006/relationships/hyperlink" Target="https://www.ucanews.com/news/indonesia-moves-to-reopen-schools-amid-covid-19-risk/90859" TargetMode="External"/><Relationship Id="rId427" Type="http://schemas.openxmlformats.org/officeDocument/2006/relationships/hyperlink" Target="https://www.india.com/news/india/school-colleges-to-reopen-from-next-month-what-we-know-so-far-4107238/" TargetMode="External"/><Relationship Id="rId669" Type="http://schemas.openxmlformats.org/officeDocument/2006/relationships/hyperlink" Target="https://www.telegraph.co.uk/news/2021/02/02/netherlands-set-reopen-schools-finding-children-not-likely-spread/" TargetMode="External"/><Relationship Id="rId660" Type="http://schemas.openxmlformats.org/officeDocument/2006/relationships/hyperlink" Target="https://www2.deloitte.com/na/en/pages/tax/articles/Deloitte-Namibia-Namibian-Budget-Guide-2020.html" TargetMode="External"/><Relationship Id="rId422" Type="http://schemas.openxmlformats.org/officeDocument/2006/relationships/hyperlink" Target="https://www.india.com/education/delhi-schools-closed-for-summer-vacation-from-april-20-to-june-9-due-to-covid-situation-4598032/" TargetMode="External"/><Relationship Id="rId664" Type="http://schemas.openxmlformats.org/officeDocument/2006/relationships/hyperlink" Target="http://www.naurugov.nr/government-information-office/nauru-bulletin.aspx" TargetMode="External"/><Relationship Id="rId421" Type="http://schemas.openxmlformats.org/officeDocument/2006/relationships/hyperlink" Target="https://www.covid.is/sub-categories/icelands-response" TargetMode="External"/><Relationship Id="rId663" Type="http://schemas.openxmlformats.org/officeDocument/2006/relationships/hyperlink" Target="https://www.loopnauru.com/nauru-news/nauru-secondary-school-enrolment-increase-2021-96989" TargetMode="External"/><Relationship Id="rId420" Type="http://schemas.openxmlformats.org/officeDocument/2006/relationships/hyperlink" Target="https://www.government.is/topics/education/q-a-about-school-restrictions-due-to-covid-19/" TargetMode="External"/><Relationship Id="rId662" Type="http://schemas.openxmlformats.org/officeDocument/2006/relationships/hyperlink" Target="https://allafrica.com/stories/202006040709.html" TargetMode="External"/><Relationship Id="rId661" Type="http://schemas.openxmlformats.org/officeDocument/2006/relationships/hyperlink" Target="http://www.xinhuanet.com/english/2020-07/08/c_139196594.htm" TargetMode="External"/><Relationship Id="rId1004" Type="http://schemas.openxmlformats.org/officeDocument/2006/relationships/hyperlink" Target="http://www.xinhuanet.com/english/2021-01/28/c_139704630.htm" TargetMode="External"/><Relationship Id="rId1005" Type="http://schemas.openxmlformats.org/officeDocument/2006/relationships/hyperlink" Target="https://allafrica.com/stories/202005240105.html" TargetMode="External"/><Relationship Id="rId1006" Type="http://schemas.openxmlformats.org/officeDocument/2006/relationships/hyperlink" Target="https://www.herald.co.zw/date-for-schools-reopening-set/" TargetMode="External"/><Relationship Id="rId1007" Type="http://schemas.openxmlformats.org/officeDocument/2006/relationships/drawing" Target="../drawings/drawing2.xml"/><Relationship Id="rId415" Type="http://schemas.openxmlformats.org/officeDocument/2006/relationships/hyperlink" Target="https://dailynewshungary.com/here-is-hungarian-governments-2021-budget-bill/" TargetMode="External"/><Relationship Id="rId657" Type="http://schemas.openxmlformats.org/officeDocument/2006/relationships/hyperlink" Target="https://www.namibian.com.na/97729/read/Schools-reopening-postponed" TargetMode="External"/><Relationship Id="rId899" Type="http://schemas.openxmlformats.org/officeDocument/2006/relationships/hyperlink" Target="https://www.facebook.com/moestvt" TargetMode="External"/><Relationship Id="rId414" Type="http://schemas.openxmlformats.org/officeDocument/2006/relationships/hyperlink" Target="https://www.nnk.gov.hu/index.php/koronavirus-tajekoztato/932-a-covid-19-vedooltasra-jelentkezesi-hely-az-egeszsegugyi-es-egeszsegugyben-dolgozok-szamara?fbclid" TargetMode="External"/><Relationship Id="rId656" Type="http://schemas.openxmlformats.org/officeDocument/2006/relationships/hyperlink" Target="http://www.xinhuanet.com/english/2020-07/21/c_139229329.htm" TargetMode="External"/><Relationship Id="rId898" Type="http://schemas.openxmlformats.org/officeDocument/2006/relationships/hyperlink" Target="http://www.moe.go.tz/sw/component/k2/item/2607-tanzania-basic-education-sector-response-and-recovery-plan-due-to-effects-of-coronavirus-disease-covid-19.html" TargetMode="External"/><Relationship Id="rId413" Type="http://schemas.openxmlformats.org/officeDocument/2006/relationships/hyperlink" Target="https://www.csee-etuce.org/en/news/member-organisations/3920-hungary-psz-seh-calls-on-government-to-issue-protocol-for-a-safe-return-to-school" TargetMode="External"/><Relationship Id="rId655" Type="http://schemas.openxmlformats.org/officeDocument/2006/relationships/hyperlink" Target="https://www.globalpartnership.org/sites/default/files/document/file/2020-06-approval-letter-for-covid-19-accelerated-funding-for-myanmar.pdf" TargetMode="External"/><Relationship Id="rId897" Type="http://schemas.openxmlformats.org/officeDocument/2006/relationships/hyperlink" Target="https://www.thecitizen.co.tz/news/World-Bank-approves-opposed--500m-education-loan-to-Tanzania/1840340-5510616-nqqhi6/index.html" TargetMode="External"/><Relationship Id="rId412" Type="http://schemas.openxmlformats.org/officeDocument/2006/relationships/hyperlink" Target="https://www.reuters.com/article/us-health-coronavirus-hungary-education/hungary-delays-school-reopening-after-teachers-students-protest-idUSKBN2BW0KZ" TargetMode="External"/><Relationship Id="rId654" Type="http://schemas.openxmlformats.org/officeDocument/2006/relationships/hyperlink" Target="https://www.reuters.com/article/health-coronavirus-myanmar-vaccine/refile-myanmar-launches-vaccination-drive-prioritises-frontline-healthcare-workers-idUSL4N2K13DT" TargetMode="External"/><Relationship Id="rId896" Type="http://schemas.openxmlformats.org/officeDocument/2006/relationships/hyperlink" Target="http://www.xinhuanet.com/english/2020-04/24/c_139005804.htm" TargetMode="External"/><Relationship Id="rId419" Type="http://schemas.openxmlformats.org/officeDocument/2006/relationships/hyperlink" Target="https://www.covid.is/covid-19-vaccine" TargetMode="External"/><Relationship Id="rId418" Type="http://schemas.openxmlformats.org/officeDocument/2006/relationships/hyperlink" Target="http://www.xinhuanet.com/english/2021-03/02/c_139776182.htm" TargetMode="External"/><Relationship Id="rId417" Type="http://schemas.openxmlformats.org/officeDocument/2006/relationships/hyperlink" Target="https://newseu.cgtn.com/news/2020-09-02/Hungary-reopens-schools-but-closes-borders-amid-rising-COVID-19-cases-TsyABG2ZXi/index.html" TargetMode="External"/><Relationship Id="rId659" Type="http://schemas.openxmlformats.org/officeDocument/2006/relationships/hyperlink" Target="https://neweralive.na/posts/unions-wary-of-reopening-schools" TargetMode="External"/><Relationship Id="rId416" Type="http://schemas.openxmlformats.org/officeDocument/2006/relationships/hyperlink" Target="https://hungarytoday.hu/hungary-schools-open-coronavirus/" TargetMode="External"/><Relationship Id="rId658" Type="http://schemas.openxmlformats.org/officeDocument/2006/relationships/hyperlink" Target="https://www.thesouthafrican.com/news/africa/covid-19-in-africa/" TargetMode="External"/><Relationship Id="rId891" Type="http://schemas.openxmlformats.org/officeDocument/2006/relationships/hyperlink" Target="https://www.businessinsider.com/photos-show-schools-reopening-around-the-world-coronavirus-2020-4?r=US&amp;IR=T" TargetMode="External"/><Relationship Id="rId890" Type="http://schemas.openxmlformats.org/officeDocument/2006/relationships/hyperlink" Target="https://www.youtube.com/watch?v=Ri8QaQ3Wo6E" TargetMode="External"/><Relationship Id="rId411" Type="http://schemas.openxmlformats.org/officeDocument/2006/relationships/hyperlink" Target="https://www.info.gov.hk/gia/general/202006/03/P2020060300827.htm?fontSize=1" TargetMode="External"/><Relationship Id="rId653" Type="http://schemas.openxmlformats.org/officeDocument/2006/relationships/hyperlink" Target="http://www.xinhuanet.com/english/2020-08/13/c_139287919.htm" TargetMode="External"/><Relationship Id="rId895" Type="http://schemas.openxmlformats.org/officeDocument/2006/relationships/hyperlink" Target="https://www.africanews.com/2020/12/18/tanzania-to-use-local-herbs-instead-of-vaccine-against-covid-19//" TargetMode="External"/><Relationship Id="rId1000" Type="http://schemas.openxmlformats.org/officeDocument/2006/relationships/hyperlink" Target="https://www.africannewsagency.com/news-politics/Zambian-teachers-ready-for-reopening-of-schools-say-unions-25131817" TargetMode="External"/><Relationship Id="rId410" Type="http://schemas.openxmlformats.org/officeDocument/2006/relationships/hyperlink" Target="https://www.covidvaccine.gov.hk/en/faq" TargetMode="External"/><Relationship Id="rId652" Type="http://schemas.openxmlformats.org/officeDocument/2006/relationships/hyperlink" Target="https://www.voaportugues.com/a/covid-19-mo%C3%A7ambique-poder%C3%A1-reabrir-as-escolas-em-julho/5457392.html." TargetMode="External"/><Relationship Id="rId894" Type="http://schemas.openxmlformats.org/officeDocument/2006/relationships/hyperlink" Target="http://www.xinhuanet.com/english/2020-06/05/c_139117372.htm" TargetMode="External"/><Relationship Id="rId1001" Type="http://schemas.openxmlformats.org/officeDocument/2006/relationships/hyperlink" Target="https://www.facebook.com/www.moge.gov.zm/posts/3017816198309060" TargetMode="External"/><Relationship Id="rId651" Type="http://schemas.openxmlformats.org/officeDocument/2006/relationships/hyperlink" Target="https://plataformamedia.com/2020/09/11/o-que-fazer-com-o-ano-letivo/" TargetMode="External"/><Relationship Id="rId893" Type="http://schemas.openxmlformats.org/officeDocument/2006/relationships/hyperlink" Target="https://www.thecitizen.co.tz/magazine/success/-Starting-a-new-academic-year-in-Corona-safe-environment/1843788-5613892-4ujtje/index.html" TargetMode="External"/><Relationship Id="rId1002" Type="http://schemas.openxmlformats.org/officeDocument/2006/relationships/hyperlink" Target="http://www.xinhuanet.com/english/africa/2021-03/03/c_139779746.htm" TargetMode="External"/><Relationship Id="rId650" Type="http://schemas.openxmlformats.org/officeDocument/2006/relationships/hyperlink" Target="https://allafrica.com/stories/202103050669.html" TargetMode="External"/><Relationship Id="rId892" Type="http://schemas.openxmlformats.org/officeDocument/2006/relationships/hyperlink" Target="https://www.aljazeera.com/news/2020/08/tajikistan-reopens-schools-measures-prevent-covid-19-200817193947792.html" TargetMode="External"/><Relationship Id="rId1003" Type="http://schemas.openxmlformats.org/officeDocument/2006/relationships/hyperlink" Target="https://www.voanews.com/africa/zimbabwe-teachers-union-rejects-unicef-push-keep-african-schools-open-during-pandemic" TargetMode="External"/><Relationship Id="rId206" Type="http://schemas.openxmlformats.org/officeDocument/2006/relationships/hyperlink" Target="http://www.xinhuanet.com/english/2020-06/17/c_139146583.htm" TargetMode="External"/><Relationship Id="rId448" Type="http://schemas.openxmlformats.org/officeDocument/2006/relationships/hyperlink" Target="https://www.gov.ie/en/publication/b264b-roadmap-for-the-full-return-to-school/" TargetMode="External"/><Relationship Id="rId205" Type="http://schemas.openxmlformats.org/officeDocument/2006/relationships/hyperlink" Target="https://www.technologyreview.com/2020/12/04/1013183/us-uk-and-china-covid-vaccine-who-gets-priority-decision/" TargetMode="External"/><Relationship Id="rId447" Type="http://schemas.openxmlformats.org/officeDocument/2006/relationships/hyperlink" Target="https://www.irishtimes.com/news/education/huge-anger-in-private-schools-over-exclusion-from-covid-19-reopening-fund-1.4331576" TargetMode="External"/><Relationship Id="rId689" Type="http://schemas.openxmlformats.org/officeDocument/2006/relationships/hyperlink" Target="https://guardian.ng/saturday-magazine/schools-re-opening-discordant-tunes-across-states-as-safety-concerns-mount/" TargetMode="External"/><Relationship Id="rId204" Type="http://schemas.openxmlformats.org/officeDocument/2006/relationships/hyperlink" Target="https://www.chinadaily.com.cn/a/202103/01/WS603c5d1ca31024ad0baabcb2.html" TargetMode="External"/><Relationship Id="rId446" Type="http://schemas.openxmlformats.org/officeDocument/2006/relationships/hyperlink" Target="https://www.gov.ie/en/publication/39038-provisional-vaccine-allocation-groups/" TargetMode="External"/><Relationship Id="rId688" Type="http://schemas.openxmlformats.org/officeDocument/2006/relationships/hyperlink" Target="https://education.gov.ng/" TargetMode="External"/><Relationship Id="rId203" Type="http://schemas.openxmlformats.org/officeDocument/2006/relationships/hyperlink" Target="https://www.bbc.com/mundo/noticias-america-latina-52394763" TargetMode="External"/><Relationship Id="rId445" Type="http://schemas.openxmlformats.org/officeDocument/2006/relationships/hyperlink" Target="https://www.irishexaminer.com/news/arid-40067088.html" TargetMode="External"/><Relationship Id="rId687" Type="http://schemas.openxmlformats.org/officeDocument/2006/relationships/hyperlink" Target="https://www.weforum.org/agenda/2020/07/what-covid-19-means-for-the-shrinking-fiscal-space-for-education-in-nigeria/" TargetMode="External"/><Relationship Id="rId209" Type="http://schemas.openxmlformats.org/officeDocument/2006/relationships/hyperlink" Target="https://www.eltiempo.com/bogota/regreso-a-clases-cuando-regresan-los-ninos-a-colegios-de-bogota-536497" TargetMode="External"/><Relationship Id="rId208" Type="http://schemas.openxmlformats.org/officeDocument/2006/relationships/hyperlink" Target="https://www.obsgestioneducativa.com/reapertura-datos/" TargetMode="External"/><Relationship Id="rId207" Type="http://schemas.openxmlformats.org/officeDocument/2006/relationships/hyperlink" Target="https://hechingerreport.org/proof-points-depression-and-anxiety-rise-among-chinese-teens-during-coronavirus-pandemic/" TargetMode="External"/><Relationship Id="rId449" Type="http://schemas.openxmlformats.org/officeDocument/2006/relationships/hyperlink" Target="https://twitter.com/Education_Ire" TargetMode="External"/><Relationship Id="rId440" Type="http://schemas.openxmlformats.org/officeDocument/2006/relationships/hyperlink" Target="https://www.al-monitor.com/pulse/originals/2021/01/iraq-baghdad-coronavirus-vaccine-covax.html" TargetMode="External"/><Relationship Id="rId682" Type="http://schemas.openxmlformats.org/officeDocument/2006/relationships/hyperlink" Target="https://havanatimes.org/features/classes-resume-in-nicaragua-despite-covid-19-danger/" TargetMode="External"/><Relationship Id="rId681" Type="http://schemas.openxmlformats.org/officeDocument/2006/relationships/hyperlink" Target="https://www.nzherald.co.nz/nz/news/article.cfm?c_id=1&amp;objectid=12331058" TargetMode="External"/><Relationship Id="rId680" Type="http://schemas.openxmlformats.org/officeDocument/2006/relationships/hyperlink" Target="https://www.education.govt.nz/covid-19/advice-for-schoolskura/" TargetMode="External"/><Relationship Id="rId202" Type="http://schemas.openxmlformats.org/officeDocument/2006/relationships/hyperlink" Target="https://www.mineduc.cl/noticias/page/2/" TargetMode="External"/><Relationship Id="rId444" Type="http://schemas.openxmlformats.org/officeDocument/2006/relationships/hyperlink" Target="http://www.xinhuanet.com/english/2021-03/02/c_139776182.htm" TargetMode="External"/><Relationship Id="rId686" Type="http://schemas.openxmlformats.org/officeDocument/2006/relationships/hyperlink" Target="https://www.aa.com.tr/en/africa/nigeria-confirms-1-444-covid-19-cases-as-schools-reopen/2113890" TargetMode="External"/><Relationship Id="rId201" Type="http://schemas.openxmlformats.org/officeDocument/2006/relationships/hyperlink" Target="https://chilereports.cl/en/news/2020/12/25/president-pi%C3%B1era-receives-the-first-shipment-of-covid-19-vaccines" TargetMode="External"/><Relationship Id="rId443" Type="http://schemas.openxmlformats.org/officeDocument/2006/relationships/hyperlink" Target="https://www.aljazeera.com/news/2020/11/29/covid-19-10-million-iraqi-children-back-to-school" TargetMode="External"/><Relationship Id="rId685" Type="http://schemas.openxmlformats.org/officeDocument/2006/relationships/hyperlink" Target="https://www.facebook.com/mepaplnec.niger" TargetMode="External"/><Relationship Id="rId200" Type="http://schemas.openxmlformats.org/officeDocument/2006/relationships/hyperlink" Target="https://peoplesdispatch.org/2020/04/21/chilean-teachers-reject-return-to-school-while-covid-19-pandemic-rages-on/" TargetMode="External"/><Relationship Id="rId442" Type="http://schemas.openxmlformats.org/officeDocument/2006/relationships/hyperlink" Target="https://www.facebook.com/Iraq.Ministry.of.Education/" TargetMode="External"/><Relationship Id="rId684" Type="http://schemas.openxmlformats.org/officeDocument/2006/relationships/hyperlink" Target="https://www.unicef.org/niger/stories/mitigating-impacts-covid-19-childrens-education" TargetMode="External"/><Relationship Id="rId441" Type="http://schemas.openxmlformats.org/officeDocument/2006/relationships/hyperlink" Target="https://reliefweb.int/sites/reliefweb.int/files/resources/framework_for_safe_school_re-opening_final_11_06_2020.pdf" TargetMode="External"/><Relationship Id="rId683" Type="http://schemas.openxmlformats.org/officeDocument/2006/relationships/hyperlink" Target="https://www.vanguardngr.com/2020/09/niger-govt-set-to-reopen-schools-on-oct-4/" TargetMode="External"/><Relationship Id="rId437" Type="http://schemas.openxmlformats.org/officeDocument/2006/relationships/hyperlink" Target="https://iranprimer.usip.org/blog/2020/may/19/iran%E2%80%99s-schools-begin-reopen" TargetMode="External"/><Relationship Id="rId679" Type="http://schemas.openxmlformats.org/officeDocument/2006/relationships/hyperlink" Target="https://www.stuff.co.nz/national/politics/300067124/coronavirus-government-spending-51m-on-international-education-sector-but-says-students-will-not-return-this-year" TargetMode="External"/><Relationship Id="rId436" Type="http://schemas.openxmlformats.org/officeDocument/2006/relationships/hyperlink" Target="https://www.medu.ir/fa/news/" TargetMode="External"/><Relationship Id="rId678" Type="http://schemas.openxmlformats.org/officeDocument/2006/relationships/hyperlink" Target="https://www.health.govt.nz/our-work/diseases-and-conditions/covid-19-novel-coronavirus/covid-19-vaccines/covid-19-getting-vaccine" TargetMode="External"/><Relationship Id="rId435" Type="http://schemas.openxmlformats.org/officeDocument/2006/relationships/hyperlink" Target="https://www.dw.com/en/coronavirus-digest-iran-begins-vaccination-campaign/a-56505993" TargetMode="External"/><Relationship Id="rId677" Type="http://schemas.openxmlformats.org/officeDocument/2006/relationships/hyperlink" Target="https://www.wsws.org/en/articles/2020/05/23/nzun-m23.html" TargetMode="External"/><Relationship Id="rId434" Type="http://schemas.openxmlformats.org/officeDocument/2006/relationships/hyperlink" Target="https://financialtribune.com/articles/national/107022/school-to-reopen-in-low-risk-regions" TargetMode="External"/><Relationship Id="rId676" Type="http://schemas.openxmlformats.org/officeDocument/2006/relationships/hyperlink" Target="https://www.nzherald.co.nz/nz/news/article.cfm?c_id=1&amp;objectid=12355774" TargetMode="External"/><Relationship Id="rId439" Type="http://schemas.openxmlformats.org/officeDocument/2006/relationships/hyperlink" Target="https://www.rudaw.net/arabic/middleeast/iraq/140420216" TargetMode="External"/><Relationship Id="rId438" Type="http://schemas.openxmlformats.org/officeDocument/2006/relationships/hyperlink" Target="https://britishasianews.com/irans-president-opens-new-academic-year-amid-covid-19-challenges/" TargetMode="External"/><Relationship Id="rId671" Type="http://schemas.openxmlformats.org/officeDocument/2006/relationships/hyperlink" Target="https://www.rijksoverheid.nl/onderwerpen/coronavirus-vaccinatie/volgorde-van-vaccinatie-tegen-het-coronavirus/volgorde-vaccinatie-voor-mensen-die-niet-in-de-zorg-werken" TargetMode="External"/><Relationship Id="rId670" Type="http://schemas.openxmlformats.org/officeDocument/2006/relationships/hyperlink" Target="https://www.telegraaf.nl/nieuws/1739726586/na-eerste-week-onderwijs-school-dicht-om-coronabesmettingen" TargetMode="External"/><Relationship Id="rId433" Type="http://schemas.openxmlformats.org/officeDocument/2006/relationships/hyperlink" Target="https://www.thejakartapost.com/news/2020/06/16/indonesia-to-allow-phased-reopening-of-schools-in-covid-19-green-zones-minister.html" TargetMode="External"/><Relationship Id="rId675" Type="http://schemas.openxmlformats.org/officeDocument/2006/relationships/hyperlink" Target="https://www.nzherald.co.nz/nz/news/article.cfm?c_id=1&amp;objectid=12355774" TargetMode="External"/><Relationship Id="rId432" Type="http://schemas.openxmlformats.org/officeDocument/2006/relationships/hyperlink" Target="https://www.thejakartapost.com/news/2020/06/16/indonesia-to-allow-phased-reopening-of-schools-in-covid-19-green-zones-minister.html" TargetMode="External"/><Relationship Id="rId674" Type="http://schemas.openxmlformats.org/officeDocument/2006/relationships/hyperlink" Target="https://www.rnz.co.nz/international/pacific-news/415788/air-travel-resumes-and-schools-reopen-in-new-caledonia" TargetMode="External"/><Relationship Id="rId431" Type="http://schemas.openxmlformats.org/officeDocument/2006/relationships/hyperlink" Target="https://www.facebook.com/Kemdikbud.RI" TargetMode="External"/><Relationship Id="rId673" Type="http://schemas.openxmlformats.org/officeDocument/2006/relationships/hyperlink" Target="https://www.rnz.co.nz/international/pacific-news/415788/air-travel-resumes-and-schools-reopen-in-new-caledonia" TargetMode="External"/><Relationship Id="rId430" Type="http://schemas.openxmlformats.org/officeDocument/2006/relationships/hyperlink" Target="https://www.aljazeera.com/news/2021/1/13/young-people-first-indonesias-covid-vaccine-strategy-questioned" TargetMode="External"/><Relationship Id="rId672" Type="http://schemas.openxmlformats.org/officeDocument/2006/relationships/hyperlink" Target="https://www.wsj.com/articles/is-it-safe-to-reopen-schools-europe-is-about-to-find-out-11589278169"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gov.ky/news/press-release-details/term-two-start-date-for-government-schools-adjusted" TargetMode="External"/><Relationship Id="rId2" Type="http://schemas.openxmlformats.org/officeDocument/2006/relationships/hyperlink" Target="https://bloximages.newyork1.vip.townnews.com/postguam.com/content/tncms/assets/v3/editorial/3/27/327f0898-b440-11e9-8274-bf02ee93a7f9/5d42b36e52d6d.pdf.pdf" TargetMode="External"/><Relationship Id="rId3" Type="http://schemas.openxmlformats.org/officeDocument/2006/relationships/hyperlink" Target="https://www.facebook.com/107005147753802/posts/cabinet-meeting-friday-22-january-2021-the-cabinet-met-today-under-the-chairmans/213974037056912/" TargetMode="External"/><Relationship Id="rId4" Type="http://schemas.openxmlformats.org/officeDocument/2006/relationships/hyperlink" Target="https://www.edu.ro/adaptarea-structurii-anului-%C8%99colar-2020-2021-la-situa%C8%9Bia-epidemiologic%C4%83-actual%C4%83" TargetMode="External"/><Relationship Id="rId5" Type="http://schemas.openxmlformats.org/officeDocument/2006/relationships/hyperlink" Target="http://www.mehrd.gov.sb/images/PDF_Files/Calendar/School_Calendar_2021.pdf" TargetMode="External"/><Relationship Id="rId6" Type="http://schemas.openxmlformats.org/officeDocument/2006/relationships/hyperlink" Target="https://www.vide.vi/documents/school-calendars/2376-2020-21-vide-school-calendar/file.html" TargetMode="External"/><Relationship Id="rId7"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hyperlink" Target="https://agencia.ac.gov.br/instituicoes-de-ensino-decidem-prorrogar-a-suspensao-das-aulas-ate-o-dia-10-de-abril/" TargetMode="External"/><Relationship Id="rId2" Type="http://schemas.openxmlformats.org/officeDocument/2006/relationships/hyperlink" Target="https://educ.see.ac.gov.br/" TargetMode="External"/><Relationship Id="rId3" Type="http://schemas.openxmlformats.org/officeDocument/2006/relationships/hyperlink" Target="https://www.facebook.com/educacaodoacre/photos/a.1123687951018631/3065572183496855" TargetMode="External"/><Relationship Id="rId4" Type="http://schemas.openxmlformats.org/officeDocument/2006/relationships/hyperlink" Target="http://www.agenciaalagoas.al.gov.br/noticia/item/32498-covid-19-governo-suspende-academias-cinemas-centrais-ja-e-instituto-de-identificacao" TargetMode="External"/><Relationship Id="rId9" Type="http://schemas.openxmlformats.org/officeDocument/2006/relationships/hyperlink" Target="https://www.wsws.org/en/articles/2020/09/03/braz-s03.html" TargetMode="External"/><Relationship Id="rId5" Type="http://schemas.openxmlformats.org/officeDocument/2006/relationships/hyperlink" Target="http://www.agenciaalagoas.al.gov.br/noticia/item/33502-conferencia-debate-planejamento-conjunto-para-a-volta-as-aulas-em-al" TargetMode="External"/><Relationship Id="rId6" Type="http://schemas.openxmlformats.org/officeDocument/2006/relationships/hyperlink" Target="https://g1.globo.com/ap/amapa/noticia/2020/04/03/governo-do-ap-prorroga-decreto-que-suspende-atividades-e-restringe-circulacao-de-pessoas.ghtml" TargetMode="External"/><Relationship Id="rId7" Type="http://schemas.openxmlformats.org/officeDocument/2006/relationships/hyperlink" Target="https://seed.portal.ap.gov.br/noticia/1407/estudantes-do-amapa-terao-acesso-a-programacao-educativa-pela-tv-assembleia" TargetMode="External"/><Relationship Id="rId8" Type="http://schemas.openxmlformats.org/officeDocument/2006/relationships/hyperlink" Target="http://www.educacao.am.gov.br/wilson-lima-suspende-aulas-ate-30-de-abril-e-prorroga-prazo-de-restricao-a-atividades-que-causem-aglomeracao-de-pessoas/" TargetMode="External"/><Relationship Id="rId40" Type="http://schemas.openxmlformats.org/officeDocument/2006/relationships/drawing" Target="../drawings/drawing4.xml"/><Relationship Id="rId31" Type="http://schemas.openxmlformats.org/officeDocument/2006/relationships/hyperlink" Target="https://g1.globo.com/rn/rio-grande-do-norte/noticia/2020/04/01/coronavirus-governo-do-rn-anuncia-renovacao-do-decreto-que-suspende-atividades-de-bares-e-restaurantes.ghtml" TargetMode="External"/><Relationship Id="rId30" Type="http://schemas.openxmlformats.org/officeDocument/2006/relationships/hyperlink" Target="https://www.aljazeera.com/videos/2020/09/17/brazil-schools-reopen-in-rio-de-janeiro-amid-legal-disputes/" TargetMode="External"/><Relationship Id="rId33" Type="http://schemas.openxmlformats.org/officeDocument/2006/relationships/hyperlink" Target="https://estado.rs.gov.br/governo-prorroga-suspensao-de-aulas-em-todas-as-instituicoes-de-ensino-ate-o-fim-de-abril" TargetMode="External"/><Relationship Id="rId32" Type="http://schemas.openxmlformats.org/officeDocument/2006/relationships/hyperlink" Target="https://g1.globo.com/rn/rio-grande-do-norte/noticia/2020/07/01/governo-publica-decreto-que-prorroga-suspensao-das-aulas-presenciais-ate-14-de-agosto-no-rn.ghtml" TargetMode="External"/><Relationship Id="rId35" Type="http://schemas.openxmlformats.org/officeDocument/2006/relationships/hyperlink" Target="http://www.rondonia.ro.gov.br/novo-decreto-anuncia-retorno-gradual-das-atividades-comerciais-educacionais-e-de-prestacao-de-contas-em-rondonia/" TargetMode="External"/><Relationship Id="rId34" Type="http://schemas.openxmlformats.org/officeDocument/2006/relationships/hyperlink" Target="http://www.rondonia.ro.gov.br/mesmo-sem-caso-confirmado-de-covid-19-rondonia-suspende-aulas-na-rede-estadual-de-ensino/" TargetMode="External"/><Relationship Id="rId37" Type="http://schemas.openxmlformats.org/officeDocument/2006/relationships/hyperlink" Target="http://www.sed.sc.gov.br/secretaria/imprensa/noticias/30594-entrega-alimentos-a-alunos-beneficiados-pelo-programa-bolsa-familia" TargetMode="External"/><Relationship Id="rId36" Type="http://schemas.openxmlformats.org/officeDocument/2006/relationships/hyperlink" Target="http://www.consed.org.br/central-de-conteudos/educacao-retoma-aulas-nao-presenciais-na-capital-e-interior" TargetMode="External"/><Relationship Id="rId39" Type="http://schemas.openxmlformats.org/officeDocument/2006/relationships/hyperlink" Target="https://central3.to.gov.br/arquivo/499570/" TargetMode="External"/><Relationship Id="rId38" Type="http://schemas.openxmlformats.org/officeDocument/2006/relationships/hyperlink" Target="https://www.educacao.sp.gov.br/noticias/comunicado-aos-professores-e-servidores-das-unidades-escolares/" TargetMode="External"/><Relationship Id="rId20" Type="http://schemas.openxmlformats.org/officeDocument/2006/relationships/hyperlink" Target="http://www.ms.gov.br/governo-de-ms-antecipa-ferias-de-210-mil-alunos-da-rede-estadual/" TargetMode="External"/><Relationship Id="rId22" Type="http://schemas.openxmlformats.org/officeDocument/2006/relationships/hyperlink" Target="http://www.agenciaminas.mg.gov.br/noticia/governo-de-minas-cria-comite-gestor-contra-novo-coronavirus-e-suspende-aulas-da-rede-estadual" TargetMode="External"/><Relationship Id="rId21" Type="http://schemas.openxmlformats.org/officeDocument/2006/relationships/hyperlink" Target="http://www.ms.gov.br/governo-prorroga-suspensao-das-aulas-presenciais-na-ree-ate-31-de-julho/" TargetMode="External"/><Relationship Id="rId24" Type="http://schemas.openxmlformats.org/officeDocument/2006/relationships/hyperlink" Target="https://www.sistemas.pa.gov.br/sisleis/legislacao/5444" TargetMode="External"/><Relationship Id="rId23" Type="http://schemas.openxmlformats.org/officeDocument/2006/relationships/hyperlink" Target="https://consed.info/ensinoremoto/" TargetMode="External"/><Relationship Id="rId26" Type="http://schemas.openxmlformats.org/officeDocument/2006/relationships/hyperlink" Target="https://paraiba.pb.gov.br/diretas/secretaria-da-educacao-e-da-ciencia-e-tecnologia/noticias/joao-azevedo-decreta-antecipacao-do-recesso-escolar-devido-ao-coronavirus" TargetMode="External"/><Relationship Id="rId25" Type="http://schemas.openxmlformats.org/officeDocument/2006/relationships/hyperlink" Target="https://g1.globo.com/pa/para/noticia/2020/07/16/governo-do-para-adia-retorno-das-aulas-presenciais-na-rede-publica-estadual.ghtml" TargetMode="External"/><Relationship Id="rId28" Type="http://schemas.openxmlformats.org/officeDocument/2006/relationships/hyperlink" Target="https://www.pi.gov.br/noticias/coronavirus-governo-antecipa-ferias-e-suspende-aulas-da-rede-estadual-por-15-dias/" TargetMode="External"/><Relationship Id="rId27" Type="http://schemas.openxmlformats.org/officeDocument/2006/relationships/hyperlink" Target="http://www.aen.pr.gov.br/modules/noticias/article.php?storyid=106160&amp;tit=Novo-decreto-suspende-aulas-em-escolas-particulares-do-Parana" TargetMode="External"/><Relationship Id="rId29" Type="http://schemas.openxmlformats.org/officeDocument/2006/relationships/hyperlink" Target="https://g1.globo.com/rj/rio-de-janeiro/noticia/2020/07/07/escolas-estaduais-do-rj-vao-priorizar-retorno-as-aulas-para-alunos-dos-ultimos-anos-de-cada-ensino.ghtml" TargetMode="External"/><Relationship Id="rId11" Type="http://schemas.openxmlformats.org/officeDocument/2006/relationships/hyperlink" Target="https://consed.info/ensinoremoto/" TargetMode="External"/><Relationship Id="rId10" Type="http://schemas.openxmlformats.org/officeDocument/2006/relationships/hyperlink" Target="http://institucional.educacao.ba.gov.br/noticias/rui-costa-anuncia-prorrogacao-do-fechamento-das-escolas-na-bahia" TargetMode="External"/><Relationship Id="rId13" Type="http://schemas.openxmlformats.org/officeDocument/2006/relationships/hyperlink" Target="https://sedu.es.gov.br/Not%C3%ADcia/governo-do-estado-prorroga-fechamento-de-escolas-ate-31-de-maio" TargetMode="External"/><Relationship Id="rId12" Type="http://schemas.openxmlformats.org/officeDocument/2006/relationships/hyperlink" Target="https://www.ceara.gov.br/2020/03/31/governo-suspende-aulas-presenciais-ate-maio-em-todo-o-estado/" TargetMode="External"/><Relationship Id="rId15" Type="http://schemas.openxmlformats.org/officeDocument/2006/relationships/hyperlink" Target="http://www.consed.org.br/central-de-conteudos/governo-de-goias-amplia-aulas-nao-presenciais-com-uso-da-radio-escola-no-socioeducativo" TargetMode="External"/><Relationship Id="rId14" Type="http://schemas.openxmlformats.org/officeDocument/2006/relationships/hyperlink" Target="https://sedu.es.gov.br/Not%C3%ADcia/programacao-da-15a-semana-do-escolar-esta-disponivel" TargetMode="External"/><Relationship Id="rId17" Type="http://schemas.openxmlformats.org/officeDocument/2006/relationships/hyperlink" Target="https://www.educacao.ma.gov.br/files/2020/06/Decreto-n%C2%B0-35.897.pdf" TargetMode="External"/><Relationship Id="rId16" Type="http://schemas.openxmlformats.org/officeDocument/2006/relationships/hyperlink" Target="https://www.educacao.ma.gov.br/aulas-presenciais-no-maranhao-poderao-retornar-partir-de-03-de-agosto/" TargetMode="External"/><Relationship Id="rId19" Type="http://schemas.openxmlformats.org/officeDocument/2006/relationships/hyperlink" Target="http://www.sejusp.ms.gov.br/governo-de-ms-anuncia-mais-de-50-medidas-para-enfrentar-pandemia-do-coronavirus/" TargetMode="External"/><Relationship Id="rId18" Type="http://schemas.openxmlformats.org/officeDocument/2006/relationships/hyperlink" Target="https://g1.globo.com/mt/mato-grosso/noticia/2020/03/31/aulas-em-escolas-e-universidades-continuam-suspensas-ate-o-dia-30-de-abril-em-mt-decide-governo.ghtml"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government.economictimes.indiatimes.com/news/digital-india/coronavirus-education-going-virtual-in-andhra-pradesh-and-telangana/74684116" TargetMode="External"/><Relationship Id="rId2" Type="http://schemas.openxmlformats.org/officeDocument/2006/relationships/hyperlink" Target="https://www.ndtv.com/education/coronavirus-andhra-pradesh-shuts-all-educational-institutions-2196991" TargetMode="External"/><Relationship Id="rId3" Type="http://schemas.openxmlformats.org/officeDocument/2006/relationships/hyperlink" Target="https://www.facebook.com/pages/category/Government-Organization/Department-Of-School-Education-Government-Of-Andhra-Pradesh-254104438518965/" TargetMode="External"/><Relationship Id="rId4" Type="http://schemas.openxmlformats.org/officeDocument/2006/relationships/hyperlink" Target="http://arpedu.in/index" TargetMode="External"/><Relationship Id="rId9" Type="http://schemas.openxmlformats.org/officeDocument/2006/relationships/hyperlink" Target="https://timesofindia.indiatimes.com/city/shimla/10am-to-12-noon-himachal-pradeshs-home-school/articleshow/74992587.cms" TargetMode="External"/><Relationship Id="rId5" Type="http://schemas.openxmlformats.org/officeDocument/2006/relationships/hyperlink" Target="https://timesofindia.indiatimes.com/city/patna/schools-colleges-in-bihar-to-remain-shut-till-march-31/articleshow/74618541.cms" TargetMode="External"/><Relationship Id="rId6" Type="http://schemas.openxmlformats.org/officeDocument/2006/relationships/hyperlink" Target="https://www.facebook.com/EducationDepartmentBihar/" TargetMode="External"/><Relationship Id="rId7" Type="http://schemas.openxmlformats.org/officeDocument/2006/relationships/hyperlink" Target="https://timesofindia.indiatimes.com/home/education/news/chhattisgarh-mulls-e-classes-amid-covid-19-lockdown/articleshow/74949895.cms" TargetMode="External"/><Relationship Id="rId8" Type="http://schemas.openxmlformats.org/officeDocument/2006/relationships/hyperlink" Target="https://www.livemint.com/news/india/coronavirus-haryana-bans-fees-collection-by-private-schools-till-lockdown-is-over-11585915724100.html" TargetMode="External"/><Relationship Id="rId11" Type="http://schemas.openxmlformats.org/officeDocument/2006/relationships/hyperlink" Target="https://education.kerala.gov.in/2020/03/24/covid-19-cell-in-general-education-dept-orders-issued/" TargetMode="External"/><Relationship Id="rId10" Type="http://schemas.openxmlformats.org/officeDocument/2006/relationships/hyperlink" Target="https://qz.com/india/1815798/coronavirus-prompts-indian-states-to-close-schools-cinemas/" TargetMode="External"/><Relationship Id="rId13" Type="http://schemas.openxmlformats.org/officeDocument/2006/relationships/hyperlink" Target="https://www.newindianexpress.com/nation/2020/apr/05/punjab-organises-online-radio-classes-for-school-students-to-complete-syllabus-during-lockdown-2126100.html" TargetMode="External"/><Relationship Id="rId12" Type="http://schemas.openxmlformats.org/officeDocument/2006/relationships/hyperlink" Target="http://www.newsonair.com/News?title=State-Education-Center-and-AIR-start-Radio-School-in-Madhya-Pradesh&amp;id=384348" TargetMode="External"/><Relationship Id="rId1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hyperlink" Target="https://allafrica.com/stories/202003200035.html" TargetMode="External"/><Relationship Id="rId2" Type="http://schemas.openxmlformats.org/officeDocument/2006/relationships/hyperlink" Target="https://allafrica.com/stories/202003230409.html" TargetMode="External"/><Relationship Id="rId3" Type="http://schemas.openxmlformats.org/officeDocument/2006/relationships/hyperlink" Target="https://allafrica.com/stories/202003200035.html" TargetMode="External"/><Relationship Id="rId4" Type="http://schemas.openxmlformats.org/officeDocument/2006/relationships/hyperlink" Target="https://www.thisdaylive.com/index.php/2020/03/23/covid-19-edo-govt-shuts-down-schools/" TargetMode="External"/><Relationship Id="rId9" Type="http://schemas.openxmlformats.org/officeDocument/2006/relationships/hyperlink" Target="https://allafrica.com/stories/202003200117.html" TargetMode="External"/><Relationship Id="rId5" Type="http://schemas.openxmlformats.org/officeDocument/2006/relationships/hyperlink" Target="https://kanofocus.com/2020/03/18/kano-8-other-northern-states-to-close-schools-over-covid-19/" TargetMode="External"/><Relationship Id="rId6" Type="http://schemas.openxmlformats.org/officeDocument/2006/relationships/hyperlink" Target="https://allafrica.com/stories/202003190668.html" TargetMode="External"/><Relationship Id="rId7" Type="http://schemas.openxmlformats.org/officeDocument/2006/relationships/hyperlink" Target="https://allafrica.com/stories/202003190668.html" TargetMode="External"/><Relationship Id="rId8" Type="http://schemas.openxmlformats.org/officeDocument/2006/relationships/hyperlink" Target="https://allafrica.com/stories/202003200035.html" TargetMode="External"/><Relationship Id="rId11" Type="http://schemas.openxmlformats.org/officeDocument/2006/relationships/drawing" Target="../drawings/drawing6.xml"/><Relationship Id="rId10" Type="http://schemas.openxmlformats.org/officeDocument/2006/relationships/hyperlink" Target="https://guardian.ng/news/covid-19-oyo-government-orders-closure-of-schools-till-after-easter/" TargetMode="Externa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hyperlink" Target="https://www.edweek.org/ew/section/multimedia/map-coronavirus-and-school-closures.html?override=web" TargetMode="External"/><Relationship Id="rId2" Type="http://schemas.openxmlformats.org/officeDocument/2006/relationships/hyperlink" Target="https://en.unesco.org/themes/education-emergencies/coronavirus-school-closures" TargetMode="External"/><Relationship Id="rId3" Type="http://schemas.openxmlformats.org/officeDocument/2006/relationships/hyperlink" Target="https://www.un.org/development/desa/dspd/wp-content/uploads/sites/22/2020/08/sg_policy_brief_covid-19_and_education_august_2020.pdf" TargetMode="External"/><Relationship Id="rId4" Type="http://schemas.openxmlformats.org/officeDocument/2006/relationships/hyperlink" Target="https://covid19.who.int/table" TargetMode="External"/><Relationship Id="rId5" Type="http://schemas.openxmlformats.org/officeDocument/2006/relationships/hyperlink" Target="https://education.org/country-tracker" TargetMode="External"/><Relationship Id="rId6" Type="http://schemas.openxmlformats.org/officeDocument/2006/relationships/hyperlink" Target="http://pubdocs.worldbank.org/en/155831607438134643/Education-COVID19-Brief-Annex-December-7-2020.pdf" TargetMode="External"/><Relationship Id="rId7"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1.0" ySplit="2.0" topLeftCell="B3" activePane="bottomRight" state="frozen"/>
      <selection activeCell="B1" sqref="B1" pane="topRight"/>
      <selection activeCell="A3" sqref="A3" pane="bottomLeft"/>
      <selection activeCell="B3" sqref="B3" pane="bottomRight"/>
    </sheetView>
  </sheetViews>
  <sheetFormatPr customHeight="1" defaultColWidth="14.43" defaultRowHeight="15.75"/>
  <cols>
    <col customWidth="1" min="1" max="1" width="21.57"/>
    <col customWidth="1" min="2" max="2" width="7.86"/>
    <col customWidth="1" min="3" max="3" width="21.14"/>
    <col customWidth="1" min="4" max="4" width="18.29"/>
    <col customWidth="1" min="5" max="5" width="12.14"/>
    <col customWidth="1" min="6" max="6" width="10.0"/>
    <col customWidth="1" min="7" max="7" width="10.57"/>
    <col customWidth="1" min="8" max="8" width="16.57"/>
    <col customWidth="1" min="9" max="9" width="18.43"/>
    <col customWidth="1" min="10" max="10" width="14.14"/>
    <col customWidth="1" min="11" max="11" width="12.29"/>
    <col customWidth="1" min="12" max="12" width="14.29"/>
    <col customWidth="1" min="13" max="13" width="73.0"/>
    <col customWidth="1" min="14" max="15" width="18.57"/>
    <col customWidth="1" min="16" max="17" width="21.43"/>
    <col customWidth="1" min="18" max="18" width="32.57"/>
    <col customWidth="1" min="19" max="19" width="85.71"/>
    <col customWidth="1" min="20" max="22" width="20.71"/>
    <col customWidth="1" min="23" max="23" width="20.0"/>
    <col customWidth="1" min="24" max="30" width="25.29"/>
    <col customWidth="1" min="31" max="31" width="28.71"/>
    <col customWidth="1" min="32" max="32" width="28.43"/>
    <col customWidth="1" min="33" max="33" width="25.29"/>
    <col customWidth="1" min="34" max="34" width="21.29"/>
    <col customWidth="1" min="35" max="35" width="26.14"/>
    <col customWidth="1" min="36" max="36" width="21.29"/>
    <col customWidth="1" min="37" max="37" width="25.57"/>
    <col customWidth="1" min="38" max="38" width="40.57"/>
    <col customWidth="1" min="39" max="39" width="34.57"/>
    <col customWidth="1" min="40" max="40" width="42.57"/>
    <col customWidth="1" min="41" max="41" width="24.29"/>
    <col customWidth="1" min="42" max="42" width="42.57"/>
    <col customWidth="1" min="43" max="43" width="38.14"/>
    <col customWidth="1" min="44" max="44" width="27.71"/>
    <col customWidth="1" min="45" max="45" width="25.43"/>
    <col customWidth="1" min="46" max="46" width="24.0"/>
    <col customWidth="1" min="47" max="47" width="19.71"/>
    <col customWidth="1" min="48" max="48" width="21.43"/>
  </cols>
  <sheetData>
    <row r="1" ht="51.75" customHeight="1">
      <c r="A1" s="1"/>
      <c r="B1" s="2"/>
      <c r="C1" s="3"/>
      <c r="D1" s="3"/>
      <c r="E1" s="3"/>
      <c r="F1" s="3"/>
      <c r="G1" s="3"/>
      <c r="H1" s="4"/>
      <c r="I1" s="3"/>
      <c r="J1" s="5"/>
      <c r="K1" s="3"/>
      <c r="L1" s="3"/>
      <c r="M1" s="3"/>
      <c r="N1" s="6"/>
      <c r="O1" s="7"/>
      <c r="P1" s="8"/>
      <c r="Q1" s="9"/>
      <c r="R1" s="10"/>
      <c r="S1" s="2"/>
      <c r="T1" s="3"/>
      <c r="U1" s="3"/>
      <c r="V1" s="3"/>
      <c r="W1" s="3"/>
      <c r="X1" s="3"/>
      <c r="Y1" s="3"/>
      <c r="Z1" s="3"/>
      <c r="AA1" s="3"/>
      <c r="AB1" s="3"/>
      <c r="AC1" s="3"/>
      <c r="AD1" s="3"/>
      <c r="AE1" s="3"/>
      <c r="AF1" s="3"/>
      <c r="AG1" s="3"/>
      <c r="AH1" s="3"/>
      <c r="AI1" s="3"/>
      <c r="AJ1" s="3"/>
      <c r="AK1" s="3"/>
      <c r="AL1" s="11"/>
      <c r="AM1" s="11"/>
      <c r="AN1" s="11"/>
      <c r="AO1" s="11"/>
      <c r="AP1" s="12"/>
      <c r="AQ1" s="12"/>
      <c r="AR1" s="3"/>
      <c r="AS1" s="2"/>
      <c r="AT1" s="2"/>
      <c r="AU1" s="13"/>
      <c r="AV1" s="2"/>
    </row>
    <row r="2">
      <c r="A2" s="14" t="s">
        <v>0</v>
      </c>
      <c r="B2" s="15" t="s">
        <v>1</v>
      </c>
      <c r="C2" s="16" t="s">
        <v>2</v>
      </c>
      <c r="D2" s="16" t="s">
        <v>3</v>
      </c>
      <c r="E2" s="16" t="s">
        <v>4</v>
      </c>
      <c r="F2" s="16" t="s">
        <v>5</v>
      </c>
      <c r="G2" s="16" t="s">
        <v>6</v>
      </c>
      <c r="H2" s="17" t="s">
        <v>7</v>
      </c>
      <c r="I2" s="16" t="s">
        <v>8</v>
      </c>
      <c r="J2" s="18" t="s">
        <v>9</v>
      </c>
      <c r="K2" s="16" t="s">
        <v>10</v>
      </c>
      <c r="L2" s="16" t="s">
        <v>11</v>
      </c>
      <c r="M2" s="16" t="s">
        <v>12</v>
      </c>
      <c r="N2" s="16" t="s">
        <v>13</v>
      </c>
      <c r="O2" s="19" t="s">
        <v>14</v>
      </c>
      <c r="P2" s="20" t="s">
        <v>15</v>
      </c>
      <c r="Q2" s="20" t="s">
        <v>16</v>
      </c>
      <c r="R2" s="21" t="s">
        <v>17</v>
      </c>
      <c r="S2" s="15" t="s">
        <v>18</v>
      </c>
      <c r="T2" s="16" t="s">
        <v>19</v>
      </c>
      <c r="U2" s="16" t="s">
        <v>20</v>
      </c>
      <c r="V2" s="16" t="s">
        <v>21</v>
      </c>
      <c r="W2" s="16" t="s">
        <v>22</v>
      </c>
      <c r="X2" s="16" t="s">
        <v>23</v>
      </c>
      <c r="Y2" s="16" t="s">
        <v>24</v>
      </c>
      <c r="Z2" s="16" t="s">
        <v>25</v>
      </c>
      <c r="AA2" s="16" t="s">
        <v>26</v>
      </c>
      <c r="AB2" s="16" t="s">
        <v>27</v>
      </c>
      <c r="AC2" s="16" t="s">
        <v>28</v>
      </c>
      <c r="AD2" s="16" t="s">
        <v>29</v>
      </c>
      <c r="AE2" s="16" t="s">
        <v>30</v>
      </c>
      <c r="AF2" s="16" t="s">
        <v>31</v>
      </c>
      <c r="AG2" s="16" t="s">
        <v>32</v>
      </c>
      <c r="AH2" s="16" t="s">
        <v>33</v>
      </c>
      <c r="AI2" s="16" t="s">
        <v>34</v>
      </c>
      <c r="AJ2" s="16" t="s">
        <v>35</v>
      </c>
      <c r="AK2" s="16" t="s">
        <v>36</v>
      </c>
      <c r="AL2" s="22" t="s">
        <v>37</v>
      </c>
      <c r="AM2" s="22" t="s">
        <v>38</v>
      </c>
      <c r="AN2" s="22" t="s">
        <v>39</v>
      </c>
      <c r="AO2" s="22" t="s">
        <v>40</v>
      </c>
      <c r="AP2" s="16" t="s">
        <v>41</v>
      </c>
      <c r="AQ2" s="16" t="s">
        <v>42</v>
      </c>
      <c r="AR2" s="16" t="s">
        <v>43</v>
      </c>
      <c r="AS2" s="15" t="s">
        <v>43</v>
      </c>
      <c r="AT2" s="22" t="s">
        <v>44</v>
      </c>
      <c r="AU2" s="16" t="s">
        <v>45</v>
      </c>
      <c r="AV2" s="23" t="s">
        <v>46</v>
      </c>
    </row>
    <row r="3">
      <c r="A3" s="24" t="s">
        <v>47</v>
      </c>
      <c r="B3" s="25" t="s">
        <v>48</v>
      </c>
      <c r="C3" s="26" t="s">
        <v>49</v>
      </c>
      <c r="D3" s="27" t="s">
        <v>50</v>
      </c>
      <c r="E3" s="25" t="s">
        <v>51</v>
      </c>
      <c r="F3" s="28"/>
      <c r="G3" s="29">
        <v>43907.0</v>
      </c>
      <c r="H3" s="30">
        <v>22.0</v>
      </c>
      <c r="I3" s="25" t="s">
        <v>52</v>
      </c>
      <c r="J3" s="31">
        <v>4.0</v>
      </c>
      <c r="K3" s="32" t="s">
        <v>51</v>
      </c>
      <c r="L3" s="25" t="s">
        <v>53</v>
      </c>
      <c r="M3" s="32" t="s">
        <v>54</v>
      </c>
      <c r="N3" s="32" t="s">
        <v>51</v>
      </c>
      <c r="O3" s="33">
        <v>44065.0</v>
      </c>
      <c r="P3" s="32">
        <v>37953.0</v>
      </c>
      <c r="Q3" s="34" t="s">
        <v>55</v>
      </c>
      <c r="R3" s="35" t="s">
        <v>56</v>
      </c>
      <c r="S3" s="32" t="s">
        <v>57</v>
      </c>
      <c r="T3" s="25" t="s">
        <v>51</v>
      </c>
      <c r="U3" s="25" t="s">
        <v>58</v>
      </c>
      <c r="V3" s="25" t="s">
        <v>51</v>
      </c>
      <c r="W3" s="25" t="s">
        <v>51</v>
      </c>
      <c r="X3" s="25" t="s">
        <v>51</v>
      </c>
      <c r="Y3" s="25" t="s">
        <v>51</v>
      </c>
      <c r="Z3" s="25" t="s">
        <v>59</v>
      </c>
      <c r="AA3" s="25" t="s">
        <v>58</v>
      </c>
      <c r="AB3" s="28"/>
      <c r="AC3" s="25" t="s">
        <v>60</v>
      </c>
      <c r="AD3" s="25"/>
      <c r="AE3" s="36"/>
      <c r="AF3" s="32" t="s">
        <v>61</v>
      </c>
      <c r="AG3" s="28"/>
      <c r="AH3" s="28"/>
      <c r="AI3" s="28"/>
      <c r="AJ3" s="28"/>
      <c r="AK3" s="28"/>
      <c r="AL3" s="28"/>
      <c r="AM3" s="28"/>
      <c r="AN3" s="25"/>
      <c r="AO3" s="25"/>
      <c r="AP3" s="37"/>
      <c r="AQ3" s="25"/>
      <c r="AR3" s="38" t="s">
        <v>62</v>
      </c>
      <c r="AS3" s="39" t="s">
        <v>63</v>
      </c>
      <c r="AT3" s="38" t="s">
        <v>64</v>
      </c>
      <c r="AU3" s="40" t="s">
        <v>65</v>
      </c>
      <c r="AV3" s="32"/>
    </row>
    <row r="4">
      <c r="A4" s="24" t="s">
        <v>66</v>
      </c>
      <c r="B4" s="25" t="s">
        <v>67</v>
      </c>
      <c r="C4" s="26" t="s">
        <v>68</v>
      </c>
      <c r="D4" s="27" t="s">
        <v>69</v>
      </c>
      <c r="E4" s="25" t="s">
        <v>51</v>
      </c>
      <c r="F4" s="29"/>
      <c r="G4" s="29">
        <v>43899.0</v>
      </c>
      <c r="H4" s="30">
        <v>2.0</v>
      </c>
      <c r="I4" s="25" t="s">
        <v>70</v>
      </c>
      <c r="J4" s="41">
        <v>2.0</v>
      </c>
      <c r="K4" s="25" t="s">
        <v>51</v>
      </c>
      <c r="L4" s="25" t="s">
        <v>53</v>
      </c>
      <c r="M4" s="32" t="s">
        <v>71</v>
      </c>
      <c r="N4" s="25" t="s">
        <v>51</v>
      </c>
      <c r="O4" s="42">
        <v>44074.0</v>
      </c>
      <c r="P4" s="32">
        <v>9380.0</v>
      </c>
      <c r="Q4" s="43" t="s">
        <v>55</v>
      </c>
      <c r="R4" s="35" t="s">
        <v>56</v>
      </c>
      <c r="S4" s="32" t="s">
        <v>72</v>
      </c>
      <c r="T4" s="25" t="s">
        <v>51</v>
      </c>
      <c r="U4" s="25" t="s">
        <v>51</v>
      </c>
      <c r="V4" s="25" t="s">
        <v>51</v>
      </c>
      <c r="W4" s="25" t="s">
        <v>51</v>
      </c>
      <c r="X4" s="25" t="s">
        <v>58</v>
      </c>
      <c r="Y4" s="25" t="s">
        <v>58</v>
      </c>
      <c r="Z4" s="28"/>
      <c r="AA4" s="25" t="s">
        <v>51</v>
      </c>
      <c r="AB4" s="32" t="s">
        <v>73</v>
      </c>
      <c r="AC4" s="28"/>
      <c r="AD4" s="25" t="s">
        <v>58</v>
      </c>
      <c r="AE4" s="44" t="s">
        <v>74</v>
      </c>
      <c r="AF4" s="32" t="s">
        <v>75</v>
      </c>
      <c r="AG4" s="28"/>
      <c r="AH4" s="28"/>
      <c r="AI4" s="28"/>
      <c r="AJ4" s="28"/>
      <c r="AK4" s="25" t="s">
        <v>51</v>
      </c>
      <c r="AL4" s="32" t="s">
        <v>76</v>
      </c>
      <c r="AM4" s="28"/>
      <c r="AN4" s="25"/>
      <c r="AO4" s="32" t="s">
        <v>77</v>
      </c>
      <c r="AP4" s="37"/>
      <c r="AQ4" s="25"/>
      <c r="AR4" s="38" t="s">
        <v>78</v>
      </c>
      <c r="AS4" s="45"/>
      <c r="AT4" s="38" t="s">
        <v>79</v>
      </c>
      <c r="AU4" s="39"/>
      <c r="AV4" s="32"/>
    </row>
    <row r="5">
      <c r="A5" s="24" t="s">
        <v>80</v>
      </c>
      <c r="B5" s="25" t="s">
        <v>81</v>
      </c>
      <c r="C5" s="26" t="s">
        <v>82</v>
      </c>
      <c r="D5" s="27" t="s">
        <v>69</v>
      </c>
      <c r="E5" s="25" t="s">
        <v>51</v>
      </c>
      <c r="F5" s="29"/>
      <c r="G5" s="29">
        <v>43902.0</v>
      </c>
      <c r="H5" s="30">
        <v>24.0</v>
      </c>
      <c r="I5" s="29">
        <v>43926.0</v>
      </c>
      <c r="J5" s="46">
        <f>(I5-G5)/7</f>
        <v>3.428571429</v>
      </c>
      <c r="K5" s="25" t="s">
        <v>51</v>
      </c>
      <c r="L5" s="25"/>
      <c r="M5" s="25" t="s">
        <v>83</v>
      </c>
      <c r="N5" s="25" t="s">
        <v>51</v>
      </c>
      <c r="O5" s="42">
        <v>44125.0</v>
      </c>
      <c r="P5" s="32">
        <v>54839.0</v>
      </c>
      <c r="Q5" s="43" t="s">
        <v>55</v>
      </c>
      <c r="R5" s="35" t="s">
        <v>56</v>
      </c>
      <c r="S5" s="32" t="s">
        <v>84</v>
      </c>
      <c r="T5" s="25" t="s">
        <v>51</v>
      </c>
      <c r="U5" s="25" t="s">
        <v>58</v>
      </c>
      <c r="V5" s="25" t="s">
        <v>58</v>
      </c>
      <c r="W5" s="25" t="s">
        <v>51</v>
      </c>
      <c r="X5" s="25" t="s">
        <v>58</v>
      </c>
      <c r="Y5" s="25"/>
      <c r="Z5" s="25"/>
      <c r="AA5" s="25"/>
      <c r="AB5" s="25"/>
      <c r="AC5" s="25"/>
      <c r="AD5" s="25" t="s">
        <v>51</v>
      </c>
      <c r="AE5" s="32" t="s">
        <v>85</v>
      </c>
      <c r="AF5" s="32" t="s">
        <v>86</v>
      </c>
      <c r="AG5" s="25" t="s">
        <v>51</v>
      </c>
      <c r="AH5" s="25" t="s">
        <v>51</v>
      </c>
      <c r="AI5" s="32" t="s">
        <v>87</v>
      </c>
      <c r="AJ5" s="28"/>
      <c r="AK5" s="28"/>
      <c r="AL5" s="28"/>
      <c r="AM5" s="28"/>
      <c r="AN5" s="25"/>
      <c r="AO5" s="25"/>
      <c r="AP5" s="37"/>
      <c r="AQ5" s="25"/>
      <c r="AR5" s="38" t="s">
        <v>88</v>
      </c>
      <c r="AS5" s="38" t="s">
        <v>89</v>
      </c>
      <c r="AT5" s="38" t="s">
        <v>90</v>
      </c>
      <c r="AU5" s="39"/>
      <c r="AV5" s="32"/>
    </row>
    <row r="6">
      <c r="A6" s="24" t="s">
        <v>91</v>
      </c>
      <c r="B6" s="25" t="s">
        <v>92</v>
      </c>
      <c r="C6" s="26" t="s">
        <v>93</v>
      </c>
      <c r="D6" s="27" t="s">
        <v>69</v>
      </c>
      <c r="E6" s="25" t="s">
        <v>51</v>
      </c>
      <c r="F6" s="29"/>
      <c r="G6" s="29">
        <v>43913.0</v>
      </c>
      <c r="H6" s="47"/>
      <c r="I6" s="25" t="s">
        <v>94</v>
      </c>
      <c r="J6" s="41">
        <v>4.0</v>
      </c>
      <c r="K6" s="28"/>
      <c r="L6" s="28"/>
      <c r="M6" s="28"/>
      <c r="N6" s="25" t="s">
        <v>51</v>
      </c>
      <c r="O6" s="42">
        <v>44074.0</v>
      </c>
      <c r="P6" s="32">
        <v>0.0</v>
      </c>
      <c r="Q6" s="43" t="s">
        <v>55</v>
      </c>
      <c r="R6" s="35" t="s">
        <v>56</v>
      </c>
      <c r="S6" s="32" t="s">
        <v>95</v>
      </c>
      <c r="T6" s="25" t="s">
        <v>51</v>
      </c>
      <c r="U6" s="25" t="s">
        <v>58</v>
      </c>
      <c r="V6" s="25" t="s">
        <v>58</v>
      </c>
      <c r="W6" s="25" t="s">
        <v>58</v>
      </c>
      <c r="X6" s="25" t="s">
        <v>51</v>
      </c>
      <c r="Y6" s="28"/>
      <c r="Z6" s="28"/>
      <c r="AA6" s="25" t="s">
        <v>51</v>
      </c>
      <c r="AB6" s="32" t="s">
        <v>96</v>
      </c>
      <c r="AC6" s="28"/>
      <c r="AD6" s="25"/>
      <c r="AE6" s="36"/>
      <c r="AF6" s="36"/>
      <c r="AG6" s="28"/>
      <c r="AH6" s="28"/>
      <c r="AI6" s="28"/>
      <c r="AJ6" s="28"/>
      <c r="AK6" s="28"/>
      <c r="AL6" s="28"/>
      <c r="AM6" s="28"/>
      <c r="AN6" s="25"/>
      <c r="AO6" s="25"/>
      <c r="AP6" s="37"/>
      <c r="AQ6" s="25"/>
      <c r="AR6" s="39" t="s">
        <v>97</v>
      </c>
      <c r="AS6" s="38" t="s">
        <v>98</v>
      </c>
      <c r="AT6" s="38" t="s">
        <v>99</v>
      </c>
      <c r="AU6" s="39"/>
      <c r="AV6" s="32"/>
    </row>
    <row r="7">
      <c r="A7" s="24" t="s">
        <v>100</v>
      </c>
      <c r="B7" s="25" t="s">
        <v>101</v>
      </c>
      <c r="C7" s="26" t="s">
        <v>68</v>
      </c>
      <c r="D7" s="27" t="s">
        <v>102</v>
      </c>
      <c r="E7" s="25" t="s">
        <v>51</v>
      </c>
      <c r="F7" s="29"/>
      <c r="G7" s="29">
        <v>43903.0</v>
      </c>
      <c r="H7" s="30">
        <v>2.0</v>
      </c>
      <c r="I7" s="28"/>
      <c r="J7" s="46"/>
      <c r="K7" s="28"/>
      <c r="L7" s="28"/>
      <c r="M7" s="28"/>
      <c r="N7" s="25" t="s">
        <v>51</v>
      </c>
      <c r="O7" s="42">
        <v>43984.0</v>
      </c>
      <c r="P7" s="25">
        <v>844.0</v>
      </c>
      <c r="Q7" s="43" t="s">
        <v>55</v>
      </c>
      <c r="R7" s="35" t="s">
        <v>56</v>
      </c>
      <c r="S7" s="28"/>
      <c r="T7" s="25" t="s">
        <v>103</v>
      </c>
      <c r="U7" s="28"/>
      <c r="V7" s="28"/>
      <c r="W7" s="28"/>
      <c r="X7" s="28"/>
      <c r="Y7" s="28"/>
      <c r="Z7" s="28"/>
      <c r="AA7" s="28"/>
      <c r="AB7" s="28"/>
      <c r="AC7" s="28"/>
      <c r="AD7" s="25"/>
      <c r="AE7" s="36"/>
      <c r="AF7" s="36"/>
      <c r="AG7" s="28"/>
      <c r="AH7" s="28"/>
      <c r="AI7" s="28"/>
      <c r="AJ7" s="28"/>
      <c r="AK7" s="28"/>
      <c r="AL7" s="28"/>
      <c r="AM7" s="28"/>
      <c r="AN7" s="25"/>
      <c r="AO7" s="25"/>
      <c r="AP7" s="37"/>
      <c r="AQ7" s="25"/>
      <c r="AR7" s="38" t="s">
        <v>104</v>
      </c>
      <c r="AS7" s="48"/>
      <c r="AT7" s="48"/>
      <c r="AU7" s="48"/>
      <c r="AV7" s="28"/>
    </row>
    <row r="8">
      <c r="A8" s="24" t="s">
        <v>105</v>
      </c>
      <c r="B8" s="25" t="s">
        <v>106</v>
      </c>
      <c r="C8" s="26" t="s">
        <v>107</v>
      </c>
      <c r="D8" s="27" t="s">
        <v>108</v>
      </c>
      <c r="E8" s="25" t="s">
        <v>51</v>
      </c>
      <c r="F8" s="29"/>
      <c r="G8" s="29">
        <v>43914.0</v>
      </c>
      <c r="H8" s="25">
        <v>0.0</v>
      </c>
      <c r="I8" s="30" t="s">
        <v>109</v>
      </c>
      <c r="J8" s="41">
        <v>2.0</v>
      </c>
      <c r="K8" s="25" t="s">
        <v>51</v>
      </c>
      <c r="L8" s="29">
        <v>44025.0</v>
      </c>
      <c r="M8" s="25" t="s">
        <v>110</v>
      </c>
      <c r="N8" s="25" t="s">
        <v>51</v>
      </c>
      <c r="O8" s="42">
        <v>44109.0</v>
      </c>
      <c r="P8" s="32">
        <v>5370.0</v>
      </c>
      <c r="Q8" s="43" t="s">
        <v>55</v>
      </c>
      <c r="R8" s="35" t="s">
        <v>56</v>
      </c>
      <c r="S8" s="32" t="s">
        <v>111</v>
      </c>
      <c r="T8" s="25" t="s">
        <v>51</v>
      </c>
      <c r="U8" s="25" t="s">
        <v>58</v>
      </c>
      <c r="V8" s="25" t="s">
        <v>58</v>
      </c>
      <c r="W8" s="25" t="s">
        <v>51</v>
      </c>
      <c r="X8" s="25" t="s">
        <v>51</v>
      </c>
      <c r="Y8" s="28"/>
      <c r="Z8" s="28"/>
      <c r="AA8" s="25" t="s">
        <v>58</v>
      </c>
      <c r="AB8" s="28"/>
      <c r="AC8" s="28"/>
      <c r="AD8" s="25" t="s">
        <v>51</v>
      </c>
      <c r="AE8" s="32" t="s">
        <v>112</v>
      </c>
      <c r="AF8" s="32" t="s">
        <v>86</v>
      </c>
      <c r="AG8" s="28"/>
      <c r="AH8" s="28"/>
      <c r="AI8" s="28"/>
      <c r="AJ8" s="28"/>
      <c r="AK8" s="28"/>
      <c r="AL8" s="28"/>
      <c r="AM8" s="28"/>
      <c r="AN8" s="25"/>
      <c r="AO8" s="25"/>
      <c r="AP8" s="37"/>
      <c r="AQ8" s="32"/>
      <c r="AR8" s="38" t="s">
        <v>113</v>
      </c>
      <c r="AS8" s="38" t="s">
        <v>114</v>
      </c>
      <c r="AT8" s="38" t="s">
        <v>115</v>
      </c>
      <c r="AU8" s="39"/>
      <c r="AV8" s="32"/>
    </row>
    <row r="9">
      <c r="A9" s="24" t="s">
        <v>116</v>
      </c>
      <c r="B9" s="25" t="s">
        <v>117</v>
      </c>
      <c r="C9" s="26" t="s">
        <v>118</v>
      </c>
      <c r="D9" s="27" t="s">
        <v>102</v>
      </c>
      <c r="E9" s="25" t="s">
        <v>51</v>
      </c>
      <c r="F9" s="28"/>
      <c r="G9" s="29">
        <v>43909.0</v>
      </c>
      <c r="H9" s="30">
        <v>1.0</v>
      </c>
      <c r="I9" s="29">
        <v>43941.0</v>
      </c>
      <c r="J9" s="31"/>
      <c r="K9" s="32"/>
      <c r="L9" s="32" t="s">
        <v>119</v>
      </c>
      <c r="M9" s="32" t="s">
        <v>120</v>
      </c>
      <c r="N9" s="25" t="s">
        <v>51</v>
      </c>
      <c r="O9" s="33">
        <v>44081.0</v>
      </c>
      <c r="P9" s="32">
        <v>95.0</v>
      </c>
      <c r="Q9" s="43" t="s">
        <v>55</v>
      </c>
      <c r="R9" s="35" t="s">
        <v>56</v>
      </c>
      <c r="S9" s="32" t="s">
        <v>121</v>
      </c>
      <c r="T9" s="25" t="s">
        <v>51</v>
      </c>
      <c r="U9" s="25" t="s">
        <v>51</v>
      </c>
      <c r="V9" s="25" t="s">
        <v>51</v>
      </c>
      <c r="W9" s="25" t="s">
        <v>51</v>
      </c>
      <c r="X9" s="25" t="s">
        <v>51</v>
      </c>
      <c r="Y9" s="25" t="s">
        <v>58</v>
      </c>
      <c r="Z9" s="28"/>
      <c r="AA9" s="25" t="s">
        <v>51</v>
      </c>
      <c r="AB9" s="44" t="str">
        <f>HYPERLINK("https://hbr.org/2020/03/how-working-parents-can-prepare-for-coronavirus-closures","Links to outside article on supporting children in distance learning")</f>
        <v>Links to outside article on supporting children in distance learning</v>
      </c>
      <c r="AC9" s="25" t="s">
        <v>60</v>
      </c>
      <c r="AD9" s="25" t="s">
        <v>51</v>
      </c>
      <c r="AE9" s="32" t="s">
        <v>122</v>
      </c>
      <c r="AF9" s="32" t="s">
        <v>123</v>
      </c>
      <c r="AG9" s="25" t="s">
        <v>58</v>
      </c>
      <c r="AH9" s="28"/>
      <c r="AI9" s="28"/>
      <c r="AJ9" s="28"/>
      <c r="AK9" s="28"/>
      <c r="AL9" s="28"/>
      <c r="AM9" s="28"/>
      <c r="AN9" s="25"/>
      <c r="AO9" s="25" t="s">
        <v>51</v>
      </c>
      <c r="AP9" s="49" t="s">
        <v>124</v>
      </c>
      <c r="AQ9" s="25"/>
      <c r="AR9" s="39" t="s">
        <v>125</v>
      </c>
      <c r="AS9" s="39" t="s">
        <v>126</v>
      </c>
      <c r="AT9" s="48"/>
      <c r="AU9" s="50" t="s">
        <v>127</v>
      </c>
      <c r="AV9" s="32"/>
    </row>
    <row r="10" ht="77.25" customHeight="1">
      <c r="A10" s="24" t="s">
        <v>128</v>
      </c>
      <c r="B10" s="25" t="s">
        <v>129</v>
      </c>
      <c r="C10" s="26" t="s">
        <v>118</v>
      </c>
      <c r="D10" s="27" t="s">
        <v>69</v>
      </c>
      <c r="E10" s="25" t="s">
        <v>51</v>
      </c>
      <c r="F10" s="29"/>
      <c r="G10" s="29">
        <v>43905.0</v>
      </c>
      <c r="H10" s="30">
        <v>56.0</v>
      </c>
      <c r="I10" s="29">
        <v>43921.0</v>
      </c>
      <c r="J10" s="46">
        <f t="shared" ref="J10:J12" si="1">(I10-G10)/7</f>
        <v>2.285714286</v>
      </c>
      <c r="K10" s="25" t="s">
        <v>51</v>
      </c>
      <c r="L10" s="25" t="s">
        <v>53</v>
      </c>
      <c r="M10" s="25" t="s">
        <v>130</v>
      </c>
      <c r="N10" s="32" t="s">
        <v>51</v>
      </c>
      <c r="O10" s="42">
        <v>44117.0</v>
      </c>
      <c r="P10" s="32">
        <v>894206.0</v>
      </c>
      <c r="Q10" s="43" t="s">
        <v>55</v>
      </c>
      <c r="R10" s="35" t="s">
        <v>56</v>
      </c>
      <c r="S10" s="32" t="s">
        <v>131</v>
      </c>
      <c r="T10" s="25" t="s">
        <v>51</v>
      </c>
      <c r="U10" s="25" t="s">
        <v>51</v>
      </c>
      <c r="V10" s="25" t="s">
        <v>51</v>
      </c>
      <c r="W10" s="25" t="s">
        <v>51</v>
      </c>
      <c r="X10" s="25" t="s">
        <v>58</v>
      </c>
      <c r="Y10" s="25" t="s">
        <v>58</v>
      </c>
      <c r="Z10" s="28"/>
      <c r="AA10" s="25" t="s">
        <v>58</v>
      </c>
      <c r="AB10" s="28"/>
      <c r="AC10" s="28"/>
      <c r="AD10" s="28"/>
      <c r="AE10" s="36"/>
      <c r="AF10" s="36"/>
      <c r="AG10" s="28"/>
      <c r="AH10" s="28"/>
      <c r="AI10" s="28"/>
      <c r="AJ10" s="28"/>
      <c r="AK10" s="25" t="s">
        <v>51</v>
      </c>
      <c r="AL10" s="32" t="s">
        <v>132</v>
      </c>
      <c r="AM10" s="28"/>
      <c r="AN10" s="25"/>
      <c r="AO10" s="25"/>
      <c r="AP10" s="37"/>
      <c r="AQ10" s="32" t="s">
        <v>133</v>
      </c>
      <c r="AR10" s="38" t="s">
        <v>134</v>
      </c>
      <c r="AS10" s="51" t="s">
        <v>135</v>
      </c>
      <c r="AT10" s="51" t="s">
        <v>136</v>
      </c>
      <c r="AU10" s="52" t="s">
        <v>137</v>
      </c>
      <c r="AV10" s="32"/>
    </row>
    <row r="11">
      <c r="A11" s="24" t="s">
        <v>138</v>
      </c>
      <c r="B11" s="25" t="s">
        <v>139</v>
      </c>
      <c r="C11" s="26" t="s">
        <v>68</v>
      </c>
      <c r="D11" s="27" t="s">
        <v>69</v>
      </c>
      <c r="E11" s="25" t="s">
        <v>51</v>
      </c>
      <c r="F11" s="29"/>
      <c r="G11" s="29">
        <v>43906.0</v>
      </c>
      <c r="H11" s="30">
        <v>45.0</v>
      </c>
      <c r="I11" s="29">
        <v>43913.0</v>
      </c>
      <c r="J11" s="46">
        <f t="shared" si="1"/>
        <v>1</v>
      </c>
      <c r="K11" s="32" t="s">
        <v>51</v>
      </c>
      <c r="L11" s="32" t="s">
        <v>53</v>
      </c>
      <c r="M11" s="32" t="s">
        <v>140</v>
      </c>
      <c r="N11" s="32" t="s">
        <v>51</v>
      </c>
      <c r="O11" s="33">
        <v>44089.0</v>
      </c>
      <c r="P11" s="32">
        <v>46119.0</v>
      </c>
      <c r="Q11" s="43" t="s">
        <v>55</v>
      </c>
      <c r="R11" s="35" t="s">
        <v>56</v>
      </c>
      <c r="S11" s="32" t="s">
        <v>141</v>
      </c>
      <c r="T11" s="25" t="s">
        <v>51</v>
      </c>
      <c r="U11" s="25" t="s">
        <v>51</v>
      </c>
      <c r="V11" s="25" t="s">
        <v>58</v>
      </c>
      <c r="W11" s="25" t="s">
        <v>51</v>
      </c>
      <c r="X11" s="25" t="s">
        <v>58</v>
      </c>
      <c r="Y11" s="25" t="s">
        <v>58</v>
      </c>
      <c r="Z11" s="28"/>
      <c r="AA11" s="25" t="s">
        <v>51</v>
      </c>
      <c r="AB11" s="32" t="s">
        <v>142</v>
      </c>
      <c r="AC11" s="28"/>
      <c r="AD11" s="25" t="s">
        <v>51</v>
      </c>
      <c r="AE11" s="44" t="s">
        <v>143</v>
      </c>
      <c r="AF11" s="32" t="s">
        <v>144</v>
      </c>
      <c r="AG11" s="28"/>
      <c r="AH11" s="28"/>
      <c r="AI11" s="28"/>
      <c r="AJ11" s="28"/>
      <c r="AK11" s="25" t="s">
        <v>51</v>
      </c>
      <c r="AL11" s="32" t="s">
        <v>145</v>
      </c>
      <c r="AM11" s="28"/>
      <c r="AN11" s="25"/>
      <c r="AO11" s="25"/>
      <c r="AP11" s="37"/>
      <c r="AQ11" s="32" t="s">
        <v>146</v>
      </c>
      <c r="AR11" s="39" t="s">
        <v>147</v>
      </c>
      <c r="AS11" s="38" t="s">
        <v>148</v>
      </c>
      <c r="AT11" s="38" t="s">
        <v>149</v>
      </c>
      <c r="AU11" s="39"/>
      <c r="AV11" s="32"/>
    </row>
    <row r="12">
      <c r="A12" s="24" t="s">
        <v>150</v>
      </c>
      <c r="B12" s="25" t="s">
        <v>151</v>
      </c>
      <c r="C12" s="26" t="s">
        <v>118</v>
      </c>
      <c r="D12" s="27" t="s">
        <v>102</v>
      </c>
      <c r="E12" s="25" t="s">
        <v>51</v>
      </c>
      <c r="F12" s="28"/>
      <c r="G12" s="29">
        <v>43906.0</v>
      </c>
      <c r="H12" s="30">
        <v>2.0</v>
      </c>
      <c r="I12" s="29">
        <v>43924.0</v>
      </c>
      <c r="J12" s="46">
        <f t="shared" si="1"/>
        <v>2.571428571</v>
      </c>
      <c r="K12" s="28"/>
      <c r="L12" s="28"/>
      <c r="M12" s="25" t="s">
        <v>152</v>
      </c>
      <c r="N12" s="25" t="s">
        <v>51</v>
      </c>
      <c r="O12" s="42">
        <v>43969.0</v>
      </c>
      <c r="P12" s="25">
        <v>101.0</v>
      </c>
      <c r="Q12" s="43" t="s">
        <v>55</v>
      </c>
      <c r="R12" s="35" t="s">
        <v>56</v>
      </c>
      <c r="S12" s="25" t="s">
        <v>153</v>
      </c>
      <c r="T12" s="25" t="s">
        <v>51</v>
      </c>
      <c r="U12" s="25" t="s">
        <v>51</v>
      </c>
      <c r="V12" s="25" t="s">
        <v>58</v>
      </c>
      <c r="W12" s="25" t="s">
        <v>58</v>
      </c>
      <c r="X12" s="25" t="s">
        <v>58</v>
      </c>
      <c r="Y12" s="25" t="s">
        <v>58</v>
      </c>
      <c r="Z12" s="28"/>
      <c r="AA12" s="25" t="s">
        <v>58</v>
      </c>
      <c r="AB12" s="28"/>
      <c r="AC12" s="28"/>
      <c r="AD12" s="25"/>
      <c r="AE12" s="36"/>
      <c r="AF12" s="36"/>
      <c r="AG12" s="28"/>
      <c r="AH12" s="28"/>
      <c r="AI12" s="28"/>
      <c r="AJ12" s="28"/>
      <c r="AK12" s="28"/>
      <c r="AL12" s="28"/>
      <c r="AM12" s="28"/>
      <c r="AN12" s="25"/>
      <c r="AO12" s="25"/>
      <c r="AP12" s="37"/>
      <c r="AQ12" s="25"/>
      <c r="AR12" s="39" t="s">
        <v>154</v>
      </c>
      <c r="AS12" s="38" t="s">
        <v>155</v>
      </c>
      <c r="AT12" s="38" t="s">
        <v>156</v>
      </c>
      <c r="AU12" s="39"/>
      <c r="AV12" s="25"/>
    </row>
    <row r="13">
      <c r="A13" s="24" t="s">
        <v>157</v>
      </c>
      <c r="B13" s="25" t="s">
        <v>158</v>
      </c>
      <c r="C13" s="26" t="s">
        <v>93</v>
      </c>
      <c r="D13" s="27" t="s">
        <v>102</v>
      </c>
      <c r="E13" s="32" t="s">
        <v>159</v>
      </c>
      <c r="F13" s="29"/>
      <c r="G13" s="29">
        <v>43915.0</v>
      </c>
      <c r="H13" s="30">
        <v>2364.0</v>
      </c>
      <c r="I13" s="28"/>
      <c r="J13" s="46"/>
      <c r="K13" s="28"/>
      <c r="L13" s="28"/>
      <c r="M13" s="32" t="s">
        <v>160</v>
      </c>
      <c r="N13" s="32" t="s">
        <v>51</v>
      </c>
      <c r="O13" s="33">
        <v>43976.0</v>
      </c>
      <c r="P13" s="32">
        <v>7100.0</v>
      </c>
      <c r="Q13" s="43" t="s">
        <v>55</v>
      </c>
      <c r="R13" s="35" t="s">
        <v>56</v>
      </c>
      <c r="S13" s="32" t="s">
        <v>161</v>
      </c>
      <c r="T13" s="25" t="s">
        <v>51</v>
      </c>
      <c r="U13" s="25" t="s">
        <v>51</v>
      </c>
      <c r="V13" s="25" t="s">
        <v>58</v>
      </c>
      <c r="W13" s="25" t="s">
        <v>58</v>
      </c>
      <c r="X13" s="25" t="s">
        <v>58</v>
      </c>
      <c r="Y13" s="28"/>
      <c r="Z13" s="28"/>
      <c r="AA13" s="28"/>
      <c r="AB13" s="28"/>
      <c r="AC13" s="28"/>
      <c r="AD13" s="25" t="s">
        <v>51</v>
      </c>
      <c r="AE13" s="32" t="s">
        <v>162</v>
      </c>
      <c r="AF13" s="32" t="s">
        <v>144</v>
      </c>
      <c r="AG13" s="25" t="s">
        <v>58</v>
      </c>
      <c r="AI13" s="28"/>
      <c r="AJ13" s="28"/>
      <c r="AK13" s="25" t="s">
        <v>51</v>
      </c>
      <c r="AL13" s="32" t="s">
        <v>163</v>
      </c>
      <c r="AM13" s="25" t="s">
        <v>51</v>
      </c>
      <c r="AN13" s="32" t="s">
        <v>164</v>
      </c>
      <c r="AO13" s="25"/>
      <c r="AP13" s="37"/>
      <c r="AQ13" s="49" t="s">
        <v>165</v>
      </c>
      <c r="AR13" s="38" t="s">
        <v>166</v>
      </c>
      <c r="AS13" s="38" t="s">
        <v>167</v>
      </c>
      <c r="AT13" s="48"/>
      <c r="AU13" s="48"/>
      <c r="AV13" s="32"/>
    </row>
    <row r="14">
      <c r="A14" s="24" t="s">
        <v>168</v>
      </c>
      <c r="B14" s="25" t="s">
        <v>169</v>
      </c>
      <c r="C14" s="26" t="s">
        <v>68</v>
      </c>
      <c r="D14" s="27" t="s">
        <v>102</v>
      </c>
      <c r="E14" s="25" t="s">
        <v>51</v>
      </c>
      <c r="F14" s="28"/>
      <c r="G14" s="29">
        <v>43906.0</v>
      </c>
      <c r="H14" s="30">
        <v>1648.0</v>
      </c>
      <c r="I14" s="25" t="s">
        <v>53</v>
      </c>
      <c r="J14" s="31"/>
      <c r="K14" s="32"/>
      <c r="L14" s="32"/>
      <c r="M14" s="32" t="s">
        <v>170</v>
      </c>
      <c r="N14" s="32" t="s">
        <v>51</v>
      </c>
      <c r="O14" s="33">
        <v>43955.0</v>
      </c>
      <c r="P14" s="25">
        <v>15470.0</v>
      </c>
      <c r="Q14" s="43" t="s">
        <v>55</v>
      </c>
      <c r="R14" s="35" t="s">
        <v>56</v>
      </c>
      <c r="S14" s="25" t="s">
        <v>171</v>
      </c>
      <c r="T14" s="25" t="s">
        <v>51</v>
      </c>
      <c r="U14" s="25" t="s">
        <v>51</v>
      </c>
      <c r="V14" s="25" t="s">
        <v>51</v>
      </c>
      <c r="W14" s="25" t="s">
        <v>58</v>
      </c>
      <c r="X14" s="25" t="s">
        <v>58</v>
      </c>
      <c r="Y14" s="25" t="s">
        <v>58</v>
      </c>
      <c r="Z14" s="28"/>
      <c r="AA14" s="25" t="s">
        <v>51</v>
      </c>
      <c r="AB14" s="32" t="s">
        <v>172</v>
      </c>
      <c r="AC14" s="28"/>
      <c r="AD14" s="25"/>
      <c r="AE14" s="36"/>
      <c r="AF14" s="36"/>
      <c r="AG14" s="28"/>
      <c r="AH14" s="28"/>
      <c r="AI14" s="28"/>
      <c r="AJ14" s="28"/>
      <c r="AK14" s="28"/>
      <c r="AL14" s="28"/>
      <c r="AM14" s="25" t="s">
        <v>51</v>
      </c>
      <c r="AN14" s="49" t="s">
        <v>173</v>
      </c>
      <c r="AO14" s="25"/>
      <c r="AP14" s="37"/>
      <c r="AQ14" s="32" t="s">
        <v>174</v>
      </c>
      <c r="AR14" s="39" t="s">
        <v>175</v>
      </c>
      <c r="AS14" s="53" t="s">
        <v>176</v>
      </c>
      <c r="AT14" s="38" t="s">
        <v>177</v>
      </c>
      <c r="AU14" s="39"/>
      <c r="AV14" s="25"/>
    </row>
    <row r="15">
      <c r="A15" s="24" t="s">
        <v>178</v>
      </c>
      <c r="B15" s="25" t="s">
        <v>179</v>
      </c>
      <c r="C15" s="26" t="s">
        <v>68</v>
      </c>
      <c r="D15" s="27" t="s">
        <v>69</v>
      </c>
      <c r="E15" s="25" t="s">
        <v>51</v>
      </c>
      <c r="F15" s="28"/>
      <c r="G15" s="29">
        <v>43897.0</v>
      </c>
      <c r="H15" s="30">
        <v>13.0</v>
      </c>
      <c r="I15" s="29">
        <v>43910.0</v>
      </c>
      <c r="J15" s="46">
        <f t="shared" ref="J15:J16" si="2">(I15-G15)/7</f>
        <v>1.857142857</v>
      </c>
      <c r="K15" s="32" t="s">
        <v>51</v>
      </c>
      <c r="L15" s="32"/>
      <c r="M15" s="32" t="s">
        <v>180</v>
      </c>
      <c r="N15" s="32" t="s">
        <v>51</v>
      </c>
      <c r="O15" s="33">
        <v>44089.0</v>
      </c>
      <c r="P15" s="32">
        <v>38403.0</v>
      </c>
      <c r="Q15" s="43" t="s">
        <v>55</v>
      </c>
      <c r="R15" s="35" t="s">
        <v>56</v>
      </c>
      <c r="S15" s="32" t="s">
        <v>181</v>
      </c>
      <c r="T15" s="25" t="s">
        <v>51</v>
      </c>
      <c r="U15" s="25" t="s">
        <v>51</v>
      </c>
      <c r="V15" s="25" t="s">
        <v>58</v>
      </c>
      <c r="W15" s="25" t="s">
        <v>51</v>
      </c>
      <c r="X15" s="25" t="s">
        <v>58</v>
      </c>
      <c r="Y15" s="25" t="s">
        <v>51</v>
      </c>
      <c r="Z15" s="32" t="s">
        <v>182</v>
      </c>
      <c r="AA15" s="25" t="s">
        <v>51</v>
      </c>
      <c r="AB15" s="32" t="s">
        <v>183</v>
      </c>
      <c r="AC15" s="28"/>
      <c r="AD15" s="25" t="s">
        <v>51</v>
      </c>
      <c r="AE15" s="44" t="s">
        <v>184</v>
      </c>
      <c r="AF15" s="32" t="s">
        <v>86</v>
      </c>
      <c r="AG15" s="28"/>
      <c r="AH15" s="28"/>
      <c r="AI15" s="28"/>
      <c r="AJ15" s="28"/>
      <c r="AK15" s="28"/>
      <c r="AL15" s="28"/>
      <c r="AM15" s="28"/>
      <c r="AN15" s="25"/>
      <c r="AO15" s="25"/>
      <c r="AP15" s="37"/>
      <c r="AQ15" s="25"/>
      <c r="AR15" s="38" t="s">
        <v>185</v>
      </c>
      <c r="AS15" s="38" t="s">
        <v>186</v>
      </c>
      <c r="AT15" s="38" t="s">
        <v>187</v>
      </c>
      <c r="AU15" s="39"/>
      <c r="AV15" s="32"/>
    </row>
    <row r="16">
      <c r="A16" s="24" t="s">
        <v>188</v>
      </c>
      <c r="B16" s="25" t="s">
        <v>189</v>
      </c>
      <c r="C16" s="26" t="s">
        <v>118</v>
      </c>
      <c r="D16" s="27" t="s">
        <v>102</v>
      </c>
      <c r="E16" s="25" t="s">
        <v>51</v>
      </c>
      <c r="F16" s="29"/>
      <c r="G16" s="29">
        <v>43906.0</v>
      </c>
      <c r="H16" s="30">
        <v>1.0</v>
      </c>
      <c r="I16" s="29">
        <v>43935.0</v>
      </c>
      <c r="J16" s="46">
        <f t="shared" si="2"/>
        <v>4.142857143</v>
      </c>
      <c r="K16" s="25" t="s">
        <v>51</v>
      </c>
      <c r="L16" s="25" t="s">
        <v>53</v>
      </c>
      <c r="M16" s="25" t="s">
        <v>190</v>
      </c>
      <c r="N16" s="25" t="s">
        <v>51</v>
      </c>
      <c r="O16" s="42">
        <v>44109.0</v>
      </c>
      <c r="P16" s="25">
        <v>4409.0</v>
      </c>
      <c r="Q16" s="43" t="s">
        <v>55</v>
      </c>
      <c r="R16" s="35" t="s">
        <v>56</v>
      </c>
      <c r="S16" s="25" t="s">
        <v>191</v>
      </c>
      <c r="T16" s="25" t="s">
        <v>51</v>
      </c>
      <c r="U16" s="25" t="s">
        <v>51</v>
      </c>
      <c r="V16" s="25" t="s">
        <v>51</v>
      </c>
      <c r="W16" s="25" t="s">
        <v>51</v>
      </c>
      <c r="X16" s="25" t="s">
        <v>51</v>
      </c>
      <c r="Y16" s="25" t="s">
        <v>58</v>
      </c>
      <c r="Z16" s="25" t="s">
        <v>192</v>
      </c>
      <c r="AA16" s="25" t="s">
        <v>51</v>
      </c>
      <c r="AB16" s="32" t="s">
        <v>193</v>
      </c>
      <c r="AC16" s="28"/>
      <c r="AD16" s="25" t="s">
        <v>51</v>
      </c>
      <c r="AE16" s="44" t="s">
        <v>194</v>
      </c>
      <c r="AF16" s="32" t="s">
        <v>61</v>
      </c>
      <c r="AG16" s="25" t="s">
        <v>51</v>
      </c>
      <c r="AH16" s="28"/>
      <c r="AI16" s="28"/>
      <c r="AJ16" s="28"/>
      <c r="AK16" s="28"/>
      <c r="AL16" s="28"/>
      <c r="AM16" s="28"/>
      <c r="AN16" s="25"/>
      <c r="AO16" s="25"/>
      <c r="AP16" s="37"/>
      <c r="AQ16" s="25"/>
      <c r="AR16" s="38" t="s">
        <v>195</v>
      </c>
      <c r="AS16" s="53" t="s">
        <v>196</v>
      </c>
      <c r="AT16" s="51" t="s">
        <v>197</v>
      </c>
      <c r="AU16" s="54"/>
      <c r="AV16" s="25"/>
    </row>
    <row r="17">
      <c r="A17" s="24" t="s">
        <v>198</v>
      </c>
      <c r="B17" s="25" t="s">
        <v>199</v>
      </c>
      <c r="C17" s="26" t="s">
        <v>82</v>
      </c>
      <c r="D17" s="27" t="s">
        <v>102</v>
      </c>
      <c r="E17" s="25" t="s">
        <v>51</v>
      </c>
      <c r="F17" s="28"/>
      <c r="G17" s="29">
        <v>43886.0</v>
      </c>
      <c r="H17" s="30">
        <v>23.0</v>
      </c>
      <c r="I17" s="25" t="s">
        <v>70</v>
      </c>
      <c r="J17" s="31">
        <v>2.0</v>
      </c>
      <c r="K17" s="32"/>
      <c r="L17" s="32"/>
      <c r="M17" s="32" t="s">
        <v>200</v>
      </c>
      <c r="N17" s="32" t="s">
        <v>51</v>
      </c>
      <c r="O17" s="33">
        <v>44129.0</v>
      </c>
      <c r="P17" s="32">
        <v>80255.0</v>
      </c>
      <c r="Q17" s="43" t="s">
        <v>55</v>
      </c>
      <c r="R17" s="35" t="s">
        <v>56</v>
      </c>
      <c r="S17" s="32" t="s">
        <v>201</v>
      </c>
      <c r="T17" s="25" t="s">
        <v>51</v>
      </c>
      <c r="U17" s="25" t="s">
        <v>51</v>
      </c>
      <c r="V17" s="25" t="s">
        <v>58</v>
      </c>
      <c r="W17" s="25" t="s">
        <v>51</v>
      </c>
      <c r="X17" s="25" t="s">
        <v>58</v>
      </c>
      <c r="Y17" s="25" t="s">
        <v>51</v>
      </c>
      <c r="Z17" s="32" t="s">
        <v>202</v>
      </c>
      <c r="AA17" s="25" t="s">
        <v>51</v>
      </c>
      <c r="AB17" s="32" t="s">
        <v>203</v>
      </c>
      <c r="AC17" s="28"/>
      <c r="AD17" s="25" t="s">
        <v>51</v>
      </c>
      <c r="AE17" s="44" t="s">
        <v>204</v>
      </c>
      <c r="AF17" s="32" t="s">
        <v>123</v>
      </c>
      <c r="AG17" s="28"/>
      <c r="AH17" s="28"/>
      <c r="AI17" s="28"/>
      <c r="AJ17" s="28"/>
      <c r="AK17" s="28"/>
      <c r="AL17" s="28"/>
      <c r="AM17" s="28"/>
      <c r="AN17" s="25"/>
      <c r="AQ17" s="32" t="s">
        <v>205</v>
      </c>
      <c r="AR17" s="38" t="s">
        <v>206</v>
      </c>
      <c r="AS17" s="38" t="s">
        <v>207</v>
      </c>
      <c r="AT17" s="38" t="s">
        <v>208</v>
      </c>
      <c r="AU17" s="39"/>
      <c r="AV17" s="32"/>
    </row>
    <row r="18">
      <c r="A18" s="24" t="s">
        <v>209</v>
      </c>
      <c r="B18" s="25" t="s">
        <v>210</v>
      </c>
      <c r="C18" s="26" t="s">
        <v>49</v>
      </c>
      <c r="D18" s="27" t="s">
        <v>108</v>
      </c>
      <c r="E18" s="25" t="s">
        <v>51</v>
      </c>
      <c r="F18" s="29"/>
      <c r="G18" s="29">
        <v>43908.0</v>
      </c>
      <c r="H18" s="30">
        <v>14.0</v>
      </c>
      <c r="I18" s="28"/>
      <c r="J18" s="46"/>
      <c r="K18" s="28"/>
      <c r="L18" s="28"/>
      <c r="M18" s="25" t="s">
        <v>211</v>
      </c>
      <c r="N18" s="25" t="s">
        <v>58</v>
      </c>
      <c r="O18" s="55"/>
      <c r="P18" s="32"/>
      <c r="Q18" s="43" t="s">
        <v>55</v>
      </c>
      <c r="R18" s="35" t="s">
        <v>56</v>
      </c>
      <c r="S18" s="32" t="s">
        <v>212</v>
      </c>
      <c r="T18" s="25" t="s">
        <v>51</v>
      </c>
      <c r="U18" s="25" t="s">
        <v>51</v>
      </c>
      <c r="V18" s="25" t="s">
        <v>58</v>
      </c>
      <c r="W18" s="25" t="s">
        <v>51</v>
      </c>
      <c r="X18" s="25" t="s">
        <v>58</v>
      </c>
      <c r="Y18" s="25" t="s">
        <v>58</v>
      </c>
      <c r="Z18" s="32" t="s">
        <v>213</v>
      </c>
      <c r="AA18" s="25" t="s">
        <v>58</v>
      </c>
      <c r="AB18" s="28"/>
      <c r="AC18" s="28"/>
      <c r="AD18" s="25" t="s">
        <v>51</v>
      </c>
      <c r="AE18" s="44" t="s">
        <v>214</v>
      </c>
      <c r="AF18" s="32" t="s">
        <v>215</v>
      </c>
      <c r="AG18" s="28"/>
      <c r="AH18" s="28"/>
      <c r="AI18" s="28"/>
      <c r="AJ18" s="28"/>
      <c r="AK18" s="25" t="s">
        <v>51</v>
      </c>
      <c r="AL18" s="25" t="s">
        <v>216</v>
      </c>
      <c r="AM18" s="28"/>
      <c r="AN18" s="25"/>
      <c r="AO18" s="25" t="s">
        <v>51</v>
      </c>
      <c r="AP18" s="25" t="s">
        <v>217</v>
      </c>
      <c r="AQ18" s="25" t="s">
        <v>218</v>
      </c>
      <c r="AR18" s="38" t="s">
        <v>219</v>
      </c>
      <c r="AS18" s="38" t="s">
        <v>220</v>
      </c>
      <c r="AT18" s="38" t="s">
        <v>221</v>
      </c>
      <c r="AU18" s="39"/>
      <c r="AV18" s="32"/>
    </row>
    <row r="19">
      <c r="A19" s="24" t="s">
        <v>222</v>
      </c>
      <c r="B19" s="25" t="s">
        <v>223</v>
      </c>
      <c r="C19" s="26" t="s">
        <v>118</v>
      </c>
      <c r="D19" s="27" t="s">
        <v>102</v>
      </c>
      <c r="E19" s="25" t="s">
        <v>51</v>
      </c>
      <c r="F19" s="29"/>
      <c r="G19" s="29">
        <v>43909.0</v>
      </c>
      <c r="H19" s="30">
        <v>10.0</v>
      </c>
      <c r="I19" s="25" t="s">
        <v>53</v>
      </c>
      <c r="J19" s="31"/>
      <c r="K19" s="32"/>
      <c r="L19" s="32"/>
      <c r="M19" s="32" t="s">
        <v>224</v>
      </c>
      <c r="N19" s="32" t="s">
        <v>51</v>
      </c>
      <c r="O19" s="33">
        <v>43990.0</v>
      </c>
      <c r="P19" s="25">
        <v>92.0</v>
      </c>
      <c r="Q19" s="43" t="s">
        <v>55</v>
      </c>
      <c r="R19" s="35" t="s">
        <v>56</v>
      </c>
      <c r="S19" s="25" t="s">
        <v>225</v>
      </c>
      <c r="T19" s="25" t="s">
        <v>51</v>
      </c>
      <c r="U19" s="25" t="s">
        <v>51</v>
      </c>
      <c r="V19" s="25" t="s">
        <v>58</v>
      </c>
      <c r="W19" s="25" t="s">
        <v>58</v>
      </c>
      <c r="X19" s="25" t="s">
        <v>58</v>
      </c>
      <c r="Y19" s="25" t="s">
        <v>58</v>
      </c>
      <c r="Z19" s="25" t="s">
        <v>226</v>
      </c>
      <c r="AA19" s="25" t="s">
        <v>58</v>
      </c>
      <c r="AB19" s="28"/>
      <c r="AC19" s="28"/>
      <c r="AD19" s="25" t="s">
        <v>51</v>
      </c>
      <c r="AE19" s="32" t="s">
        <v>122</v>
      </c>
      <c r="AF19" s="32" t="s">
        <v>123</v>
      </c>
      <c r="AG19" s="25" t="s">
        <v>58</v>
      </c>
      <c r="AH19" s="28"/>
      <c r="AI19" s="28"/>
      <c r="AJ19" s="28"/>
      <c r="AK19" s="28"/>
      <c r="AL19" s="28"/>
      <c r="AM19" s="28"/>
      <c r="AN19" s="25"/>
      <c r="AO19" s="25"/>
      <c r="AP19" s="37"/>
      <c r="AQ19" s="25"/>
      <c r="AR19" s="38" t="s">
        <v>227</v>
      </c>
      <c r="AS19" s="50" t="s">
        <v>228</v>
      </c>
      <c r="AT19" s="38" t="s">
        <v>229</v>
      </c>
      <c r="AU19" s="39"/>
      <c r="AV19" s="25"/>
    </row>
    <row r="20">
      <c r="A20" s="24" t="s">
        <v>230</v>
      </c>
      <c r="B20" s="25" t="s">
        <v>231</v>
      </c>
      <c r="C20" s="26" t="s">
        <v>68</v>
      </c>
      <c r="D20" s="27" t="s">
        <v>69</v>
      </c>
      <c r="E20" s="25" t="s">
        <v>58</v>
      </c>
      <c r="F20" s="29"/>
      <c r="G20" s="28"/>
      <c r="H20" s="47"/>
      <c r="I20" s="28"/>
      <c r="J20" s="46"/>
      <c r="K20" s="28"/>
      <c r="L20" s="28"/>
      <c r="M20" s="32" t="s">
        <v>232</v>
      </c>
      <c r="N20" s="25" t="s">
        <v>233</v>
      </c>
      <c r="O20" s="55"/>
      <c r="P20" s="28"/>
      <c r="Q20" s="43" t="s">
        <v>55</v>
      </c>
      <c r="R20" s="35" t="s">
        <v>56</v>
      </c>
      <c r="S20" s="32" t="s">
        <v>234</v>
      </c>
      <c r="T20" s="25" t="s">
        <v>51</v>
      </c>
      <c r="U20" s="25" t="s">
        <v>51</v>
      </c>
      <c r="V20" s="25" t="s">
        <v>58</v>
      </c>
      <c r="W20" s="25" t="s">
        <v>58</v>
      </c>
      <c r="X20" s="25" t="s">
        <v>58</v>
      </c>
      <c r="Y20" s="28"/>
      <c r="Z20" s="28"/>
      <c r="AA20" s="28"/>
      <c r="AB20" s="28"/>
      <c r="AC20" s="28"/>
      <c r="AD20" s="25" t="s">
        <v>51</v>
      </c>
      <c r="AE20" s="44" t="s">
        <v>235</v>
      </c>
      <c r="AF20" s="32" t="s">
        <v>86</v>
      </c>
      <c r="AG20" s="28"/>
      <c r="AH20" s="28"/>
      <c r="AI20" s="28"/>
      <c r="AJ20" s="28"/>
      <c r="AK20" s="28"/>
      <c r="AL20" s="28"/>
      <c r="AM20" s="28"/>
      <c r="AN20" s="25"/>
      <c r="AO20" s="25"/>
      <c r="AP20" s="37"/>
      <c r="AQ20" s="25"/>
      <c r="AR20" s="38" t="s">
        <v>236</v>
      </c>
      <c r="AS20" s="48"/>
      <c r="AT20" s="38" t="s">
        <v>237</v>
      </c>
      <c r="AU20" s="39"/>
      <c r="AV20" s="28"/>
    </row>
    <row r="21">
      <c r="A21" s="24" t="s">
        <v>238</v>
      </c>
      <c r="B21" s="25" t="s">
        <v>239</v>
      </c>
      <c r="C21" s="26" t="s">
        <v>68</v>
      </c>
      <c r="D21" s="27" t="s">
        <v>102</v>
      </c>
      <c r="E21" s="25" t="s">
        <v>51</v>
      </c>
      <c r="F21" s="29"/>
      <c r="G21" s="29">
        <v>43906.0</v>
      </c>
      <c r="H21" s="30">
        <v>399.0</v>
      </c>
      <c r="I21" s="25" t="s">
        <v>53</v>
      </c>
      <c r="J21" s="31"/>
      <c r="K21" s="32"/>
      <c r="L21" s="32"/>
      <c r="M21" s="32" t="s">
        <v>240</v>
      </c>
      <c r="N21" s="32" t="s">
        <v>51</v>
      </c>
      <c r="O21" s="33">
        <v>43969.0</v>
      </c>
      <c r="P21" s="56">
        <v>55559.0</v>
      </c>
      <c r="Q21" s="43" t="s">
        <v>55</v>
      </c>
      <c r="R21" s="35" t="s">
        <v>56</v>
      </c>
      <c r="S21" s="32" t="s">
        <v>241</v>
      </c>
      <c r="T21" s="25" t="s">
        <v>51</v>
      </c>
      <c r="U21" s="25" t="s">
        <v>51</v>
      </c>
      <c r="V21" s="25" t="s">
        <v>58</v>
      </c>
      <c r="W21" s="25" t="s">
        <v>51</v>
      </c>
      <c r="X21" s="25" t="s">
        <v>58</v>
      </c>
      <c r="Y21" s="28"/>
      <c r="Z21" s="28"/>
      <c r="AA21" s="28"/>
      <c r="AB21" s="28"/>
      <c r="AC21" s="28"/>
      <c r="AD21" s="25" t="s">
        <v>51</v>
      </c>
      <c r="AE21" s="44" t="s">
        <v>242</v>
      </c>
      <c r="AF21" s="32" t="s">
        <v>123</v>
      </c>
      <c r="AG21" s="28"/>
      <c r="AH21" s="28"/>
      <c r="AI21" s="28"/>
      <c r="AJ21" s="28"/>
      <c r="AK21" s="28"/>
      <c r="AL21" s="25"/>
      <c r="AM21" s="25" t="s">
        <v>51</v>
      </c>
      <c r="AN21" s="32" t="s">
        <v>243</v>
      </c>
      <c r="AO21" s="25"/>
      <c r="AP21" s="37"/>
      <c r="AQ21" s="32" t="s">
        <v>244</v>
      </c>
      <c r="AR21" s="38" t="s">
        <v>245</v>
      </c>
      <c r="AS21" s="38" t="s">
        <v>246</v>
      </c>
      <c r="AT21" s="48"/>
      <c r="AU21" s="48"/>
      <c r="AV21" s="32"/>
    </row>
    <row r="22">
      <c r="A22" s="24" t="s">
        <v>247</v>
      </c>
      <c r="B22" s="25" t="s">
        <v>248</v>
      </c>
      <c r="C22" s="26" t="s">
        <v>118</v>
      </c>
      <c r="D22" s="27" t="s">
        <v>69</v>
      </c>
      <c r="E22" s="25" t="s">
        <v>51</v>
      </c>
      <c r="F22" s="28"/>
      <c r="G22" s="29">
        <v>43908.0</v>
      </c>
      <c r="H22" s="30">
        <v>0.0</v>
      </c>
      <c r="I22" s="25" t="s">
        <v>70</v>
      </c>
      <c r="J22" s="41">
        <v>2.0</v>
      </c>
      <c r="K22" s="25"/>
      <c r="L22" s="25"/>
      <c r="M22" s="32" t="s">
        <v>249</v>
      </c>
      <c r="N22" s="25" t="s">
        <v>51</v>
      </c>
      <c r="O22" s="42">
        <v>44298.0</v>
      </c>
      <c r="P22" s="32">
        <v>12503.0</v>
      </c>
      <c r="Q22" s="43" t="s">
        <v>55</v>
      </c>
      <c r="R22" s="35" t="s">
        <v>56</v>
      </c>
      <c r="S22" s="32" t="s">
        <v>250</v>
      </c>
      <c r="T22" s="25" t="s">
        <v>51</v>
      </c>
      <c r="U22" s="25" t="s">
        <v>51</v>
      </c>
      <c r="V22" s="25" t="s">
        <v>58</v>
      </c>
      <c r="W22" s="25" t="s">
        <v>58</v>
      </c>
      <c r="X22" s="25" t="s">
        <v>58</v>
      </c>
      <c r="Y22" s="25"/>
      <c r="Z22" s="25"/>
      <c r="AA22" s="25" t="s">
        <v>51</v>
      </c>
      <c r="AB22" s="32" t="s">
        <v>251</v>
      </c>
      <c r="AC22" s="25"/>
      <c r="AD22" s="25" t="s">
        <v>51</v>
      </c>
      <c r="AE22" s="32" t="s">
        <v>252</v>
      </c>
      <c r="AF22" s="32" t="s">
        <v>123</v>
      </c>
      <c r="AG22" s="25" t="s">
        <v>51</v>
      </c>
      <c r="AH22" s="28"/>
      <c r="AI22" s="28"/>
      <c r="AJ22" s="28"/>
      <c r="AK22" s="28"/>
      <c r="AL22" s="28"/>
      <c r="AM22" s="28"/>
      <c r="AN22" s="25"/>
      <c r="AO22" s="25" t="s">
        <v>51</v>
      </c>
      <c r="AP22" s="32" t="s">
        <v>253</v>
      </c>
      <c r="AQ22" s="25"/>
      <c r="AR22" s="39" t="s">
        <v>254</v>
      </c>
      <c r="AS22" s="38" t="s">
        <v>255</v>
      </c>
      <c r="AT22" s="38" t="s">
        <v>256</v>
      </c>
      <c r="AU22" s="39"/>
      <c r="AV22" s="32"/>
    </row>
    <row r="23">
      <c r="A23" s="24" t="s">
        <v>257</v>
      </c>
      <c r="B23" s="25" t="s">
        <v>258</v>
      </c>
      <c r="C23" s="26" t="s">
        <v>107</v>
      </c>
      <c r="D23" s="27" t="s">
        <v>50</v>
      </c>
      <c r="E23" s="25" t="s">
        <v>51</v>
      </c>
      <c r="F23" s="29"/>
      <c r="G23" s="29">
        <v>43929.0</v>
      </c>
      <c r="H23" s="30">
        <v>26.0</v>
      </c>
      <c r="I23" s="28"/>
      <c r="J23" s="46"/>
      <c r="K23" s="28"/>
      <c r="L23" s="28"/>
      <c r="M23" s="32" t="s">
        <v>259</v>
      </c>
      <c r="N23" s="32" t="s">
        <v>51</v>
      </c>
      <c r="O23" s="33">
        <v>43962.0</v>
      </c>
      <c r="P23" s="25">
        <v>319.0</v>
      </c>
      <c r="Q23" s="43" t="s">
        <v>55</v>
      </c>
      <c r="R23" s="35" t="s">
        <v>56</v>
      </c>
      <c r="S23" s="25" t="s">
        <v>260</v>
      </c>
      <c r="T23" s="25" t="s">
        <v>51</v>
      </c>
      <c r="U23" s="25" t="s">
        <v>51</v>
      </c>
      <c r="V23" s="25" t="s">
        <v>51</v>
      </c>
      <c r="W23" s="25" t="s">
        <v>58</v>
      </c>
      <c r="X23" s="25" t="s">
        <v>58</v>
      </c>
      <c r="Y23" s="28"/>
      <c r="Z23" s="28"/>
      <c r="AA23" s="28"/>
      <c r="AB23" s="28"/>
      <c r="AC23" s="28"/>
      <c r="AD23" s="25" t="s">
        <v>51</v>
      </c>
      <c r="AE23" s="44" t="s">
        <v>261</v>
      </c>
      <c r="AF23" s="32" t="s">
        <v>86</v>
      </c>
      <c r="AG23" s="28"/>
      <c r="AH23" s="28"/>
      <c r="AI23" s="28"/>
      <c r="AJ23" s="28"/>
      <c r="AK23" s="28"/>
      <c r="AL23" s="28"/>
      <c r="AM23" s="28"/>
      <c r="AN23" s="28"/>
      <c r="AO23" s="28"/>
      <c r="AP23" s="28"/>
      <c r="AQ23" s="28"/>
      <c r="AR23" s="45" t="s">
        <v>262</v>
      </c>
      <c r="AS23" s="39" t="s">
        <v>263</v>
      </c>
      <c r="AT23" s="48"/>
      <c r="AU23" s="48"/>
      <c r="AV23" s="28"/>
    </row>
    <row r="24">
      <c r="A24" s="24" t="s">
        <v>264</v>
      </c>
      <c r="B24" s="25" t="s">
        <v>265</v>
      </c>
      <c r="C24" s="26" t="s">
        <v>266</v>
      </c>
      <c r="D24" s="27" t="s">
        <v>102</v>
      </c>
      <c r="E24" s="25" t="s">
        <v>51</v>
      </c>
      <c r="F24" s="29"/>
      <c r="G24" s="29">
        <v>43913.0</v>
      </c>
      <c r="H24" s="30">
        <v>0.0</v>
      </c>
      <c r="I24" s="29">
        <v>43920.0</v>
      </c>
      <c r="J24" s="41">
        <v>1.0</v>
      </c>
      <c r="K24" s="32" t="s">
        <v>51</v>
      </c>
      <c r="L24" s="32" t="s">
        <v>53</v>
      </c>
      <c r="M24" s="32" t="s">
        <v>267</v>
      </c>
      <c r="N24" s="32" t="s">
        <v>51</v>
      </c>
      <c r="O24" s="33">
        <v>43976.0</v>
      </c>
      <c r="P24" s="25">
        <v>133.0</v>
      </c>
      <c r="Q24" s="43" t="s">
        <v>55</v>
      </c>
      <c r="R24" s="35" t="s">
        <v>56</v>
      </c>
      <c r="S24" s="25" t="s">
        <v>268</v>
      </c>
      <c r="T24" s="25" t="s">
        <v>51</v>
      </c>
      <c r="U24" s="25" t="s">
        <v>51</v>
      </c>
      <c r="V24" s="25" t="s">
        <v>58</v>
      </c>
      <c r="W24" s="25" t="s">
        <v>58</v>
      </c>
      <c r="X24" s="25" t="s">
        <v>58</v>
      </c>
      <c r="Y24" s="28"/>
      <c r="Z24" s="28"/>
      <c r="AA24" s="28"/>
      <c r="AB24" s="28"/>
      <c r="AC24" s="28"/>
      <c r="AD24" s="28"/>
      <c r="AE24" s="36"/>
      <c r="AF24" s="36"/>
      <c r="AG24" s="28"/>
      <c r="AH24" s="28"/>
      <c r="AI24" s="28"/>
      <c r="AJ24" s="28"/>
      <c r="AK24" s="28"/>
      <c r="AL24" s="28"/>
      <c r="AM24" s="28"/>
      <c r="AN24" s="25"/>
      <c r="AO24" s="25"/>
      <c r="AP24" s="37"/>
      <c r="AQ24" s="25"/>
      <c r="AR24" s="38" t="s">
        <v>269</v>
      </c>
      <c r="AS24" s="38" t="s">
        <v>270</v>
      </c>
      <c r="AT24" s="38" t="s">
        <v>271</v>
      </c>
      <c r="AU24" s="39"/>
      <c r="AV24" s="25"/>
    </row>
    <row r="25">
      <c r="A25" s="24" t="s">
        <v>272</v>
      </c>
      <c r="B25" s="25" t="s">
        <v>273</v>
      </c>
      <c r="C25" s="26" t="s">
        <v>49</v>
      </c>
      <c r="D25" s="27" t="s">
        <v>108</v>
      </c>
      <c r="E25" s="25" t="s">
        <v>51</v>
      </c>
      <c r="F25" s="28"/>
      <c r="G25" s="29">
        <v>43903.0</v>
      </c>
      <c r="H25" s="30">
        <v>1.0</v>
      </c>
      <c r="I25" s="25" t="s">
        <v>53</v>
      </c>
      <c r="J25" s="41"/>
      <c r="K25" s="25"/>
      <c r="L25" s="25"/>
      <c r="M25" s="25" t="s">
        <v>274</v>
      </c>
      <c r="N25" s="25" t="s">
        <v>51</v>
      </c>
      <c r="O25" s="42">
        <v>44013.0</v>
      </c>
      <c r="P25" s="32">
        <v>77.0</v>
      </c>
      <c r="Q25" s="43" t="s">
        <v>55</v>
      </c>
      <c r="R25" s="35" t="s">
        <v>56</v>
      </c>
      <c r="S25" s="32" t="s">
        <v>275</v>
      </c>
      <c r="T25" s="25" t="s">
        <v>51</v>
      </c>
      <c r="U25" s="25" t="s">
        <v>51</v>
      </c>
      <c r="V25" s="25" t="s">
        <v>51</v>
      </c>
      <c r="W25" s="25" t="s">
        <v>51</v>
      </c>
      <c r="X25" s="25" t="s">
        <v>58</v>
      </c>
      <c r="Y25" s="25" t="s">
        <v>58</v>
      </c>
      <c r="Z25" s="25" t="s">
        <v>276</v>
      </c>
      <c r="AA25" s="25" t="s">
        <v>58</v>
      </c>
      <c r="AB25" s="25"/>
      <c r="AC25" s="25" t="s">
        <v>60</v>
      </c>
      <c r="AD25" s="28"/>
      <c r="AE25" s="36"/>
      <c r="AF25" s="36"/>
      <c r="AG25" s="28"/>
      <c r="AH25" s="25" t="s">
        <v>51</v>
      </c>
      <c r="AI25" s="32" t="s">
        <v>277</v>
      </c>
      <c r="AJ25" s="28"/>
      <c r="AK25" s="28"/>
      <c r="AL25" s="28"/>
      <c r="AM25" s="28"/>
      <c r="AN25" s="25"/>
      <c r="AO25" s="25"/>
      <c r="AP25" s="37"/>
      <c r="AQ25" s="25"/>
      <c r="AR25" s="39" t="s">
        <v>278</v>
      </c>
      <c r="AS25" s="38" t="s">
        <v>279</v>
      </c>
      <c r="AT25" s="38" t="s">
        <v>280</v>
      </c>
      <c r="AU25" s="53" t="s">
        <v>281</v>
      </c>
      <c r="AV25" s="32"/>
    </row>
    <row r="26">
      <c r="A26" s="24" t="s">
        <v>282</v>
      </c>
      <c r="B26" s="25" t="s">
        <v>283</v>
      </c>
      <c r="C26" s="26" t="s">
        <v>118</v>
      </c>
      <c r="D26" s="27" t="s">
        <v>108</v>
      </c>
      <c r="E26" s="25" t="s">
        <v>51</v>
      </c>
      <c r="F26" s="29"/>
      <c r="G26" s="29">
        <v>43902.0</v>
      </c>
      <c r="H26" s="30">
        <v>3.0</v>
      </c>
      <c r="I26" s="29">
        <v>43921.0</v>
      </c>
      <c r="J26" s="46">
        <f>(I26-G26)/7</f>
        <v>2.714285714</v>
      </c>
      <c r="K26" s="25" t="s">
        <v>51</v>
      </c>
      <c r="L26" s="57">
        <v>43936.0</v>
      </c>
      <c r="M26" s="25" t="s">
        <v>284</v>
      </c>
      <c r="N26" s="25" t="s">
        <v>51</v>
      </c>
      <c r="O26" s="42">
        <v>44228.0</v>
      </c>
      <c r="P26" s="32">
        <v>222447.0</v>
      </c>
      <c r="Q26" s="43" t="s">
        <v>55</v>
      </c>
      <c r="R26" s="35" t="s">
        <v>56</v>
      </c>
      <c r="S26" s="32" t="s">
        <v>285</v>
      </c>
      <c r="T26" s="25" t="s">
        <v>51</v>
      </c>
      <c r="U26" s="25" t="s">
        <v>51</v>
      </c>
      <c r="V26" s="25" t="s">
        <v>58</v>
      </c>
      <c r="W26" s="25" t="s">
        <v>58</v>
      </c>
      <c r="X26" s="25" t="s">
        <v>58</v>
      </c>
      <c r="Y26" s="25" t="s">
        <v>58</v>
      </c>
      <c r="Z26" s="25" t="s">
        <v>286</v>
      </c>
      <c r="AA26" s="25" t="s">
        <v>51</v>
      </c>
      <c r="AB26" s="32" t="s">
        <v>287</v>
      </c>
      <c r="AC26" s="25" t="s">
        <v>60</v>
      </c>
      <c r="AD26" s="28"/>
      <c r="AE26" s="36"/>
      <c r="AF26" s="36"/>
      <c r="AG26" s="28"/>
      <c r="AH26" s="28"/>
      <c r="AI26" s="28"/>
      <c r="AJ26" s="28"/>
      <c r="AK26" s="25" t="s">
        <v>51</v>
      </c>
      <c r="AL26" s="25" t="s">
        <v>288</v>
      </c>
      <c r="AM26" s="28"/>
      <c r="AN26" s="25"/>
      <c r="AO26" s="25" t="s">
        <v>51</v>
      </c>
      <c r="AP26" s="32" t="s">
        <v>289</v>
      </c>
      <c r="AQ26" s="25" t="s">
        <v>290</v>
      </c>
      <c r="AR26" s="38" t="s">
        <v>291</v>
      </c>
      <c r="AS26" s="38" t="s">
        <v>292</v>
      </c>
      <c r="AT26" s="38" t="s">
        <v>293</v>
      </c>
      <c r="AU26" s="38" t="s">
        <v>294</v>
      </c>
      <c r="AV26" s="32"/>
    </row>
    <row r="27">
      <c r="A27" s="24" t="s">
        <v>295</v>
      </c>
      <c r="B27" s="25" t="s">
        <v>296</v>
      </c>
      <c r="C27" s="26" t="s">
        <v>68</v>
      </c>
      <c r="D27" s="27" t="s">
        <v>69</v>
      </c>
      <c r="E27" s="25" t="s">
        <v>51</v>
      </c>
      <c r="F27" s="28"/>
      <c r="G27" s="29">
        <v>43901.0</v>
      </c>
      <c r="H27" s="30">
        <v>8.0</v>
      </c>
      <c r="I27" s="25" t="s">
        <v>109</v>
      </c>
      <c r="J27" s="41">
        <v>2.0</v>
      </c>
      <c r="K27" s="28"/>
      <c r="L27" s="28"/>
      <c r="M27" s="28"/>
      <c r="N27" s="25" t="s">
        <v>51</v>
      </c>
      <c r="O27" s="42">
        <v>44081.0</v>
      </c>
      <c r="P27" s="32">
        <v>21556.0</v>
      </c>
      <c r="Q27" s="43" t="s">
        <v>55</v>
      </c>
      <c r="R27" s="35" t="s">
        <v>56</v>
      </c>
      <c r="S27" s="32" t="s">
        <v>297</v>
      </c>
      <c r="T27" s="25" t="s">
        <v>51</v>
      </c>
      <c r="U27" s="25" t="s">
        <v>51</v>
      </c>
      <c r="V27" s="25" t="s">
        <v>58</v>
      </c>
      <c r="W27" s="25" t="s">
        <v>58</v>
      </c>
      <c r="X27" s="25" t="s">
        <v>58</v>
      </c>
      <c r="Y27" s="25" t="s">
        <v>58</v>
      </c>
      <c r="Z27" s="32" t="s">
        <v>298</v>
      </c>
      <c r="AA27" s="25" t="s">
        <v>58</v>
      </c>
      <c r="AB27" s="28"/>
      <c r="AC27" s="28"/>
      <c r="AD27" s="28"/>
      <c r="AE27" s="36"/>
      <c r="AF27" s="36"/>
      <c r="AG27" s="28"/>
      <c r="AH27" s="28"/>
      <c r="AI27" s="28"/>
      <c r="AJ27" s="28"/>
      <c r="AK27" s="25" t="s">
        <v>51</v>
      </c>
      <c r="AL27" s="32" t="s">
        <v>299</v>
      </c>
      <c r="AM27" s="28"/>
      <c r="AN27" s="25"/>
      <c r="AO27" s="25"/>
      <c r="AP27" s="37"/>
      <c r="AQ27" s="32" t="s">
        <v>300</v>
      </c>
      <c r="AR27" s="38" t="s">
        <v>301</v>
      </c>
      <c r="AS27" s="48"/>
      <c r="AT27" s="38" t="s">
        <v>302</v>
      </c>
      <c r="AU27" s="39"/>
      <c r="AV27" s="32"/>
    </row>
    <row r="28">
      <c r="A28" s="24" t="s">
        <v>303</v>
      </c>
      <c r="B28" s="25" t="s">
        <v>304</v>
      </c>
      <c r="C28" s="26" t="s">
        <v>107</v>
      </c>
      <c r="D28" s="27" t="s">
        <v>69</v>
      </c>
      <c r="E28" s="25" t="s">
        <v>51</v>
      </c>
      <c r="F28" s="29"/>
      <c r="G28" s="29">
        <v>43913.0</v>
      </c>
      <c r="H28" s="30">
        <v>0.0</v>
      </c>
      <c r="I28" s="25" t="s">
        <v>53</v>
      </c>
      <c r="J28" s="46"/>
      <c r="K28" s="25"/>
      <c r="L28" s="25"/>
      <c r="M28" s="25" t="s">
        <v>305</v>
      </c>
      <c r="N28" s="25" t="s">
        <v>51</v>
      </c>
      <c r="O28" s="42">
        <v>43984.0</v>
      </c>
      <c r="P28" s="25">
        <v>40.0</v>
      </c>
      <c r="Q28" s="43" t="s">
        <v>55</v>
      </c>
      <c r="R28" s="35" t="s">
        <v>56</v>
      </c>
      <c r="S28" s="32" t="s">
        <v>306</v>
      </c>
      <c r="T28" s="25" t="s">
        <v>51</v>
      </c>
      <c r="U28" s="25" t="s">
        <v>51</v>
      </c>
      <c r="V28" s="25" t="s">
        <v>51</v>
      </c>
      <c r="W28" s="25" t="s">
        <v>51</v>
      </c>
      <c r="X28" s="25" t="s">
        <v>58</v>
      </c>
      <c r="Y28" s="28"/>
      <c r="Z28" s="28"/>
      <c r="AA28" s="28"/>
      <c r="AB28" s="28"/>
      <c r="AC28" s="28"/>
      <c r="AD28" s="25" t="s">
        <v>58</v>
      </c>
      <c r="AE28" s="44" t="s">
        <v>307</v>
      </c>
      <c r="AF28" s="32" t="s">
        <v>61</v>
      </c>
      <c r="AG28" s="28"/>
      <c r="AH28" s="28"/>
      <c r="AI28" s="28"/>
      <c r="AJ28" s="28"/>
      <c r="AK28" s="28"/>
      <c r="AL28" s="28"/>
      <c r="AM28" s="28"/>
      <c r="AN28" s="28"/>
      <c r="AO28" s="28"/>
      <c r="AP28" s="28"/>
      <c r="AR28" s="39" t="s">
        <v>308</v>
      </c>
      <c r="AS28" s="58" t="s">
        <v>309</v>
      </c>
      <c r="AT28" s="38" t="s">
        <v>310</v>
      </c>
      <c r="AU28" s="39"/>
      <c r="AV28" s="25"/>
    </row>
    <row r="29">
      <c r="A29" s="24" t="s">
        <v>311</v>
      </c>
      <c r="B29" s="25" t="s">
        <v>312</v>
      </c>
      <c r="C29" s="26" t="s">
        <v>118</v>
      </c>
      <c r="D29" s="27" t="s">
        <v>69</v>
      </c>
      <c r="E29" s="25" t="s">
        <v>51</v>
      </c>
      <c r="F29" s="29"/>
      <c r="G29" s="29">
        <v>43907.0</v>
      </c>
      <c r="H29" s="30">
        <v>291.0</v>
      </c>
      <c r="I29" s="29">
        <v>43921.0</v>
      </c>
      <c r="J29" s="46">
        <f t="shared" ref="J29:J30" si="3">(I29-G29)/7</f>
        <v>2</v>
      </c>
      <c r="K29" s="59" t="s">
        <v>51</v>
      </c>
      <c r="L29" s="60">
        <v>43982.0</v>
      </c>
      <c r="M29" s="59" t="s">
        <v>313</v>
      </c>
      <c r="N29" s="59" t="s">
        <v>51</v>
      </c>
      <c r="O29" s="61">
        <v>44053.0</v>
      </c>
      <c r="P29" s="32">
        <v>3012412.0</v>
      </c>
      <c r="Q29" s="43" t="s">
        <v>55</v>
      </c>
      <c r="R29" s="35" t="s">
        <v>56</v>
      </c>
      <c r="S29" s="32" t="s">
        <v>314</v>
      </c>
      <c r="T29" s="25" t="s">
        <v>315</v>
      </c>
      <c r="U29" s="25" t="s">
        <v>51</v>
      </c>
      <c r="V29" s="25" t="s">
        <v>58</v>
      </c>
      <c r="W29" s="25" t="s">
        <v>51</v>
      </c>
      <c r="X29" s="25" t="s">
        <v>58</v>
      </c>
      <c r="Y29" s="25"/>
      <c r="Z29" s="32" t="s">
        <v>316</v>
      </c>
      <c r="AA29" s="25" t="s">
        <v>51</v>
      </c>
      <c r="AB29" s="32" t="s">
        <v>317</v>
      </c>
      <c r="AC29" s="25" t="s">
        <v>60</v>
      </c>
      <c r="AD29" s="25" t="s">
        <v>51</v>
      </c>
      <c r="AE29" s="32" t="s">
        <v>318</v>
      </c>
      <c r="AF29" s="32" t="s">
        <v>86</v>
      </c>
      <c r="AG29" s="25" t="s">
        <v>51</v>
      </c>
      <c r="AH29" s="28"/>
      <c r="AI29" s="28"/>
      <c r="AJ29" s="28"/>
      <c r="AK29" s="25" t="s">
        <v>51</v>
      </c>
      <c r="AL29" s="32" t="s">
        <v>319</v>
      </c>
      <c r="AM29" s="28"/>
      <c r="AN29" s="25"/>
      <c r="AO29" s="25" t="s">
        <v>320</v>
      </c>
      <c r="AP29" s="62" t="s">
        <v>321</v>
      </c>
      <c r="AQ29" s="63" t="s">
        <v>322</v>
      </c>
      <c r="AR29" s="39" t="s">
        <v>323</v>
      </c>
      <c r="AS29" s="45" t="s">
        <v>324</v>
      </c>
      <c r="AT29" s="38" t="s">
        <v>325</v>
      </c>
      <c r="AU29" s="50" t="s">
        <v>326</v>
      </c>
      <c r="AV29" s="32"/>
    </row>
    <row r="30">
      <c r="A30" s="24" t="s">
        <v>327</v>
      </c>
      <c r="B30" s="25" t="s">
        <v>328</v>
      </c>
      <c r="C30" s="26" t="s">
        <v>118</v>
      </c>
      <c r="D30" s="27" t="s">
        <v>102</v>
      </c>
      <c r="E30" s="25" t="s">
        <v>51</v>
      </c>
      <c r="F30" s="28"/>
      <c r="G30" s="29">
        <v>43907.0</v>
      </c>
      <c r="H30" s="30">
        <v>0.0</v>
      </c>
      <c r="I30" s="29">
        <v>43924.0</v>
      </c>
      <c r="J30" s="46">
        <f t="shared" si="3"/>
        <v>2.428571429</v>
      </c>
      <c r="K30" s="32"/>
      <c r="L30" s="32"/>
      <c r="M30" s="32" t="s">
        <v>329</v>
      </c>
      <c r="N30" s="32" t="s">
        <v>51</v>
      </c>
      <c r="O30" s="33">
        <v>44095.0</v>
      </c>
      <c r="P30" s="59">
        <v>71.0</v>
      </c>
      <c r="Q30" s="43" t="s">
        <v>55</v>
      </c>
      <c r="R30" s="35" t="s">
        <v>56</v>
      </c>
      <c r="S30" s="59" t="s">
        <v>330</v>
      </c>
      <c r="T30" s="25" t="s">
        <v>51</v>
      </c>
      <c r="U30" s="25" t="s">
        <v>51</v>
      </c>
      <c r="V30" s="25" t="s">
        <v>58</v>
      </c>
      <c r="W30" s="25" t="s">
        <v>58</v>
      </c>
      <c r="X30" s="25" t="s">
        <v>58</v>
      </c>
      <c r="Y30" s="25" t="s">
        <v>58</v>
      </c>
      <c r="Z30" s="25" t="s">
        <v>331</v>
      </c>
      <c r="AA30" s="25" t="s">
        <v>58</v>
      </c>
      <c r="AB30" s="28"/>
      <c r="AC30" s="28"/>
      <c r="AD30" s="25" t="s">
        <v>51</v>
      </c>
      <c r="AE30" s="32" t="s">
        <v>122</v>
      </c>
      <c r="AF30" s="32" t="s">
        <v>123</v>
      </c>
      <c r="AG30" s="25" t="s">
        <v>58</v>
      </c>
      <c r="AH30" s="28"/>
      <c r="AI30" s="28"/>
      <c r="AJ30" s="28"/>
      <c r="AK30" s="28"/>
      <c r="AL30" s="28"/>
      <c r="AM30" s="28"/>
      <c r="AN30" s="25"/>
      <c r="AO30" s="25"/>
      <c r="AP30" s="37"/>
      <c r="AQ30" s="25"/>
      <c r="AR30" s="38" t="s">
        <v>332</v>
      </c>
      <c r="AS30" s="53" t="s">
        <v>228</v>
      </c>
      <c r="AT30" s="38" t="s">
        <v>333</v>
      </c>
      <c r="AU30" s="39"/>
      <c r="AV30" s="59"/>
    </row>
    <row r="31">
      <c r="A31" s="24" t="s">
        <v>334</v>
      </c>
      <c r="B31" s="25" t="s">
        <v>335</v>
      </c>
      <c r="C31" s="26" t="s">
        <v>93</v>
      </c>
      <c r="D31" s="27" t="s">
        <v>102</v>
      </c>
      <c r="E31" s="25" t="s">
        <v>51</v>
      </c>
      <c r="F31" s="28"/>
      <c r="G31" s="29">
        <v>43911.0</v>
      </c>
      <c r="H31" s="30">
        <v>91.0</v>
      </c>
      <c r="I31" s="25" t="s">
        <v>53</v>
      </c>
      <c r="J31" s="31"/>
      <c r="K31" s="32"/>
      <c r="L31" s="32"/>
      <c r="M31" s="32" t="s">
        <v>336</v>
      </c>
      <c r="N31" s="32" t="s">
        <v>51</v>
      </c>
      <c r="O31" s="33">
        <v>43984.0</v>
      </c>
      <c r="P31" s="32">
        <v>141.0</v>
      </c>
      <c r="Q31" s="43" t="s">
        <v>55</v>
      </c>
      <c r="R31" s="35" t="s">
        <v>56</v>
      </c>
      <c r="S31" s="32" t="s">
        <v>337</v>
      </c>
      <c r="T31" s="25" t="s">
        <v>51</v>
      </c>
      <c r="U31" s="25" t="s">
        <v>51</v>
      </c>
      <c r="V31" s="25" t="s">
        <v>58</v>
      </c>
      <c r="W31" s="25" t="s">
        <v>51</v>
      </c>
      <c r="X31" s="25" t="s">
        <v>58</v>
      </c>
      <c r="Y31" s="28"/>
      <c r="Z31" s="28"/>
      <c r="AA31" s="28"/>
      <c r="AB31" s="28"/>
      <c r="AC31" s="28"/>
      <c r="AD31" s="25" t="s">
        <v>51</v>
      </c>
      <c r="AE31" s="44" t="s">
        <v>338</v>
      </c>
      <c r="AF31" s="32" t="s">
        <v>86</v>
      </c>
      <c r="AG31" s="28"/>
      <c r="AH31" s="28"/>
      <c r="AI31" s="28"/>
      <c r="AJ31" s="28"/>
      <c r="AK31" s="28"/>
      <c r="AL31" s="28"/>
      <c r="AM31" s="28"/>
      <c r="AN31" s="25"/>
      <c r="AO31" s="25"/>
      <c r="AP31" s="37"/>
      <c r="AQ31" s="25"/>
      <c r="AR31" s="38" t="s">
        <v>339</v>
      </c>
      <c r="AS31" s="48"/>
      <c r="AT31" s="38" t="s">
        <v>340</v>
      </c>
      <c r="AU31" s="39"/>
      <c r="AV31" s="32"/>
    </row>
    <row r="32">
      <c r="A32" s="24" t="s">
        <v>341</v>
      </c>
      <c r="B32" s="25" t="s">
        <v>342</v>
      </c>
      <c r="C32" s="26" t="s">
        <v>68</v>
      </c>
      <c r="D32" s="27" t="s">
        <v>69</v>
      </c>
      <c r="E32" s="25" t="s">
        <v>51</v>
      </c>
      <c r="F32" s="28"/>
      <c r="G32" s="29">
        <v>43903.0</v>
      </c>
      <c r="H32" s="30">
        <v>23.0</v>
      </c>
      <c r="I32" s="29">
        <v>43919.0</v>
      </c>
      <c r="J32" s="46">
        <f t="shared" ref="J32:J33" si="4">(I32-G32)/7</f>
        <v>2.285714286</v>
      </c>
      <c r="K32" s="32" t="s">
        <v>51</v>
      </c>
      <c r="L32" s="32" t="s">
        <v>343</v>
      </c>
      <c r="M32" s="32" t="s">
        <v>344</v>
      </c>
      <c r="N32" s="32" t="s">
        <v>51</v>
      </c>
      <c r="O32" s="33">
        <v>44089.0</v>
      </c>
      <c r="P32" s="32">
        <v>18061.0</v>
      </c>
      <c r="Q32" s="43" t="s">
        <v>55</v>
      </c>
      <c r="R32" s="35" t="s">
        <v>56</v>
      </c>
      <c r="S32" s="32" t="s">
        <v>345</v>
      </c>
      <c r="T32" s="25" t="s">
        <v>51</v>
      </c>
      <c r="U32" s="25" t="s">
        <v>51</v>
      </c>
      <c r="V32" s="25" t="s">
        <v>58</v>
      </c>
      <c r="W32" s="25" t="s">
        <v>58</v>
      </c>
      <c r="X32" s="25" t="s">
        <v>58</v>
      </c>
      <c r="Y32" s="28"/>
      <c r="Z32" s="28"/>
      <c r="AA32" s="25" t="s">
        <v>51</v>
      </c>
      <c r="AB32" s="32" t="s">
        <v>346</v>
      </c>
      <c r="AC32" s="28"/>
      <c r="AD32" s="25" t="s">
        <v>58</v>
      </c>
      <c r="AE32" s="44" t="s">
        <v>347</v>
      </c>
      <c r="AF32" s="32" t="s">
        <v>61</v>
      </c>
      <c r="AG32" s="28"/>
      <c r="AH32" s="28"/>
      <c r="AI32" s="28"/>
      <c r="AJ32" s="28"/>
      <c r="AK32" s="28"/>
      <c r="AL32" s="28"/>
      <c r="AM32" s="28"/>
      <c r="AN32" s="25"/>
      <c r="AO32" s="25" t="s">
        <v>51</v>
      </c>
      <c r="AP32" s="49" t="s">
        <v>348</v>
      </c>
      <c r="AQ32" s="32" t="s">
        <v>349</v>
      </c>
      <c r="AR32" s="38" t="s">
        <v>350</v>
      </c>
      <c r="AS32" s="48"/>
      <c r="AT32" s="38" t="s">
        <v>351</v>
      </c>
      <c r="AU32" s="39"/>
      <c r="AV32" s="32"/>
    </row>
    <row r="33">
      <c r="A33" s="24" t="s">
        <v>352</v>
      </c>
      <c r="B33" s="25" t="s">
        <v>353</v>
      </c>
      <c r="C33" s="26" t="s">
        <v>107</v>
      </c>
      <c r="D33" s="27" t="s">
        <v>50</v>
      </c>
      <c r="E33" s="25" t="s">
        <v>51</v>
      </c>
      <c r="F33" s="29"/>
      <c r="G33" s="29">
        <v>43906.0</v>
      </c>
      <c r="H33" s="30">
        <v>2.0</v>
      </c>
      <c r="I33" s="29">
        <v>43951.0</v>
      </c>
      <c r="J33" s="46">
        <f t="shared" si="4"/>
        <v>6.428571429</v>
      </c>
      <c r="K33" s="25" t="s">
        <v>51</v>
      </c>
      <c r="L33" s="28"/>
      <c r="M33" s="25" t="s">
        <v>354</v>
      </c>
      <c r="N33" s="25" t="s">
        <v>51</v>
      </c>
      <c r="O33" s="42">
        <v>43984.0</v>
      </c>
      <c r="P33" s="25">
        <v>847.0</v>
      </c>
      <c r="Q33" s="43" t="s">
        <v>55</v>
      </c>
      <c r="R33" s="35" t="s">
        <v>56</v>
      </c>
      <c r="S33" s="25" t="s">
        <v>355</v>
      </c>
      <c r="T33" s="25" t="s">
        <v>51</v>
      </c>
      <c r="U33" s="25" t="s">
        <v>51</v>
      </c>
      <c r="V33" s="25" t="s">
        <v>51</v>
      </c>
      <c r="W33" s="25" t="s">
        <v>51</v>
      </c>
      <c r="X33" s="25" t="s">
        <v>58</v>
      </c>
      <c r="Y33" s="28"/>
      <c r="Z33" s="28"/>
      <c r="AA33" s="28"/>
      <c r="AB33" s="28"/>
      <c r="AC33" s="28"/>
      <c r="AD33" s="25" t="s">
        <v>51</v>
      </c>
      <c r="AE33" s="44" t="s">
        <v>356</v>
      </c>
      <c r="AF33" s="32" t="s">
        <v>86</v>
      </c>
      <c r="AG33" s="28"/>
      <c r="AH33" s="28"/>
      <c r="AI33" s="28"/>
      <c r="AJ33" s="28"/>
      <c r="AK33" s="28"/>
      <c r="AL33" s="28"/>
      <c r="AM33" s="28"/>
      <c r="AN33" s="25"/>
      <c r="AO33" s="25"/>
      <c r="AP33" s="37"/>
      <c r="AQ33" s="25"/>
      <c r="AR33" s="39" t="s">
        <v>357</v>
      </c>
      <c r="AS33" s="64" t="s">
        <v>358</v>
      </c>
      <c r="AT33" s="48"/>
      <c r="AU33" s="48"/>
      <c r="AV33" s="25"/>
    </row>
    <row r="34">
      <c r="A34" s="24" t="s">
        <v>359</v>
      </c>
      <c r="B34" s="25" t="s">
        <v>360</v>
      </c>
      <c r="C34" s="26" t="s">
        <v>107</v>
      </c>
      <c r="D34" s="27" t="s">
        <v>50</v>
      </c>
      <c r="E34" s="25" t="s">
        <v>58</v>
      </c>
      <c r="F34" s="29">
        <v>43915.0</v>
      </c>
      <c r="G34" s="28"/>
      <c r="H34" s="47"/>
      <c r="I34" s="28"/>
      <c r="J34" s="46"/>
      <c r="K34" s="28"/>
      <c r="L34" s="28"/>
      <c r="M34" s="28"/>
      <c r="N34" s="25" t="s">
        <v>233</v>
      </c>
      <c r="O34" s="55"/>
      <c r="P34" s="28"/>
      <c r="Q34" s="43" t="s">
        <v>55</v>
      </c>
      <c r="R34" s="35" t="s">
        <v>56</v>
      </c>
      <c r="S34" s="25" t="s">
        <v>361</v>
      </c>
      <c r="T34" s="25" t="s">
        <v>362</v>
      </c>
      <c r="U34" s="28"/>
      <c r="V34" s="28"/>
      <c r="W34" s="28"/>
      <c r="X34" s="28"/>
      <c r="Y34" s="28"/>
      <c r="Z34" s="28"/>
      <c r="AA34" s="28"/>
      <c r="AB34" s="28"/>
      <c r="AC34" s="28"/>
      <c r="AD34" s="25" t="s">
        <v>58</v>
      </c>
      <c r="AE34" s="44" t="s">
        <v>363</v>
      </c>
      <c r="AF34" s="32" t="s">
        <v>61</v>
      </c>
      <c r="AG34" s="28"/>
      <c r="AH34" s="28"/>
      <c r="AI34" s="28"/>
      <c r="AJ34" s="28"/>
      <c r="AK34" s="28"/>
      <c r="AL34" s="28"/>
      <c r="AM34" s="28"/>
      <c r="AN34" s="28"/>
      <c r="AO34" s="28"/>
      <c r="AP34" s="28"/>
      <c r="AQ34" s="28"/>
      <c r="AR34" s="48"/>
      <c r="AS34" s="48"/>
      <c r="AT34" s="48"/>
      <c r="AU34" s="48"/>
      <c r="AV34" s="28"/>
    </row>
    <row r="35">
      <c r="A35" s="24" t="s">
        <v>364</v>
      </c>
      <c r="B35" s="25" t="s">
        <v>365</v>
      </c>
      <c r="C35" s="26" t="s">
        <v>107</v>
      </c>
      <c r="D35" s="27" t="s">
        <v>108</v>
      </c>
      <c r="E35" s="25" t="s">
        <v>51</v>
      </c>
      <c r="F35" s="29">
        <v>44095.0</v>
      </c>
      <c r="G35" s="29">
        <v>43935.0</v>
      </c>
      <c r="H35" s="30">
        <v>10.0</v>
      </c>
      <c r="I35" s="28"/>
      <c r="J35" s="46"/>
      <c r="K35" s="28"/>
      <c r="L35" s="28"/>
      <c r="M35" s="25" t="s">
        <v>366</v>
      </c>
      <c r="N35" s="25" t="s">
        <v>51</v>
      </c>
      <c r="O35" s="42">
        <v>44105.0</v>
      </c>
      <c r="P35" s="25">
        <v>6024.0</v>
      </c>
      <c r="Q35" s="43" t="s">
        <v>55</v>
      </c>
      <c r="R35" s="35" t="s">
        <v>56</v>
      </c>
      <c r="S35" s="65" t="s">
        <v>367</v>
      </c>
      <c r="T35" s="25" t="s">
        <v>51</v>
      </c>
      <c r="U35" s="25" t="s">
        <v>51</v>
      </c>
      <c r="V35" s="25" t="s">
        <v>51</v>
      </c>
      <c r="W35" s="25" t="s">
        <v>51</v>
      </c>
      <c r="X35" s="25" t="s">
        <v>58</v>
      </c>
      <c r="Y35" s="28"/>
      <c r="Z35" s="28"/>
      <c r="AA35" s="28"/>
      <c r="AB35" s="28"/>
      <c r="AC35" s="28"/>
      <c r="AD35" s="28"/>
      <c r="AE35" s="36"/>
      <c r="AF35" s="36"/>
      <c r="AG35" s="28"/>
      <c r="AH35" s="28"/>
      <c r="AI35" s="28"/>
      <c r="AJ35" s="28"/>
      <c r="AK35" s="28"/>
      <c r="AL35" s="28"/>
      <c r="AM35" s="28"/>
      <c r="AN35" s="28"/>
      <c r="AO35" s="28"/>
      <c r="AP35" s="28"/>
      <c r="AQ35" s="28"/>
      <c r="AR35" s="66" t="s">
        <v>368</v>
      </c>
      <c r="AS35" s="48"/>
      <c r="AT35" s="48"/>
      <c r="AU35" s="48"/>
      <c r="AV35" s="28"/>
    </row>
    <row r="36">
      <c r="A36" s="24" t="s">
        <v>369</v>
      </c>
      <c r="B36" s="25" t="s">
        <v>370</v>
      </c>
      <c r="C36" s="26" t="s">
        <v>93</v>
      </c>
      <c r="D36" s="27" t="s">
        <v>108</v>
      </c>
      <c r="E36" s="25" t="s">
        <v>51</v>
      </c>
      <c r="F36" s="28"/>
      <c r="G36" s="29">
        <v>43904.0</v>
      </c>
      <c r="H36" s="30">
        <v>24.0</v>
      </c>
      <c r="I36" s="25" t="s">
        <v>53</v>
      </c>
      <c r="J36" s="46"/>
      <c r="K36" s="28"/>
      <c r="L36" s="28"/>
      <c r="M36" s="28"/>
      <c r="N36" s="25" t="s">
        <v>51</v>
      </c>
      <c r="O36" s="42">
        <v>44044.0</v>
      </c>
      <c r="P36" s="32">
        <v>240.0</v>
      </c>
      <c r="Q36" s="43" t="s">
        <v>55</v>
      </c>
      <c r="R36" s="35" t="s">
        <v>56</v>
      </c>
      <c r="S36" s="32" t="s">
        <v>371</v>
      </c>
      <c r="T36" s="25" t="s">
        <v>51</v>
      </c>
      <c r="U36" s="25" t="s">
        <v>51</v>
      </c>
      <c r="V36" s="25" t="s">
        <v>58</v>
      </c>
      <c r="W36" s="25" t="s">
        <v>51</v>
      </c>
      <c r="X36" s="25" t="s">
        <v>58</v>
      </c>
      <c r="Y36" s="25" t="s">
        <v>58</v>
      </c>
      <c r="Z36" s="25" t="s">
        <v>372</v>
      </c>
      <c r="AA36" s="25" t="s">
        <v>51</v>
      </c>
      <c r="AB36" s="32" t="s">
        <v>373</v>
      </c>
      <c r="AC36" s="28"/>
      <c r="AD36" s="25" t="s">
        <v>51</v>
      </c>
      <c r="AE36" s="44" t="s">
        <v>374</v>
      </c>
      <c r="AF36" s="32" t="s">
        <v>61</v>
      </c>
      <c r="AG36" s="28"/>
      <c r="AH36" s="28"/>
      <c r="AI36" s="28"/>
      <c r="AJ36" s="28"/>
      <c r="AK36" s="28"/>
      <c r="AL36" s="28"/>
      <c r="AM36" s="28"/>
      <c r="AN36" s="25"/>
      <c r="AO36" s="25"/>
      <c r="AP36" s="37"/>
      <c r="AQ36" s="25"/>
      <c r="AR36" s="38" t="s">
        <v>375</v>
      </c>
      <c r="AS36" s="53" t="s">
        <v>376</v>
      </c>
      <c r="AT36" s="38" t="s">
        <v>377</v>
      </c>
      <c r="AU36" s="39"/>
      <c r="AV36" s="32"/>
    </row>
    <row r="37">
      <c r="A37" s="24" t="s">
        <v>378</v>
      </c>
      <c r="B37" s="25" t="s">
        <v>379</v>
      </c>
      <c r="C37" s="26" t="s">
        <v>107</v>
      </c>
      <c r="D37" s="27" t="s">
        <v>108</v>
      </c>
      <c r="E37" s="25" t="s">
        <v>51</v>
      </c>
      <c r="F37" s="28"/>
      <c r="G37" s="29">
        <v>43908.0</v>
      </c>
      <c r="H37" s="30">
        <v>13.0</v>
      </c>
      <c r="I37" s="25" t="s">
        <v>53</v>
      </c>
      <c r="J37" s="41"/>
      <c r="K37" s="25"/>
      <c r="L37" s="25"/>
      <c r="M37" s="25" t="s">
        <v>380</v>
      </c>
      <c r="N37" s="25" t="s">
        <v>51</v>
      </c>
      <c r="O37" s="42">
        <v>43983.0</v>
      </c>
      <c r="P37" s="25">
        <v>6397.0</v>
      </c>
      <c r="Q37" s="43" t="s">
        <v>55</v>
      </c>
      <c r="R37" s="35" t="s">
        <v>56</v>
      </c>
      <c r="S37" s="32" t="s">
        <v>381</v>
      </c>
      <c r="T37" s="25" t="s">
        <v>51</v>
      </c>
      <c r="U37" s="25" t="s">
        <v>58</v>
      </c>
      <c r="V37" s="25" t="s">
        <v>58</v>
      </c>
      <c r="W37" s="25" t="s">
        <v>51</v>
      </c>
      <c r="X37" s="25" t="s">
        <v>58</v>
      </c>
      <c r="Y37" s="25" t="s">
        <v>51</v>
      </c>
      <c r="Z37" s="32" t="s">
        <v>382</v>
      </c>
      <c r="AA37" s="25"/>
      <c r="AB37" s="25"/>
      <c r="AC37" s="25"/>
      <c r="AD37" s="25" t="s">
        <v>51</v>
      </c>
      <c r="AE37" s="59" t="s">
        <v>383</v>
      </c>
      <c r="AF37" s="32" t="s">
        <v>86</v>
      </c>
      <c r="AG37" s="25"/>
      <c r="AH37" s="28"/>
      <c r="AI37" s="28"/>
      <c r="AJ37" s="28"/>
      <c r="AK37" s="28"/>
      <c r="AL37" s="28"/>
      <c r="AM37" s="28"/>
      <c r="AN37" s="25"/>
      <c r="AO37" s="25"/>
      <c r="AP37" s="37"/>
      <c r="AQ37" s="25"/>
      <c r="AR37" s="38" t="s">
        <v>384</v>
      </c>
      <c r="AS37" s="38" t="s">
        <v>385</v>
      </c>
      <c r="AT37" s="38" t="s">
        <v>386</v>
      </c>
      <c r="AU37" s="39"/>
      <c r="AV37" s="28"/>
    </row>
    <row r="38">
      <c r="A38" s="24" t="s">
        <v>387</v>
      </c>
      <c r="B38" s="25" t="s">
        <v>388</v>
      </c>
      <c r="C38" s="26" t="s">
        <v>266</v>
      </c>
      <c r="D38" s="27" t="s">
        <v>102</v>
      </c>
      <c r="E38" s="25" t="s">
        <v>51</v>
      </c>
      <c r="F38" s="28"/>
      <c r="G38" s="29">
        <v>43905.0</v>
      </c>
      <c r="H38" s="30">
        <v>244.0</v>
      </c>
      <c r="I38" s="28"/>
      <c r="J38" s="41"/>
      <c r="K38" s="25"/>
      <c r="L38" s="25"/>
      <c r="M38" s="25" t="s">
        <v>389</v>
      </c>
      <c r="N38" s="25" t="s">
        <v>51</v>
      </c>
      <c r="O38" s="42">
        <v>43983.0</v>
      </c>
      <c r="P38" s="25">
        <v>89741.0</v>
      </c>
      <c r="Q38" s="43" t="s">
        <v>55</v>
      </c>
      <c r="R38" s="35" t="s">
        <v>56</v>
      </c>
      <c r="S38" s="25" t="s">
        <v>390</v>
      </c>
      <c r="T38" s="25" t="s">
        <v>315</v>
      </c>
      <c r="U38" s="25" t="s">
        <v>51</v>
      </c>
      <c r="V38" s="28"/>
      <c r="W38" s="25" t="s">
        <v>51</v>
      </c>
      <c r="X38" s="25"/>
      <c r="Y38" s="25"/>
      <c r="Z38" s="25" t="s">
        <v>391</v>
      </c>
      <c r="AA38" s="25"/>
      <c r="AB38" s="25"/>
      <c r="AC38" s="25" t="s">
        <v>60</v>
      </c>
      <c r="AD38" s="25" t="s">
        <v>51</v>
      </c>
      <c r="AE38" s="44" t="s">
        <v>392</v>
      </c>
      <c r="AF38" s="32" t="s">
        <v>215</v>
      </c>
      <c r="AG38" s="25"/>
      <c r="AH38" s="28"/>
      <c r="AI38" s="28"/>
      <c r="AJ38" s="28"/>
      <c r="AK38" s="28"/>
      <c r="AL38" s="28"/>
      <c r="AM38" s="28"/>
      <c r="AN38" s="28"/>
      <c r="AO38" s="28"/>
      <c r="AP38" s="28"/>
      <c r="AQ38" s="32" t="s">
        <v>393</v>
      </c>
      <c r="AR38" s="48"/>
      <c r="AS38" s="48"/>
      <c r="AT38" s="48"/>
      <c r="AU38" s="67" t="s">
        <v>394</v>
      </c>
      <c r="AV38" s="25"/>
    </row>
    <row r="39">
      <c r="A39" s="24" t="s">
        <v>395</v>
      </c>
      <c r="B39" s="25" t="s">
        <v>396</v>
      </c>
      <c r="C39" s="26" t="s">
        <v>118</v>
      </c>
      <c r="D39" s="27" t="s">
        <v>102</v>
      </c>
      <c r="E39" s="25" t="s">
        <v>51</v>
      </c>
      <c r="F39" s="28"/>
      <c r="G39" s="29">
        <v>43903.0</v>
      </c>
      <c r="H39" s="30">
        <v>1.0</v>
      </c>
      <c r="I39" s="29">
        <v>43948.0</v>
      </c>
      <c r="J39" s="46">
        <f>(I39-G39)/7</f>
        <v>6.428571429</v>
      </c>
      <c r="K39" s="25"/>
      <c r="L39" s="25"/>
      <c r="M39" s="25" t="s">
        <v>397</v>
      </c>
      <c r="N39" s="25" t="s">
        <v>51</v>
      </c>
      <c r="O39" s="42">
        <v>44069.0</v>
      </c>
      <c r="P39" s="32">
        <v>205.0</v>
      </c>
      <c r="Q39" s="43" t="s">
        <v>55</v>
      </c>
      <c r="R39" s="35" t="s">
        <v>56</v>
      </c>
      <c r="S39" s="32" t="s">
        <v>398</v>
      </c>
      <c r="T39" s="25" t="s">
        <v>51</v>
      </c>
      <c r="U39" s="25" t="s">
        <v>51</v>
      </c>
      <c r="V39" s="25" t="s">
        <v>58</v>
      </c>
      <c r="W39" s="25" t="s">
        <v>58</v>
      </c>
      <c r="X39" s="25" t="s">
        <v>58</v>
      </c>
      <c r="Y39" s="25" t="s">
        <v>58</v>
      </c>
      <c r="Z39" s="25" t="s">
        <v>276</v>
      </c>
      <c r="AA39" s="25" t="s">
        <v>51</v>
      </c>
      <c r="AB39" s="32" t="s">
        <v>399</v>
      </c>
      <c r="AC39" s="28"/>
      <c r="AD39" s="25" t="s">
        <v>51</v>
      </c>
      <c r="AE39" s="32" t="s">
        <v>122</v>
      </c>
      <c r="AF39" s="32" t="s">
        <v>123</v>
      </c>
      <c r="AG39" s="25" t="s">
        <v>58</v>
      </c>
      <c r="AH39" s="28"/>
      <c r="AI39" s="28"/>
      <c r="AJ39" s="28"/>
      <c r="AK39" s="28"/>
      <c r="AL39" s="28"/>
      <c r="AM39" s="28"/>
      <c r="AN39" s="25"/>
      <c r="AO39" s="25"/>
      <c r="AP39" s="37"/>
      <c r="AQ39" s="25"/>
      <c r="AR39" s="39" t="s">
        <v>400</v>
      </c>
      <c r="AS39" s="39" t="s">
        <v>401</v>
      </c>
      <c r="AT39" s="38" t="s">
        <v>402</v>
      </c>
      <c r="AU39" s="39"/>
      <c r="AV39" s="32"/>
    </row>
    <row r="40">
      <c r="A40" s="24" t="s">
        <v>403</v>
      </c>
      <c r="B40" s="25" t="s">
        <v>404</v>
      </c>
      <c r="C40" s="26" t="s">
        <v>107</v>
      </c>
      <c r="D40" s="27" t="s">
        <v>50</v>
      </c>
      <c r="E40" s="25" t="s">
        <v>51</v>
      </c>
      <c r="F40" s="29"/>
      <c r="G40" s="29">
        <v>43923.0</v>
      </c>
      <c r="H40" s="30">
        <v>6.0</v>
      </c>
      <c r="I40" s="28"/>
      <c r="J40" s="46"/>
      <c r="K40" s="28"/>
      <c r="L40" s="28"/>
      <c r="M40" s="25" t="s">
        <v>405</v>
      </c>
      <c r="N40" s="25" t="s">
        <v>51</v>
      </c>
      <c r="O40" s="42">
        <v>44123.0</v>
      </c>
      <c r="P40" s="25">
        <v>4856.0</v>
      </c>
      <c r="Q40" s="43" t="s">
        <v>55</v>
      </c>
      <c r="R40" s="35" t="s">
        <v>56</v>
      </c>
      <c r="S40" s="32" t="s">
        <v>406</v>
      </c>
      <c r="T40" s="25" t="s">
        <v>51</v>
      </c>
      <c r="U40" s="25" t="s">
        <v>58</v>
      </c>
      <c r="V40" s="25" t="s">
        <v>51</v>
      </c>
      <c r="W40" s="25" t="s">
        <v>58</v>
      </c>
      <c r="X40" s="25" t="s">
        <v>58</v>
      </c>
      <c r="Y40" s="28"/>
      <c r="Z40" s="28"/>
      <c r="AA40" s="28"/>
      <c r="AB40" s="28"/>
      <c r="AC40" s="28"/>
      <c r="AD40" s="25" t="s">
        <v>51</v>
      </c>
      <c r="AE40" s="44" t="s">
        <v>407</v>
      </c>
      <c r="AF40" s="32" t="s">
        <v>86</v>
      </c>
      <c r="AG40" s="28"/>
      <c r="AH40" s="28"/>
      <c r="AI40" s="28"/>
      <c r="AJ40" s="28"/>
      <c r="AK40" s="28"/>
      <c r="AL40" s="28"/>
      <c r="AM40" s="28"/>
      <c r="AN40" s="28"/>
      <c r="AO40" s="28"/>
      <c r="AP40" s="28"/>
      <c r="AQ40" s="28"/>
      <c r="AR40" s="68" t="s">
        <v>408</v>
      </c>
      <c r="AS40" s="69" t="s">
        <v>368</v>
      </c>
      <c r="AT40" s="48"/>
      <c r="AU40" s="48"/>
      <c r="AV40" s="28"/>
    </row>
    <row r="41">
      <c r="A41" s="24" t="s">
        <v>409</v>
      </c>
      <c r="B41" s="25" t="s">
        <v>410</v>
      </c>
      <c r="C41" s="26" t="s">
        <v>107</v>
      </c>
      <c r="D41" s="27" t="s">
        <v>50</v>
      </c>
      <c r="E41" s="25" t="s">
        <v>51</v>
      </c>
      <c r="F41" s="29"/>
      <c r="G41" s="29">
        <v>43910.0</v>
      </c>
      <c r="H41" s="30">
        <v>1.0</v>
      </c>
      <c r="I41" s="25" t="s">
        <v>53</v>
      </c>
      <c r="J41" s="46"/>
      <c r="K41" s="32"/>
      <c r="L41" s="32"/>
      <c r="M41" s="32" t="s">
        <v>411</v>
      </c>
      <c r="N41" s="32" t="s">
        <v>51</v>
      </c>
      <c r="O41" s="33">
        <v>44007.0</v>
      </c>
      <c r="P41" s="25">
        <v>860.0</v>
      </c>
      <c r="Q41" s="43" t="s">
        <v>55</v>
      </c>
      <c r="R41" s="35" t="s">
        <v>56</v>
      </c>
      <c r="S41" s="25" t="s">
        <v>412</v>
      </c>
      <c r="T41" s="25" t="s">
        <v>51</v>
      </c>
      <c r="U41" s="25" t="s">
        <v>51</v>
      </c>
      <c r="V41" s="25" t="s">
        <v>58</v>
      </c>
      <c r="W41" s="25" t="s">
        <v>58</v>
      </c>
      <c r="X41" s="25" t="s">
        <v>58</v>
      </c>
      <c r="Y41" s="25" t="s">
        <v>51</v>
      </c>
      <c r="Z41" s="32" t="s">
        <v>413</v>
      </c>
      <c r="AA41" s="28"/>
      <c r="AB41" s="28"/>
      <c r="AC41" s="28"/>
      <c r="AD41" s="28"/>
      <c r="AE41" s="36"/>
      <c r="AF41" s="36"/>
      <c r="AG41" s="28"/>
      <c r="AH41" s="28"/>
      <c r="AI41" s="28"/>
      <c r="AJ41" s="28"/>
      <c r="AK41" s="28"/>
      <c r="AL41" s="28"/>
      <c r="AM41" s="28"/>
      <c r="AN41" s="28"/>
      <c r="AO41" s="28"/>
      <c r="AP41" s="28"/>
      <c r="AQ41" s="28"/>
      <c r="AR41" s="38" t="s">
        <v>414</v>
      </c>
      <c r="AS41" s="39" t="s">
        <v>415</v>
      </c>
      <c r="AT41" s="48"/>
      <c r="AU41" s="48"/>
      <c r="AV41" s="25"/>
    </row>
    <row r="42">
      <c r="A42" s="24" t="s">
        <v>416</v>
      </c>
      <c r="B42" s="25" t="s">
        <v>417</v>
      </c>
      <c r="C42" s="26" t="s">
        <v>68</v>
      </c>
      <c r="D42" s="27" t="s">
        <v>102</v>
      </c>
      <c r="E42" s="25" t="s">
        <v>159</v>
      </c>
      <c r="F42" s="28"/>
      <c r="G42" s="29">
        <v>43908.0</v>
      </c>
      <c r="H42" s="30">
        <v>6.0</v>
      </c>
      <c r="I42" s="25" t="s">
        <v>53</v>
      </c>
      <c r="J42" s="31"/>
      <c r="K42" s="32"/>
      <c r="L42" s="32"/>
      <c r="M42" s="32" t="s">
        <v>418</v>
      </c>
      <c r="N42" s="32" t="s">
        <v>51</v>
      </c>
      <c r="O42" s="33">
        <v>43990.0</v>
      </c>
      <c r="P42" s="25">
        <v>564.0</v>
      </c>
      <c r="Q42" s="43" t="s">
        <v>55</v>
      </c>
      <c r="R42" s="35" t="s">
        <v>56</v>
      </c>
      <c r="S42" s="25" t="s">
        <v>103</v>
      </c>
      <c r="T42" s="25" t="s">
        <v>103</v>
      </c>
      <c r="U42" s="25"/>
      <c r="V42" s="25"/>
      <c r="W42" s="25"/>
      <c r="X42" s="25"/>
      <c r="Y42" s="28"/>
      <c r="Z42" s="28"/>
      <c r="AA42" s="25" t="s">
        <v>58</v>
      </c>
      <c r="AB42" s="28"/>
      <c r="AC42" s="28"/>
      <c r="AD42" s="28"/>
      <c r="AE42" s="32" t="s">
        <v>419</v>
      </c>
      <c r="AF42" s="36"/>
      <c r="AG42" s="28"/>
      <c r="AH42" s="28"/>
      <c r="AI42" s="28"/>
      <c r="AJ42" s="28"/>
      <c r="AK42" s="28"/>
      <c r="AL42" s="28"/>
      <c r="AM42" s="28"/>
      <c r="AN42" s="25"/>
      <c r="AO42" s="25"/>
      <c r="AP42" s="37"/>
      <c r="AQ42" s="25"/>
      <c r="AR42" s="38" t="s">
        <v>420</v>
      </c>
      <c r="AS42" s="48"/>
      <c r="AT42" s="38" t="s">
        <v>421</v>
      </c>
      <c r="AU42" s="39"/>
      <c r="AV42" s="25"/>
    </row>
    <row r="43">
      <c r="A43" s="24" t="s">
        <v>422</v>
      </c>
      <c r="B43" s="25" t="s">
        <v>423</v>
      </c>
      <c r="C43" s="26" t="s">
        <v>118</v>
      </c>
      <c r="D43" s="27" t="s">
        <v>102</v>
      </c>
      <c r="E43" s="25" t="s">
        <v>51</v>
      </c>
      <c r="F43" s="28"/>
      <c r="G43" s="29">
        <v>43903.0</v>
      </c>
      <c r="H43" s="30">
        <v>43.0</v>
      </c>
      <c r="I43" s="29">
        <v>43948.0</v>
      </c>
      <c r="J43" s="41">
        <v>6.0</v>
      </c>
      <c r="K43" s="25"/>
      <c r="L43" s="25"/>
      <c r="M43" s="25" t="s">
        <v>424</v>
      </c>
      <c r="N43" s="25" t="s">
        <v>51</v>
      </c>
      <c r="O43" s="42">
        <v>44130.0</v>
      </c>
      <c r="P43" s="32">
        <v>502063.0</v>
      </c>
      <c r="Q43" s="43" t="s">
        <v>55</v>
      </c>
      <c r="R43" s="35" t="s">
        <v>56</v>
      </c>
      <c r="S43" s="32" t="s">
        <v>425</v>
      </c>
      <c r="T43" s="25" t="s">
        <v>51</v>
      </c>
      <c r="U43" s="25" t="s">
        <v>51</v>
      </c>
      <c r="V43" s="25" t="s">
        <v>58</v>
      </c>
      <c r="W43" s="25" t="s">
        <v>51</v>
      </c>
      <c r="X43" s="25" t="s">
        <v>51</v>
      </c>
      <c r="Y43" s="25" t="s">
        <v>58</v>
      </c>
      <c r="Z43" s="25" t="s">
        <v>426</v>
      </c>
      <c r="AA43" s="25" t="s">
        <v>51</v>
      </c>
      <c r="AB43" s="32" t="s">
        <v>427</v>
      </c>
      <c r="AC43" s="25" t="s">
        <v>60</v>
      </c>
      <c r="AD43" s="28"/>
      <c r="AE43" s="36"/>
      <c r="AF43" s="36"/>
      <c r="AG43" s="28"/>
      <c r="AH43" s="28"/>
      <c r="AI43" s="28"/>
      <c r="AJ43" s="28"/>
      <c r="AK43" s="28"/>
      <c r="AL43" s="28"/>
      <c r="AM43" s="28"/>
      <c r="AN43" s="25"/>
      <c r="AO43" s="25" t="s">
        <v>51</v>
      </c>
      <c r="AP43" s="25" t="s">
        <v>428</v>
      </c>
      <c r="AQ43" s="32" t="s">
        <v>429</v>
      </c>
      <c r="AR43" s="39" t="s">
        <v>430</v>
      </c>
      <c r="AS43" s="38" t="s">
        <v>431</v>
      </c>
      <c r="AT43" s="38" t="s">
        <v>432</v>
      </c>
      <c r="AU43" s="38" t="s">
        <v>433</v>
      </c>
      <c r="AV43" s="32"/>
    </row>
    <row r="44">
      <c r="A44" s="24" t="s">
        <v>434</v>
      </c>
      <c r="B44" s="25" t="s">
        <v>435</v>
      </c>
      <c r="C44" s="26" t="s">
        <v>93</v>
      </c>
      <c r="D44" s="27" t="s">
        <v>69</v>
      </c>
      <c r="E44" s="25" t="s">
        <v>159</v>
      </c>
      <c r="F44" s="28"/>
      <c r="G44" s="29">
        <v>43878.0</v>
      </c>
      <c r="H44" s="30">
        <v>70548.0</v>
      </c>
      <c r="I44" s="25" t="s">
        <v>53</v>
      </c>
      <c r="J44" s="31"/>
      <c r="K44" s="32"/>
      <c r="L44" s="32"/>
      <c r="M44" s="32" t="s">
        <v>436</v>
      </c>
      <c r="N44" s="32" t="s">
        <v>51</v>
      </c>
      <c r="O44" s="33">
        <v>43948.0</v>
      </c>
      <c r="P44" s="70">
        <v>82830.0</v>
      </c>
      <c r="Q44" s="43" t="s">
        <v>55</v>
      </c>
      <c r="R44" s="71" t="s">
        <v>437</v>
      </c>
      <c r="S44" s="32" t="s">
        <v>438</v>
      </c>
      <c r="T44" s="25" t="s">
        <v>51</v>
      </c>
      <c r="U44" s="25" t="s">
        <v>51</v>
      </c>
      <c r="V44" s="25" t="s">
        <v>58</v>
      </c>
      <c r="W44" s="25" t="s">
        <v>51</v>
      </c>
      <c r="X44" s="25" t="s">
        <v>58</v>
      </c>
      <c r="Y44" s="25"/>
      <c r="Z44" s="25"/>
      <c r="AA44" s="25"/>
      <c r="AB44" s="25"/>
      <c r="AC44" s="25" t="s">
        <v>60</v>
      </c>
      <c r="AD44" s="25" t="s">
        <v>51</v>
      </c>
      <c r="AE44" s="44" t="s">
        <v>439</v>
      </c>
      <c r="AF44" s="32" t="s">
        <v>86</v>
      </c>
      <c r="AG44" s="28"/>
      <c r="AH44" s="28"/>
      <c r="AI44" s="28"/>
      <c r="AJ44" s="28"/>
      <c r="AK44" s="25" t="s">
        <v>51</v>
      </c>
      <c r="AL44" s="32" t="s">
        <v>440</v>
      </c>
      <c r="AM44" s="28"/>
      <c r="AN44" s="25"/>
      <c r="AO44" s="25" t="s">
        <v>51</v>
      </c>
      <c r="AP44" s="32" t="s">
        <v>441</v>
      </c>
      <c r="AQ44" s="32" t="s">
        <v>442</v>
      </c>
      <c r="AR44" s="39" t="s">
        <v>443</v>
      </c>
      <c r="AS44" s="39" t="s">
        <v>444</v>
      </c>
      <c r="AT44" s="48"/>
      <c r="AU44" s="50" t="s">
        <v>445</v>
      </c>
      <c r="AV44" s="72" t="s">
        <v>446</v>
      </c>
    </row>
    <row r="45">
      <c r="A45" s="24" t="s">
        <v>447</v>
      </c>
      <c r="B45" s="25" t="s">
        <v>448</v>
      </c>
      <c r="C45" s="26" t="s">
        <v>118</v>
      </c>
      <c r="D45" s="27" t="s">
        <v>69</v>
      </c>
      <c r="E45" s="25" t="s">
        <v>51</v>
      </c>
      <c r="F45" s="28"/>
      <c r="G45" s="29">
        <v>43905.0</v>
      </c>
      <c r="H45" s="30">
        <v>54.0</v>
      </c>
      <c r="I45" s="29">
        <v>43940.0</v>
      </c>
      <c r="J45" s="46">
        <f>(I45-G45)/7</f>
        <v>5</v>
      </c>
      <c r="K45" s="59"/>
      <c r="L45" s="59"/>
      <c r="M45" s="59" t="s">
        <v>449</v>
      </c>
      <c r="N45" s="59" t="s">
        <v>51</v>
      </c>
      <c r="O45" s="61">
        <v>44103.0</v>
      </c>
      <c r="P45" s="59">
        <v>818203.0</v>
      </c>
      <c r="Q45" s="43" t="s">
        <v>55</v>
      </c>
      <c r="R45" s="35" t="s">
        <v>56</v>
      </c>
      <c r="S45" s="59" t="s">
        <v>450</v>
      </c>
      <c r="T45" s="25" t="s">
        <v>51</v>
      </c>
      <c r="U45" s="25" t="s">
        <v>51</v>
      </c>
      <c r="V45" s="25" t="s">
        <v>51</v>
      </c>
      <c r="W45" s="25" t="s">
        <v>51</v>
      </c>
      <c r="X45" s="25" t="s">
        <v>51</v>
      </c>
      <c r="Y45" s="25" t="s">
        <v>58</v>
      </c>
      <c r="Z45" s="25" t="s">
        <v>426</v>
      </c>
      <c r="AA45" s="25" t="s">
        <v>51</v>
      </c>
      <c r="AB45" s="32" t="s">
        <v>451</v>
      </c>
      <c r="AC45" s="25" t="s">
        <v>60</v>
      </c>
      <c r="AD45" s="25" t="s">
        <v>51</v>
      </c>
      <c r="AE45" s="44" t="s">
        <v>452</v>
      </c>
      <c r="AF45" s="32" t="s">
        <v>86</v>
      </c>
      <c r="AG45" s="28"/>
      <c r="AH45" s="28"/>
      <c r="AI45" s="28"/>
      <c r="AJ45" s="28"/>
      <c r="AK45" s="25" t="s">
        <v>51</v>
      </c>
      <c r="AL45" s="32" t="s">
        <v>453</v>
      </c>
      <c r="AM45" s="28"/>
      <c r="AN45" s="25"/>
      <c r="AO45" s="25" t="s">
        <v>51</v>
      </c>
      <c r="AP45" s="59" t="s">
        <v>454</v>
      </c>
      <c r="AQ45" s="32" t="s">
        <v>455</v>
      </c>
      <c r="AR45" s="39" t="s">
        <v>456</v>
      </c>
      <c r="AS45" s="38" t="s">
        <v>457</v>
      </c>
      <c r="AT45" s="38" t="s">
        <v>458</v>
      </c>
      <c r="AU45" s="50" t="s">
        <v>459</v>
      </c>
      <c r="AV45" s="59"/>
    </row>
    <row r="46">
      <c r="A46" s="24" t="s">
        <v>460</v>
      </c>
      <c r="B46" s="25" t="s">
        <v>461</v>
      </c>
      <c r="C46" s="26" t="s">
        <v>107</v>
      </c>
      <c r="D46" s="27" t="s">
        <v>108</v>
      </c>
      <c r="E46" s="25" t="s">
        <v>51</v>
      </c>
      <c r="F46" s="29"/>
      <c r="G46" s="29">
        <v>43913.0</v>
      </c>
      <c r="H46" s="30">
        <v>0.0</v>
      </c>
      <c r="I46" s="28"/>
      <c r="J46" s="46"/>
      <c r="K46" s="32"/>
      <c r="L46" s="32"/>
      <c r="M46" s="32" t="s">
        <v>462</v>
      </c>
      <c r="N46" s="32" t="s">
        <v>51</v>
      </c>
      <c r="O46" s="33">
        <v>44013.0</v>
      </c>
      <c r="P46" s="25">
        <v>303.0</v>
      </c>
      <c r="Q46" s="43" t="s">
        <v>55</v>
      </c>
      <c r="R46" s="35" t="s">
        <v>56</v>
      </c>
      <c r="S46" s="28"/>
      <c r="T46" s="25" t="s">
        <v>103</v>
      </c>
      <c r="U46" s="28"/>
      <c r="V46" s="28"/>
      <c r="W46" s="28"/>
      <c r="X46" s="28"/>
      <c r="Y46" s="28"/>
      <c r="Z46" s="28"/>
      <c r="AA46" s="28"/>
      <c r="AB46" s="28"/>
      <c r="AC46" s="28"/>
      <c r="AD46" s="28"/>
      <c r="AE46" s="36"/>
      <c r="AF46" s="36"/>
      <c r="AG46" s="28"/>
      <c r="AH46" s="28"/>
      <c r="AI46" s="28"/>
      <c r="AJ46" s="28"/>
      <c r="AK46" s="28"/>
      <c r="AL46" s="28"/>
      <c r="AM46" s="28"/>
      <c r="AN46" s="28"/>
      <c r="AO46" s="28"/>
      <c r="AP46" s="28"/>
      <c r="AQ46" s="28"/>
      <c r="AR46" s="48"/>
      <c r="AS46" s="48"/>
      <c r="AT46" s="48"/>
      <c r="AU46" s="48"/>
      <c r="AV46" s="28"/>
    </row>
    <row r="47">
      <c r="A47" s="24" t="s">
        <v>463</v>
      </c>
      <c r="B47" s="25" t="s">
        <v>464</v>
      </c>
      <c r="C47" s="26" t="s">
        <v>107</v>
      </c>
      <c r="D47" s="27" t="s">
        <v>50</v>
      </c>
      <c r="E47" s="25" t="s">
        <v>51</v>
      </c>
      <c r="F47" s="29"/>
      <c r="G47" s="29">
        <v>43913.0</v>
      </c>
      <c r="H47" s="30">
        <v>18.0</v>
      </c>
      <c r="I47" s="25" t="s">
        <v>465</v>
      </c>
      <c r="J47" s="46"/>
      <c r="K47" s="28"/>
      <c r="L47" s="28"/>
      <c r="M47" s="28"/>
      <c r="N47" s="25" t="s">
        <v>51</v>
      </c>
      <c r="O47" s="42">
        <v>44053.0</v>
      </c>
      <c r="P47" s="25">
        <v>9489.0</v>
      </c>
      <c r="Q47" s="43" t="s">
        <v>55</v>
      </c>
      <c r="R47" s="35" t="s">
        <v>56</v>
      </c>
      <c r="S47" s="32" t="s">
        <v>466</v>
      </c>
      <c r="T47" s="25" t="s">
        <v>51</v>
      </c>
      <c r="U47" s="25" t="s">
        <v>51</v>
      </c>
      <c r="V47" s="25" t="s">
        <v>51</v>
      </c>
      <c r="W47" s="25" t="s">
        <v>51</v>
      </c>
      <c r="X47" s="25" t="s">
        <v>51</v>
      </c>
      <c r="Y47" s="28"/>
      <c r="Z47" s="28"/>
      <c r="AA47" s="28"/>
      <c r="AB47" s="28"/>
      <c r="AC47" s="28"/>
      <c r="AD47" s="28"/>
      <c r="AE47" s="36"/>
      <c r="AF47" s="36"/>
      <c r="AG47" s="28"/>
      <c r="AH47" s="28"/>
      <c r="AI47" s="28"/>
      <c r="AJ47" s="28"/>
      <c r="AK47" s="28"/>
      <c r="AL47" s="28"/>
      <c r="AM47" s="28"/>
      <c r="AN47" s="28"/>
      <c r="AO47" s="28"/>
      <c r="AP47" s="28"/>
      <c r="AQ47" s="28"/>
      <c r="AR47" s="38" t="s">
        <v>467</v>
      </c>
      <c r="AS47" s="66" t="s">
        <v>468</v>
      </c>
      <c r="AT47" s="48"/>
      <c r="AU47" s="48"/>
      <c r="AV47" s="25"/>
    </row>
    <row r="48">
      <c r="A48" s="24" t="s">
        <v>469</v>
      </c>
      <c r="B48" s="25" t="s">
        <v>470</v>
      </c>
      <c r="C48" s="26" t="s">
        <v>107</v>
      </c>
      <c r="D48" s="27" t="s">
        <v>108</v>
      </c>
      <c r="E48" s="25" t="s">
        <v>58</v>
      </c>
      <c r="F48" s="29">
        <v>43915.0</v>
      </c>
      <c r="G48" s="28"/>
      <c r="H48" s="47"/>
      <c r="I48" s="28"/>
      <c r="J48" s="46"/>
      <c r="K48" s="28"/>
      <c r="L48" s="28"/>
      <c r="M48" s="28"/>
      <c r="N48" s="25" t="s">
        <v>51</v>
      </c>
      <c r="O48" s="42">
        <v>44116.0</v>
      </c>
      <c r="P48" s="25">
        <v>5118.0</v>
      </c>
      <c r="Q48" s="43" t="s">
        <v>55</v>
      </c>
      <c r="R48" s="35" t="s">
        <v>56</v>
      </c>
      <c r="S48" s="25" t="s">
        <v>471</v>
      </c>
      <c r="T48" s="25" t="s">
        <v>51</v>
      </c>
      <c r="U48" s="25" t="s">
        <v>51</v>
      </c>
      <c r="V48" s="25" t="s">
        <v>58</v>
      </c>
      <c r="W48" s="25" t="s">
        <v>51</v>
      </c>
      <c r="X48" s="25" t="s">
        <v>58</v>
      </c>
      <c r="Y48" s="28"/>
      <c r="Z48" s="28"/>
      <c r="AA48" s="28"/>
      <c r="AB48" s="28"/>
      <c r="AC48" s="28"/>
      <c r="AD48" s="28"/>
      <c r="AE48" s="36"/>
      <c r="AF48" s="36"/>
      <c r="AG48" s="28"/>
      <c r="AH48" s="28"/>
      <c r="AI48" s="28"/>
      <c r="AJ48" s="28"/>
      <c r="AK48" s="28"/>
      <c r="AL48" s="28"/>
      <c r="AM48" s="28"/>
      <c r="AN48" s="28"/>
      <c r="AO48" s="28"/>
      <c r="AP48" s="28"/>
      <c r="AQ48" s="28"/>
      <c r="AR48" s="66" t="s">
        <v>368</v>
      </c>
      <c r="AS48" s="48"/>
      <c r="AT48" s="48"/>
      <c r="AU48" s="48"/>
      <c r="AV48" s="28"/>
    </row>
    <row r="49">
      <c r="A49" s="24" t="s">
        <v>472</v>
      </c>
      <c r="B49" s="25" t="s">
        <v>473</v>
      </c>
      <c r="C49" s="26" t="s">
        <v>118</v>
      </c>
      <c r="D49" s="27" t="s">
        <v>69</v>
      </c>
      <c r="E49" s="25" t="s">
        <v>51</v>
      </c>
      <c r="F49" s="29"/>
      <c r="G49" s="29">
        <v>43907.0</v>
      </c>
      <c r="H49" s="30">
        <v>50.0</v>
      </c>
      <c r="I49" s="29">
        <v>43924.0</v>
      </c>
      <c r="J49" s="46">
        <f t="shared" ref="J49:J50" si="5">(I49-G49)/7</f>
        <v>2.428571429</v>
      </c>
      <c r="K49" s="32" t="s">
        <v>51</v>
      </c>
      <c r="L49" s="73">
        <v>44174.0</v>
      </c>
      <c r="M49" s="32" t="s">
        <v>474</v>
      </c>
      <c r="N49" s="32" t="s">
        <v>51</v>
      </c>
      <c r="O49" s="33">
        <v>44235.0</v>
      </c>
      <c r="P49" s="32">
        <v>196438.0</v>
      </c>
      <c r="Q49" s="43" t="s">
        <v>55</v>
      </c>
      <c r="R49" s="35" t="s">
        <v>56</v>
      </c>
      <c r="S49" s="32" t="s">
        <v>475</v>
      </c>
      <c r="T49" s="25" t="s">
        <v>51</v>
      </c>
      <c r="U49" s="25" t="s">
        <v>51</v>
      </c>
      <c r="V49" s="25" t="s">
        <v>51</v>
      </c>
      <c r="W49" s="25" t="s">
        <v>51</v>
      </c>
      <c r="X49" s="25" t="s">
        <v>51</v>
      </c>
      <c r="Y49" s="25" t="s">
        <v>58</v>
      </c>
      <c r="Z49" s="25" t="s">
        <v>426</v>
      </c>
      <c r="AA49" s="25" t="s">
        <v>51</v>
      </c>
      <c r="AB49" s="32" t="s">
        <v>476</v>
      </c>
      <c r="AC49" s="28"/>
      <c r="AD49" s="25" t="s">
        <v>51</v>
      </c>
      <c r="AE49" s="44" t="s">
        <v>477</v>
      </c>
      <c r="AF49" s="32" t="s">
        <v>61</v>
      </c>
      <c r="AG49" s="28"/>
      <c r="AH49" s="25" t="s">
        <v>51</v>
      </c>
      <c r="AI49" s="32" t="s">
        <v>478</v>
      </c>
      <c r="AJ49" s="28"/>
      <c r="AK49" s="28"/>
      <c r="AL49" s="28"/>
      <c r="AM49" s="28"/>
      <c r="AN49" s="25"/>
      <c r="AO49" s="25" t="s">
        <v>51</v>
      </c>
      <c r="AP49" s="32" t="s">
        <v>479</v>
      </c>
      <c r="AQ49" s="32" t="s">
        <v>480</v>
      </c>
      <c r="AR49" s="39" t="s">
        <v>481</v>
      </c>
      <c r="AS49" s="74" t="s">
        <v>482</v>
      </c>
      <c r="AT49" s="51" t="s">
        <v>483</v>
      </c>
      <c r="AU49" s="50" t="s">
        <v>484</v>
      </c>
      <c r="AV49" s="32"/>
    </row>
    <row r="50">
      <c r="A50" s="24" t="s">
        <v>485</v>
      </c>
      <c r="B50" s="25" t="s">
        <v>486</v>
      </c>
      <c r="C50" s="26" t="s">
        <v>107</v>
      </c>
      <c r="D50" s="27" t="s">
        <v>108</v>
      </c>
      <c r="E50" s="25" t="s">
        <v>51</v>
      </c>
      <c r="F50" s="29"/>
      <c r="G50" s="29">
        <v>43906.0</v>
      </c>
      <c r="H50" s="30">
        <v>6.0</v>
      </c>
      <c r="I50" s="73">
        <v>43936.0</v>
      </c>
      <c r="J50" s="46">
        <f t="shared" si="5"/>
        <v>4.285714286</v>
      </c>
      <c r="K50" s="32"/>
      <c r="L50" s="32"/>
      <c r="M50" s="32" t="s">
        <v>487</v>
      </c>
      <c r="N50" s="32" t="s">
        <v>51</v>
      </c>
      <c r="O50" s="33">
        <v>43976.0</v>
      </c>
      <c r="P50" s="25">
        <v>2423.0</v>
      </c>
      <c r="Q50" s="43" t="s">
        <v>55</v>
      </c>
      <c r="R50" s="35" t="s">
        <v>56</v>
      </c>
      <c r="S50" s="25" t="s">
        <v>488</v>
      </c>
      <c r="T50" s="25" t="s">
        <v>51</v>
      </c>
      <c r="U50" s="25" t="s">
        <v>51</v>
      </c>
      <c r="V50" s="25" t="s">
        <v>58</v>
      </c>
      <c r="W50" s="25" t="s">
        <v>58</v>
      </c>
      <c r="X50" s="25" t="s">
        <v>58</v>
      </c>
      <c r="Y50" s="28"/>
      <c r="Z50" s="28"/>
      <c r="AA50" s="28"/>
      <c r="AB50" s="28"/>
      <c r="AC50" s="28"/>
      <c r="AD50" s="28"/>
      <c r="AE50" s="36"/>
      <c r="AF50" s="36"/>
      <c r="AG50" s="28"/>
      <c r="AH50" s="28"/>
      <c r="AI50" s="28"/>
      <c r="AJ50" s="28"/>
      <c r="AK50" s="28"/>
      <c r="AL50" s="28"/>
      <c r="AM50" s="28"/>
      <c r="AN50" s="25"/>
      <c r="AO50" s="25"/>
      <c r="AP50" s="37"/>
      <c r="AQ50" s="25"/>
      <c r="AR50" s="39" t="s">
        <v>489</v>
      </c>
      <c r="AS50" s="75" t="s">
        <v>490</v>
      </c>
      <c r="AT50" s="48"/>
      <c r="AU50" s="48"/>
      <c r="AV50" s="25"/>
    </row>
    <row r="51">
      <c r="A51" s="24" t="s">
        <v>491</v>
      </c>
      <c r="B51" s="25" t="s">
        <v>492</v>
      </c>
      <c r="C51" s="26" t="s">
        <v>68</v>
      </c>
      <c r="D51" s="27" t="s">
        <v>102</v>
      </c>
      <c r="E51" s="25" t="s">
        <v>51</v>
      </c>
      <c r="F51" s="28"/>
      <c r="G51" s="29">
        <v>43903.0</v>
      </c>
      <c r="H51" s="30">
        <v>32.0</v>
      </c>
      <c r="I51" s="25" t="s">
        <v>70</v>
      </c>
      <c r="J51" s="31">
        <v>2.0</v>
      </c>
      <c r="K51" s="32"/>
      <c r="L51" s="32"/>
      <c r="M51" s="32" t="s">
        <v>493</v>
      </c>
      <c r="N51" s="32" t="s">
        <v>51</v>
      </c>
      <c r="O51" s="33">
        <v>43962.0</v>
      </c>
      <c r="P51" s="32">
        <v>2196.0</v>
      </c>
      <c r="Q51" s="43" t="s">
        <v>55</v>
      </c>
      <c r="R51" s="35" t="s">
        <v>56</v>
      </c>
      <c r="S51" s="32" t="s">
        <v>494</v>
      </c>
      <c r="T51" s="25" t="s">
        <v>51</v>
      </c>
      <c r="U51" s="25" t="s">
        <v>51</v>
      </c>
      <c r="V51" s="25" t="s">
        <v>58</v>
      </c>
      <c r="W51" s="25" t="s">
        <v>51</v>
      </c>
      <c r="X51" s="25" t="s">
        <v>58</v>
      </c>
      <c r="Y51" s="25" t="s">
        <v>51</v>
      </c>
      <c r="Z51" s="32" t="s">
        <v>495</v>
      </c>
      <c r="AA51" s="25" t="s">
        <v>51</v>
      </c>
      <c r="AB51" s="32" t="s">
        <v>496</v>
      </c>
      <c r="AC51" s="28"/>
      <c r="AD51" s="25" t="s">
        <v>51</v>
      </c>
      <c r="AE51" s="44" t="s">
        <v>497</v>
      </c>
      <c r="AF51" s="32" t="s">
        <v>86</v>
      </c>
      <c r="AG51" s="28"/>
      <c r="AH51" s="28"/>
      <c r="AI51" s="28"/>
      <c r="AJ51" s="28"/>
      <c r="AK51" s="28"/>
      <c r="AL51" s="28"/>
      <c r="AM51" s="28"/>
      <c r="AN51" s="25"/>
      <c r="AO51" s="25"/>
      <c r="AP51" s="37"/>
      <c r="AQ51" s="25"/>
      <c r="AR51" s="39" t="s">
        <v>498</v>
      </c>
      <c r="AS51" s="67" t="s">
        <v>499</v>
      </c>
      <c r="AT51" s="48"/>
      <c r="AU51" s="50" t="s">
        <v>500</v>
      </c>
      <c r="AV51" s="32"/>
    </row>
    <row r="52">
      <c r="A52" s="24" t="s">
        <v>501</v>
      </c>
      <c r="B52" s="25" t="s">
        <v>502</v>
      </c>
      <c r="C52" s="26" t="s">
        <v>118</v>
      </c>
      <c r="D52" s="27" t="s">
        <v>69</v>
      </c>
      <c r="E52" s="25" t="s">
        <v>51</v>
      </c>
      <c r="F52" s="29"/>
      <c r="G52" s="29">
        <v>43913.0</v>
      </c>
      <c r="H52" s="30">
        <v>40.0</v>
      </c>
      <c r="I52" s="25" t="s">
        <v>503</v>
      </c>
      <c r="J52" s="41">
        <v>4.0</v>
      </c>
      <c r="K52" s="32"/>
      <c r="L52" s="32"/>
      <c r="M52" s="32" t="s">
        <v>504</v>
      </c>
      <c r="N52" s="32" t="s">
        <v>51</v>
      </c>
      <c r="O52" s="33">
        <v>44076.0</v>
      </c>
      <c r="P52" s="25">
        <v>4032.0</v>
      </c>
      <c r="Q52" s="43" t="s">
        <v>55</v>
      </c>
      <c r="R52" s="35" t="s">
        <v>56</v>
      </c>
      <c r="S52" s="25" t="s">
        <v>505</v>
      </c>
      <c r="T52" s="25" t="s">
        <v>51</v>
      </c>
      <c r="U52" s="25" t="s">
        <v>51</v>
      </c>
      <c r="V52" s="25" t="s">
        <v>58</v>
      </c>
      <c r="W52" s="25" t="s">
        <v>51</v>
      </c>
      <c r="X52" s="25" t="s">
        <v>58</v>
      </c>
      <c r="Y52" s="28"/>
      <c r="Z52" s="28"/>
      <c r="AA52" s="28"/>
      <c r="AB52" s="28"/>
      <c r="AC52" s="28"/>
      <c r="AD52" s="25" t="s">
        <v>51</v>
      </c>
      <c r="AE52" s="44" t="s">
        <v>506</v>
      </c>
      <c r="AF52" s="32" t="s">
        <v>86</v>
      </c>
      <c r="AG52" s="25" t="s">
        <v>58</v>
      </c>
      <c r="AH52" s="28"/>
      <c r="AI52" s="28"/>
      <c r="AJ52" s="28"/>
      <c r="AK52" s="28"/>
      <c r="AL52" s="28"/>
      <c r="AM52" s="28"/>
      <c r="AN52" s="25"/>
      <c r="AO52" s="25"/>
      <c r="AP52" s="37"/>
      <c r="AQ52" s="25"/>
      <c r="AR52" s="38" t="s">
        <v>507</v>
      </c>
      <c r="AS52" s="39" t="s">
        <v>508</v>
      </c>
      <c r="AT52" s="48"/>
      <c r="AU52" s="48"/>
      <c r="AV52" s="25"/>
    </row>
    <row r="53">
      <c r="A53" s="24" t="s">
        <v>509</v>
      </c>
      <c r="B53" s="25" t="s">
        <v>510</v>
      </c>
      <c r="C53" s="26" t="s">
        <v>118</v>
      </c>
      <c r="D53" s="27" t="s">
        <v>102</v>
      </c>
      <c r="E53" s="25" t="s">
        <v>51</v>
      </c>
      <c r="F53" s="28"/>
      <c r="G53" s="29">
        <v>43907.0</v>
      </c>
      <c r="H53" s="30">
        <v>3.0</v>
      </c>
      <c r="I53" s="29">
        <v>43911.0</v>
      </c>
      <c r="J53" s="46">
        <f>(I53-G53)/7</f>
        <v>0.5714285714</v>
      </c>
      <c r="K53" s="25"/>
      <c r="L53" s="25"/>
      <c r="M53" s="25" t="s">
        <v>511</v>
      </c>
      <c r="N53" s="25" t="s">
        <v>51</v>
      </c>
      <c r="O53" s="42">
        <v>43983.0</v>
      </c>
      <c r="P53" s="76">
        <v>19.0</v>
      </c>
      <c r="Q53" s="43" t="s">
        <v>55</v>
      </c>
      <c r="R53" s="35" t="s">
        <v>56</v>
      </c>
      <c r="S53" s="25" t="s">
        <v>512</v>
      </c>
      <c r="T53" s="25" t="s">
        <v>103</v>
      </c>
      <c r="U53" s="25" t="s">
        <v>58</v>
      </c>
      <c r="V53" s="25" t="s">
        <v>58</v>
      </c>
      <c r="W53" s="25" t="s">
        <v>58</v>
      </c>
      <c r="X53" s="25" t="s">
        <v>58</v>
      </c>
      <c r="Y53" s="28"/>
      <c r="Z53" s="28"/>
      <c r="AA53" s="28"/>
      <c r="AB53" s="28"/>
      <c r="AC53" s="28"/>
      <c r="AD53" s="28"/>
      <c r="AE53" s="36"/>
      <c r="AF53" s="36"/>
      <c r="AG53" s="28"/>
      <c r="AH53" s="28"/>
      <c r="AI53" s="28"/>
      <c r="AJ53" s="28"/>
      <c r="AK53" s="28"/>
      <c r="AL53" s="28"/>
      <c r="AM53" s="28"/>
      <c r="AN53" s="25"/>
      <c r="AO53" s="25"/>
      <c r="AP53" s="37"/>
      <c r="AQ53" s="25"/>
      <c r="AR53" s="39" t="s">
        <v>513</v>
      </c>
      <c r="AS53" s="48"/>
      <c r="AT53" s="48"/>
      <c r="AU53" s="48"/>
      <c r="AV53" s="25"/>
    </row>
    <row r="54">
      <c r="A54" s="24" t="s">
        <v>514</v>
      </c>
      <c r="B54" s="25" t="s">
        <v>515</v>
      </c>
      <c r="C54" s="26" t="s">
        <v>68</v>
      </c>
      <c r="D54" s="27" t="s">
        <v>102</v>
      </c>
      <c r="E54" s="25" t="s">
        <v>51</v>
      </c>
      <c r="F54" s="28"/>
      <c r="G54" s="29">
        <v>43903.0</v>
      </c>
      <c r="H54" s="30">
        <v>10.0</v>
      </c>
      <c r="I54" s="25" t="s">
        <v>53</v>
      </c>
      <c r="J54" s="46"/>
      <c r="K54" s="28"/>
      <c r="L54" s="28"/>
      <c r="M54" s="28"/>
      <c r="N54" s="25" t="s">
        <v>51</v>
      </c>
      <c r="O54" s="42">
        <v>43972.0</v>
      </c>
      <c r="P54" s="32">
        <v>923.0</v>
      </c>
      <c r="Q54" s="43" t="s">
        <v>55</v>
      </c>
      <c r="R54" s="35" t="s">
        <v>56</v>
      </c>
      <c r="S54" s="32" t="s">
        <v>516</v>
      </c>
      <c r="T54" s="25" t="s">
        <v>51</v>
      </c>
      <c r="U54" s="25" t="s">
        <v>51</v>
      </c>
      <c r="V54" s="25" t="s">
        <v>51</v>
      </c>
      <c r="W54" s="25" t="s">
        <v>51</v>
      </c>
      <c r="X54" s="25" t="s">
        <v>58</v>
      </c>
      <c r="Y54" s="25" t="s">
        <v>58</v>
      </c>
      <c r="Z54" s="25" t="s">
        <v>517</v>
      </c>
      <c r="AA54" s="25" t="s">
        <v>51</v>
      </c>
      <c r="AB54" s="32" t="s">
        <v>518</v>
      </c>
      <c r="AC54" s="25"/>
      <c r="AD54" s="25" t="s">
        <v>51</v>
      </c>
      <c r="AE54" s="32" t="s">
        <v>519</v>
      </c>
      <c r="AF54" s="32" t="s">
        <v>86</v>
      </c>
      <c r="AG54" s="25" t="s">
        <v>58</v>
      </c>
      <c r="AH54" s="28"/>
      <c r="AI54" s="28"/>
      <c r="AJ54" s="28"/>
      <c r="AK54" s="28"/>
      <c r="AL54" s="28"/>
      <c r="AM54" s="28"/>
      <c r="AN54" s="25"/>
      <c r="AO54" s="25"/>
      <c r="AP54" s="37"/>
      <c r="AQ54" s="32" t="s">
        <v>520</v>
      </c>
      <c r="AR54" s="39" t="s">
        <v>521</v>
      </c>
      <c r="AS54" s="48"/>
      <c r="AT54" s="48"/>
      <c r="AU54" s="48"/>
      <c r="AV54" s="32"/>
    </row>
    <row r="55">
      <c r="A55" s="24" t="s">
        <v>522</v>
      </c>
      <c r="B55" s="25" t="s">
        <v>523</v>
      </c>
      <c r="C55" s="26" t="s">
        <v>68</v>
      </c>
      <c r="D55" s="27" t="s">
        <v>102</v>
      </c>
      <c r="E55" s="25" t="s">
        <v>51</v>
      </c>
      <c r="F55" s="29"/>
      <c r="G55" s="29">
        <v>43902.0</v>
      </c>
      <c r="H55" s="30">
        <v>96.0</v>
      </c>
      <c r="I55" s="25" t="s">
        <v>53</v>
      </c>
      <c r="J55" s="41"/>
      <c r="K55" s="25"/>
      <c r="L55" s="29">
        <v>43976.0</v>
      </c>
      <c r="M55" s="25" t="s">
        <v>524</v>
      </c>
      <c r="N55" s="25" t="s">
        <v>51</v>
      </c>
      <c r="O55" s="42">
        <v>43962.0</v>
      </c>
      <c r="P55" s="32">
        <v>8198.0</v>
      </c>
      <c r="Q55" s="43" t="s">
        <v>55</v>
      </c>
      <c r="R55" s="35" t="s">
        <v>56</v>
      </c>
      <c r="S55" s="32" t="s">
        <v>525</v>
      </c>
      <c r="T55" s="25" t="s">
        <v>51</v>
      </c>
      <c r="U55" s="25" t="s">
        <v>51</v>
      </c>
      <c r="V55" s="25" t="s">
        <v>51</v>
      </c>
      <c r="W55" s="25" t="s">
        <v>51</v>
      </c>
      <c r="X55" s="25" t="s">
        <v>58</v>
      </c>
      <c r="Y55" s="25" t="s">
        <v>58</v>
      </c>
      <c r="Z55" s="25" t="s">
        <v>526</v>
      </c>
      <c r="AA55" s="25" t="s">
        <v>51</v>
      </c>
      <c r="AB55" s="32" t="s">
        <v>527</v>
      </c>
      <c r="AC55" s="28"/>
      <c r="AD55" s="25" t="s">
        <v>51</v>
      </c>
      <c r="AE55" s="32" t="s">
        <v>528</v>
      </c>
      <c r="AF55" s="32" t="s">
        <v>86</v>
      </c>
      <c r="AG55" s="25" t="s">
        <v>58</v>
      </c>
      <c r="AH55" s="28"/>
      <c r="AI55" s="28"/>
      <c r="AJ55" s="28"/>
      <c r="AK55" s="28"/>
      <c r="AL55" s="28"/>
      <c r="AM55" s="28"/>
      <c r="AN55" s="25"/>
      <c r="AO55" s="25"/>
      <c r="AP55" s="37"/>
      <c r="AQ55" s="25"/>
      <c r="AR55" s="39" t="s">
        <v>529</v>
      </c>
      <c r="AS55" s="48"/>
      <c r="AT55" s="77" t="s">
        <v>530</v>
      </c>
      <c r="AU55" s="48"/>
      <c r="AV55" s="32"/>
    </row>
    <row r="56">
      <c r="A56" s="24" t="s">
        <v>531</v>
      </c>
      <c r="B56" s="25" t="s">
        <v>532</v>
      </c>
      <c r="C56" s="26" t="s">
        <v>68</v>
      </c>
      <c r="D56" s="27" t="s">
        <v>102</v>
      </c>
      <c r="E56" s="25" t="s">
        <v>51</v>
      </c>
      <c r="F56" s="29"/>
      <c r="G56" s="29">
        <v>43906.0</v>
      </c>
      <c r="H56" s="30">
        <v>674.0</v>
      </c>
      <c r="I56" s="25" t="s">
        <v>70</v>
      </c>
      <c r="J56" s="41">
        <v>2.0</v>
      </c>
      <c r="K56" s="25" t="s">
        <v>51</v>
      </c>
      <c r="L56" s="25"/>
      <c r="M56" s="25" t="s">
        <v>533</v>
      </c>
      <c r="N56" s="32" t="s">
        <v>51</v>
      </c>
      <c r="O56" s="33">
        <v>43936.0</v>
      </c>
      <c r="P56" s="32">
        <v>6870.0</v>
      </c>
      <c r="Q56" s="43" t="s">
        <v>55</v>
      </c>
      <c r="R56" s="32" t="s">
        <v>534</v>
      </c>
      <c r="S56" s="32" t="s">
        <v>535</v>
      </c>
      <c r="T56" s="25" t="s">
        <v>51</v>
      </c>
      <c r="U56" s="25" t="s">
        <v>51</v>
      </c>
      <c r="V56" s="25" t="s">
        <v>58</v>
      </c>
      <c r="W56" s="25" t="s">
        <v>58</v>
      </c>
      <c r="X56" s="25" t="s">
        <v>58</v>
      </c>
      <c r="Y56" s="28"/>
      <c r="Z56" s="28"/>
      <c r="AA56" s="25" t="s">
        <v>51</v>
      </c>
      <c r="AB56" s="32" t="s">
        <v>536</v>
      </c>
      <c r="AC56" s="28"/>
      <c r="AD56" s="25" t="s">
        <v>51</v>
      </c>
      <c r="AE56" s="32" t="s">
        <v>537</v>
      </c>
      <c r="AF56" s="32" t="s">
        <v>75</v>
      </c>
      <c r="AG56" s="25" t="s">
        <v>51</v>
      </c>
      <c r="AH56" s="28"/>
      <c r="AI56" s="28"/>
      <c r="AJ56" s="28"/>
      <c r="AK56" s="28"/>
      <c r="AL56" s="28"/>
      <c r="AM56" s="28"/>
      <c r="AN56" s="25"/>
      <c r="AO56" s="25"/>
      <c r="AP56" s="37"/>
      <c r="AQ56" s="32" t="s">
        <v>538</v>
      </c>
      <c r="AR56" s="39" t="s">
        <v>539</v>
      </c>
      <c r="AS56" s="78" t="s">
        <v>540</v>
      </c>
      <c r="AT56" s="48"/>
      <c r="AU56" s="48"/>
      <c r="AV56" s="79" t="s">
        <v>541</v>
      </c>
    </row>
    <row r="57">
      <c r="A57" s="24" t="s">
        <v>542</v>
      </c>
      <c r="B57" s="25" t="s">
        <v>543</v>
      </c>
      <c r="C57" s="26" t="s">
        <v>82</v>
      </c>
      <c r="D57" s="27" t="s">
        <v>108</v>
      </c>
      <c r="E57" s="25" t="s">
        <v>51</v>
      </c>
      <c r="F57" s="28"/>
      <c r="G57" s="29">
        <v>43913.0</v>
      </c>
      <c r="H57" s="30">
        <v>1.0</v>
      </c>
      <c r="I57" s="25" t="s">
        <v>544</v>
      </c>
      <c r="J57" s="80">
        <v>1.0</v>
      </c>
      <c r="K57" s="59" t="s">
        <v>51</v>
      </c>
      <c r="L57" s="29">
        <v>43930.0</v>
      </c>
      <c r="M57" s="59" t="s">
        <v>545</v>
      </c>
      <c r="N57" s="59" t="s">
        <v>51</v>
      </c>
      <c r="O57" s="61">
        <v>44080.0</v>
      </c>
      <c r="P57" s="32">
        <v>5387.0</v>
      </c>
      <c r="Q57" s="43" t="s">
        <v>55</v>
      </c>
      <c r="R57" s="35" t="s">
        <v>56</v>
      </c>
      <c r="S57" s="81" t="s">
        <v>546</v>
      </c>
      <c r="T57" s="25" t="s">
        <v>51</v>
      </c>
      <c r="U57" s="25" t="s">
        <v>51</v>
      </c>
      <c r="V57" s="25" t="s">
        <v>51</v>
      </c>
      <c r="W57" s="25" t="s">
        <v>51</v>
      </c>
      <c r="X57" s="25" t="s">
        <v>58</v>
      </c>
      <c r="Y57" s="28"/>
      <c r="Z57" s="28"/>
      <c r="AA57" s="25" t="s">
        <v>58</v>
      </c>
      <c r="AB57" s="32" t="s">
        <v>547</v>
      </c>
      <c r="AC57" s="28"/>
      <c r="AD57" s="28"/>
      <c r="AE57" s="36"/>
      <c r="AF57" s="36"/>
      <c r="AG57" s="28"/>
      <c r="AH57" s="28"/>
      <c r="AI57" s="28"/>
      <c r="AJ57" s="28"/>
      <c r="AK57" s="28"/>
      <c r="AL57" s="28"/>
      <c r="AM57" s="28"/>
      <c r="AN57" s="25"/>
      <c r="AO57" s="25"/>
      <c r="AP57" s="37"/>
      <c r="AQ57" s="25"/>
      <c r="AR57" s="38" t="s">
        <v>548</v>
      </c>
      <c r="AS57" s="48"/>
      <c r="AT57" s="48"/>
      <c r="AU57" s="48"/>
      <c r="AV57" s="82"/>
    </row>
    <row r="58">
      <c r="A58" s="24" t="s">
        <v>549</v>
      </c>
      <c r="B58" s="25" t="s">
        <v>550</v>
      </c>
      <c r="C58" s="26" t="s">
        <v>118</v>
      </c>
      <c r="D58" s="27" t="s">
        <v>69</v>
      </c>
      <c r="E58" s="25" t="s">
        <v>51</v>
      </c>
      <c r="F58" s="29"/>
      <c r="G58" s="29">
        <v>43913.0</v>
      </c>
      <c r="H58" s="30">
        <v>1.0</v>
      </c>
      <c r="I58" s="25" t="s">
        <v>53</v>
      </c>
      <c r="J58" s="46"/>
      <c r="K58" s="28"/>
      <c r="L58" s="28"/>
      <c r="M58" s="25" t="s">
        <v>551</v>
      </c>
      <c r="N58" s="25" t="s">
        <v>51</v>
      </c>
      <c r="O58" s="42">
        <v>44081.0</v>
      </c>
      <c r="P58" s="25">
        <v>22.0</v>
      </c>
      <c r="Q58" s="43" t="s">
        <v>55</v>
      </c>
      <c r="R58" s="35" t="s">
        <v>56</v>
      </c>
      <c r="S58" s="32" t="s">
        <v>552</v>
      </c>
      <c r="T58" s="25" t="s">
        <v>51</v>
      </c>
      <c r="U58" s="25" t="s">
        <v>51</v>
      </c>
      <c r="V58" s="25" t="s">
        <v>58</v>
      </c>
      <c r="W58" s="25" t="s">
        <v>58</v>
      </c>
      <c r="X58" s="25" t="s">
        <v>51</v>
      </c>
      <c r="Y58" s="28"/>
      <c r="Z58" s="28"/>
      <c r="AA58" s="28"/>
      <c r="AB58" s="28"/>
      <c r="AC58" s="28"/>
      <c r="AD58" s="25" t="s">
        <v>51</v>
      </c>
      <c r="AE58" s="32" t="s">
        <v>122</v>
      </c>
      <c r="AF58" s="32" t="s">
        <v>123</v>
      </c>
      <c r="AG58" s="25" t="s">
        <v>58</v>
      </c>
      <c r="AH58" s="28"/>
      <c r="AI58" s="28"/>
      <c r="AJ58" s="28"/>
      <c r="AK58" s="28"/>
      <c r="AL58" s="28"/>
      <c r="AM58" s="28"/>
      <c r="AN58" s="28"/>
      <c r="AO58" s="28"/>
      <c r="AP58" s="28"/>
      <c r="AQ58" s="28"/>
      <c r="AR58" s="64" t="s">
        <v>553</v>
      </c>
      <c r="AS58" s="67" t="s">
        <v>554</v>
      </c>
      <c r="AT58" s="48"/>
      <c r="AU58" s="48"/>
      <c r="AV58" s="83"/>
    </row>
    <row r="59">
      <c r="A59" s="24" t="s">
        <v>555</v>
      </c>
      <c r="B59" s="25" t="s">
        <v>556</v>
      </c>
      <c r="C59" s="26" t="s">
        <v>118</v>
      </c>
      <c r="D59" s="27" t="s">
        <v>69</v>
      </c>
      <c r="E59" s="25" t="s">
        <v>51</v>
      </c>
      <c r="F59" s="28"/>
      <c r="G59" s="29">
        <v>43907.0</v>
      </c>
      <c r="H59" s="30">
        <v>21.0</v>
      </c>
      <c r="I59" s="29">
        <v>43934.0</v>
      </c>
      <c r="J59" s="46">
        <f>(I59-G59)/7</f>
        <v>3.857142857</v>
      </c>
      <c r="K59" s="32"/>
      <c r="L59" s="32"/>
      <c r="M59" s="32" t="s">
        <v>557</v>
      </c>
      <c r="N59" s="32" t="s">
        <v>58</v>
      </c>
      <c r="O59" s="33"/>
      <c r="P59" s="32"/>
      <c r="Q59" s="43" t="s">
        <v>55</v>
      </c>
      <c r="R59" s="35" t="s">
        <v>56</v>
      </c>
      <c r="S59" s="32" t="s">
        <v>558</v>
      </c>
      <c r="T59" s="25" t="s">
        <v>51</v>
      </c>
      <c r="U59" s="25" t="s">
        <v>51</v>
      </c>
      <c r="V59" s="25" t="s">
        <v>51</v>
      </c>
      <c r="W59" s="25" t="s">
        <v>51</v>
      </c>
      <c r="X59" s="25" t="s">
        <v>58</v>
      </c>
      <c r="Y59" s="25" t="s">
        <v>58</v>
      </c>
      <c r="Z59" s="25" t="s">
        <v>426</v>
      </c>
      <c r="AA59" s="25" t="s">
        <v>51</v>
      </c>
      <c r="AB59" s="32" t="s">
        <v>559</v>
      </c>
      <c r="AC59" s="28"/>
      <c r="AD59" s="25" t="s">
        <v>560</v>
      </c>
      <c r="AE59" s="44" t="s">
        <v>561</v>
      </c>
      <c r="AF59" s="32" t="s">
        <v>144</v>
      </c>
      <c r="AG59" s="28"/>
      <c r="AH59" s="25" t="s">
        <v>51</v>
      </c>
      <c r="AI59" s="32" t="s">
        <v>562</v>
      </c>
      <c r="AJ59" s="28"/>
      <c r="AK59" s="25" t="s">
        <v>51</v>
      </c>
      <c r="AL59" s="49" t="s">
        <v>563</v>
      </c>
      <c r="AM59" s="28"/>
      <c r="AN59" s="25"/>
      <c r="AO59" s="25" t="s">
        <v>51</v>
      </c>
      <c r="AP59" s="32" t="s">
        <v>564</v>
      </c>
      <c r="AQ59" s="25"/>
      <c r="AR59" s="39" t="s">
        <v>565</v>
      </c>
      <c r="AS59" s="40" t="s">
        <v>566</v>
      </c>
      <c r="AT59" s="48"/>
      <c r="AU59" s="48"/>
      <c r="AV59" s="82"/>
    </row>
    <row r="60">
      <c r="A60" s="24" t="s">
        <v>567</v>
      </c>
      <c r="B60" s="25" t="s">
        <v>568</v>
      </c>
      <c r="C60" s="26" t="s">
        <v>118</v>
      </c>
      <c r="D60" s="27" t="s">
        <v>69</v>
      </c>
      <c r="E60" s="25" t="s">
        <v>51</v>
      </c>
      <c r="F60" s="28"/>
      <c r="G60" s="29">
        <v>43906.0</v>
      </c>
      <c r="H60" s="30">
        <v>58.0</v>
      </c>
      <c r="I60" s="25" t="s">
        <v>53</v>
      </c>
      <c r="J60" s="46"/>
      <c r="K60" s="28"/>
      <c r="L60" s="28"/>
      <c r="M60" s="28"/>
      <c r="N60" s="25" t="s">
        <v>51</v>
      </c>
      <c r="O60" s="42">
        <v>44004.0</v>
      </c>
      <c r="P60" s="70">
        <v>50640.0</v>
      </c>
      <c r="Q60" s="43" t="s">
        <v>55</v>
      </c>
      <c r="R60" s="35" t="s">
        <v>56</v>
      </c>
      <c r="S60" s="32" t="s">
        <v>569</v>
      </c>
      <c r="T60" s="25" t="s">
        <v>51</v>
      </c>
      <c r="U60" s="25" t="s">
        <v>51</v>
      </c>
      <c r="V60" s="25" t="s">
        <v>58</v>
      </c>
      <c r="W60" s="25" t="s">
        <v>51</v>
      </c>
      <c r="X60" s="25" t="s">
        <v>51</v>
      </c>
      <c r="Y60" s="25" t="s">
        <v>51</v>
      </c>
      <c r="Z60" s="32" t="s">
        <v>570</v>
      </c>
      <c r="AA60" s="25" t="s">
        <v>51</v>
      </c>
      <c r="AB60" s="32" t="s">
        <v>571</v>
      </c>
      <c r="AC60" s="25"/>
      <c r="AD60" s="25" t="s">
        <v>51</v>
      </c>
      <c r="AE60" s="44" t="s">
        <v>572</v>
      </c>
      <c r="AF60" s="32" t="s">
        <v>86</v>
      </c>
      <c r="AG60" s="25"/>
      <c r="AH60" s="25" t="s">
        <v>51</v>
      </c>
      <c r="AI60" s="32" t="s">
        <v>573</v>
      </c>
      <c r="AJ60" s="28"/>
      <c r="AK60" s="28"/>
      <c r="AL60" s="28"/>
      <c r="AM60" s="28"/>
      <c r="AN60" s="25"/>
      <c r="AO60" s="25"/>
      <c r="AP60" s="37"/>
      <c r="AQ60" s="32" t="s">
        <v>574</v>
      </c>
      <c r="AR60" s="39" t="s">
        <v>575</v>
      </c>
      <c r="AS60" s="84" t="s">
        <v>576</v>
      </c>
      <c r="AT60" s="85" t="s">
        <v>577</v>
      </c>
      <c r="AU60" s="48"/>
      <c r="AV60" s="83"/>
    </row>
    <row r="61">
      <c r="A61" s="24" t="s">
        <v>578</v>
      </c>
      <c r="B61" s="25" t="s">
        <v>579</v>
      </c>
      <c r="C61" s="26" t="s">
        <v>82</v>
      </c>
      <c r="D61" s="27" t="s">
        <v>108</v>
      </c>
      <c r="E61" s="25" t="s">
        <v>51</v>
      </c>
      <c r="F61" s="29"/>
      <c r="G61" s="29">
        <v>43905.0</v>
      </c>
      <c r="H61" s="30">
        <v>109.0</v>
      </c>
      <c r="I61" s="25" t="s">
        <v>70</v>
      </c>
      <c r="J61" s="41">
        <v>2.0</v>
      </c>
      <c r="K61" s="28"/>
      <c r="L61" s="28"/>
      <c r="M61" s="28"/>
      <c r="N61" s="25" t="s">
        <v>51</v>
      </c>
      <c r="O61" s="42">
        <v>44089.0</v>
      </c>
      <c r="P61" s="32">
        <v>101177.0</v>
      </c>
      <c r="Q61" s="43" t="s">
        <v>55</v>
      </c>
      <c r="R61" s="35" t="s">
        <v>56</v>
      </c>
      <c r="S61" s="32" t="s">
        <v>580</v>
      </c>
      <c r="T61" s="25" t="s">
        <v>51</v>
      </c>
      <c r="U61" s="25" t="s">
        <v>51</v>
      </c>
      <c r="V61" s="25" t="s">
        <v>58</v>
      </c>
      <c r="W61" s="25" t="s">
        <v>51</v>
      </c>
      <c r="X61" s="25" t="s">
        <v>58</v>
      </c>
      <c r="Y61" s="28"/>
      <c r="Z61" s="28"/>
      <c r="AA61" s="28"/>
      <c r="AB61" s="28"/>
      <c r="AC61" s="28"/>
      <c r="AD61" s="25" t="s">
        <v>51</v>
      </c>
      <c r="AE61" s="32" t="s">
        <v>581</v>
      </c>
      <c r="AF61" s="32" t="s">
        <v>86</v>
      </c>
      <c r="AG61" s="25" t="s">
        <v>51</v>
      </c>
      <c r="AH61" s="28"/>
      <c r="AI61" s="28"/>
      <c r="AJ61" s="28"/>
      <c r="AK61" s="25" t="s">
        <v>51</v>
      </c>
      <c r="AL61" s="32" t="s">
        <v>582</v>
      </c>
      <c r="AM61" s="28"/>
      <c r="AN61" s="25"/>
      <c r="AO61" s="25"/>
      <c r="AP61" s="37"/>
      <c r="AQ61" s="32" t="s">
        <v>583</v>
      </c>
      <c r="AR61" s="38" t="s">
        <v>584</v>
      </c>
      <c r="AS61" s="75" t="s">
        <v>585</v>
      </c>
      <c r="AT61" s="51" t="s">
        <v>586</v>
      </c>
      <c r="AU61" s="54"/>
      <c r="AV61" s="82"/>
    </row>
    <row r="62">
      <c r="A62" s="24" t="s">
        <v>587</v>
      </c>
      <c r="B62" s="25" t="s">
        <v>588</v>
      </c>
      <c r="C62" s="26" t="s">
        <v>118</v>
      </c>
      <c r="D62" s="27" t="s">
        <v>108</v>
      </c>
      <c r="E62" s="25" t="s">
        <v>51</v>
      </c>
      <c r="F62" s="28"/>
      <c r="G62" s="29">
        <v>43901.0</v>
      </c>
      <c r="H62" s="30">
        <v>0.0</v>
      </c>
      <c r="I62" s="25" t="s">
        <v>589</v>
      </c>
      <c r="J62" s="31">
        <v>3.0</v>
      </c>
      <c r="K62" s="32"/>
      <c r="L62" s="32"/>
      <c r="M62" s="32" t="s">
        <v>590</v>
      </c>
      <c r="N62" s="32" t="s">
        <v>51</v>
      </c>
      <c r="O62" s="33">
        <v>44292.0</v>
      </c>
      <c r="P62" s="32">
        <v>64431.0</v>
      </c>
      <c r="Q62" s="43" t="s">
        <v>55</v>
      </c>
      <c r="R62" s="35" t="s">
        <v>56</v>
      </c>
      <c r="S62" s="32" t="s">
        <v>591</v>
      </c>
      <c r="T62" s="25" t="s">
        <v>51</v>
      </c>
      <c r="U62" s="25" t="s">
        <v>51</v>
      </c>
      <c r="V62" s="25" t="s">
        <v>58</v>
      </c>
      <c r="W62" s="25" t="s">
        <v>51</v>
      </c>
      <c r="X62" s="25" t="s">
        <v>51</v>
      </c>
      <c r="Y62" s="25" t="s">
        <v>58</v>
      </c>
      <c r="Z62" s="25" t="s">
        <v>592</v>
      </c>
      <c r="AA62" s="25" t="s">
        <v>51</v>
      </c>
      <c r="AB62" s="32" t="s">
        <v>593</v>
      </c>
      <c r="AC62" s="28"/>
      <c r="AD62" s="28"/>
      <c r="AE62" s="36"/>
      <c r="AF62" s="36"/>
      <c r="AG62" s="28"/>
      <c r="AH62" s="25" t="s">
        <v>51</v>
      </c>
      <c r="AI62" s="59" t="s">
        <v>594</v>
      </c>
      <c r="AJ62" s="28"/>
      <c r="AK62" s="28"/>
      <c r="AL62" s="28"/>
      <c r="AM62" s="28"/>
      <c r="AN62" s="25"/>
      <c r="AO62" s="25" t="s">
        <v>51</v>
      </c>
      <c r="AP62" s="32" t="s">
        <v>595</v>
      </c>
      <c r="AQ62" s="25" t="s">
        <v>596</v>
      </c>
      <c r="AR62" s="39" t="s">
        <v>597</v>
      </c>
      <c r="AS62" s="45" t="s">
        <v>598</v>
      </c>
      <c r="AT62" s="51" t="s">
        <v>599</v>
      </c>
      <c r="AU62" s="50" t="s">
        <v>600</v>
      </c>
      <c r="AV62" s="83" t="s">
        <v>601</v>
      </c>
    </row>
    <row r="63">
      <c r="A63" s="24" t="s">
        <v>602</v>
      </c>
      <c r="B63" s="25" t="s">
        <v>603</v>
      </c>
      <c r="C63" s="26" t="s">
        <v>107</v>
      </c>
      <c r="D63" s="27" t="s">
        <v>69</v>
      </c>
      <c r="E63" s="25" t="s">
        <v>51</v>
      </c>
      <c r="F63" s="86"/>
      <c r="G63" s="29">
        <v>43908.0</v>
      </c>
      <c r="H63" s="30">
        <v>3.0</v>
      </c>
      <c r="I63" s="25" t="s">
        <v>53</v>
      </c>
      <c r="J63" s="46"/>
      <c r="K63" s="28"/>
      <c r="L63" s="28"/>
      <c r="M63" s="25" t="s">
        <v>604</v>
      </c>
      <c r="N63" s="25" t="s">
        <v>51</v>
      </c>
      <c r="O63" s="42">
        <v>44075.0</v>
      </c>
      <c r="P63" s="30">
        <v>4941.0</v>
      </c>
      <c r="Q63" s="43" t="s">
        <v>55</v>
      </c>
      <c r="R63" s="35" t="s">
        <v>56</v>
      </c>
      <c r="S63" s="32" t="s">
        <v>605</v>
      </c>
      <c r="T63" s="25" t="s">
        <v>51</v>
      </c>
      <c r="U63" s="25" t="s">
        <v>51</v>
      </c>
      <c r="V63" s="25" t="s">
        <v>58</v>
      </c>
      <c r="W63" s="25" t="s">
        <v>51</v>
      </c>
      <c r="X63" s="25" t="s">
        <v>58</v>
      </c>
      <c r="Y63" s="28"/>
      <c r="Z63" s="28"/>
      <c r="AA63" s="28"/>
      <c r="AB63" s="28"/>
      <c r="AC63" s="28"/>
      <c r="AD63" s="28"/>
      <c r="AE63" s="36"/>
      <c r="AF63" s="36"/>
      <c r="AG63" s="28"/>
      <c r="AH63" s="28"/>
      <c r="AI63" s="28"/>
      <c r="AJ63" s="28"/>
      <c r="AK63" s="28"/>
      <c r="AL63" s="28"/>
      <c r="AM63" s="28"/>
      <c r="AN63" s="25"/>
      <c r="AO63" s="25"/>
      <c r="AP63" s="37"/>
      <c r="AQ63" s="25"/>
      <c r="AR63" s="38" t="s">
        <v>606</v>
      </c>
      <c r="AS63" s="87" t="s">
        <v>607</v>
      </c>
      <c r="AT63" s="66" t="s">
        <v>608</v>
      </c>
      <c r="AU63" s="48"/>
      <c r="AV63" s="82"/>
    </row>
    <row r="64">
      <c r="A64" s="24" t="s">
        <v>609</v>
      </c>
      <c r="B64" s="25" t="s">
        <v>610</v>
      </c>
      <c r="C64" s="26" t="s">
        <v>107</v>
      </c>
      <c r="D64" s="27" t="s">
        <v>50</v>
      </c>
      <c r="E64" s="25" t="s">
        <v>51</v>
      </c>
      <c r="F64" s="86"/>
      <c r="G64" s="29">
        <v>43917.0</v>
      </c>
      <c r="H64" s="30">
        <v>12.0</v>
      </c>
      <c r="I64" s="25" t="s">
        <v>53</v>
      </c>
      <c r="J64" s="46"/>
      <c r="K64" s="28"/>
      <c r="L64" s="28"/>
      <c r="M64" s="25" t="s">
        <v>611</v>
      </c>
      <c r="N64" s="25" t="s">
        <v>51</v>
      </c>
      <c r="O64" s="42">
        <v>44018.0</v>
      </c>
      <c r="P64" s="25">
        <v>215.0</v>
      </c>
      <c r="Q64" s="43" t="s">
        <v>55</v>
      </c>
      <c r="R64" s="35" t="s">
        <v>56</v>
      </c>
      <c r="S64" s="28"/>
      <c r="T64" s="25" t="s">
        <v>103</v>
      </c>
      <c r="U64" s="28"/>
      <c r="V64" s="28"/>
      <c r="W64" s="28"/>
      <c r="X64" s="28"/>
      <c r="Y64" s="28"/>
      <c r="Z64" s="28"/>
      <c r="AA64" s="28"/>
      <c r="AB64" s="28"/>
      <c r="AC64" s="28"/>
      <c r="AD64" s="28"/>
      <c r="AE64" s="36"/>
      <c r="AF64" s="36"/>
      <c r="AG64" s="28"/>
      <c r="AH64" s="28"/>
      <c r="AI64" s="28"/>
      <c r="AJ64" s="28"/>
      <c r="AK64" s="28"/>
      <c r="AL64" s="28"/>
      <c r="AM64" s="28"/>
      <c r="AN64" s="28"/>
      <c r="AO64" s="28"/>
      <c r="AP64" s="28"/>
      <c r="AQ64" s="28"/>
      <c r="AR64" s="68" t="s">
        <v>612</v>
      </c>
      <c r="AS64" s="48"/>
      <c r="AT64" s="48"/>
      <c r="AU64" s="48"/>
      <c r="AV64" s="83" t="s">
        <v>613</v>
      </c>
    </row>
    <row r="65">
      <c r="A65" s="24" t="s">
        <v>614</v>
      </c>
      <c r="B65" s="25" t="s">
        <v>615</v>
      </c>
      <c r="C65" s="26" t="s">
        <v>68</v>
      </c>
      <c r="D65" s="27" t="s">
        <v>102</v>
      </c>
      <c r="E65" s="25" t="s">
        <v>51</v>
      </c>
      <c r="F65" s="29"/>
      <c r="G65" s="29">
        <v>43902.0</v>
      </c>
      <c r="H65" s="30">
        <v>27.0</v>
      </c>
      <c r="I65" s="25" t="s">
        <v>53</v>
      </c>
      <c r="J65" s="41"/>
      <c r="K65" s="25"/>
      <c r="L65" s="25"/>
      <c r="M65" s="25" t="s">
        <v>616</v>
      </c>
      <c r="N65" s="25" t="s">
        <v>51</v>
      </c>
      <c r="O65" s="42">
        <v>43966.0</v>
      </c>
      <c r="P65" s="70">
        <v>1766.0</v>
      </c>
      <c r="Q65" s="43" t="s">
        <v>55</v>
      </c>
      <c r="R65" s="35" t="s">
        <v>56</v>
      </c>
      <c r="S65" s="32" t="s">
        <v>617</v>
      </c>
      <c r="T65" s="25" t="s">
        <v>51</v>
      </c>
      <c r="U65" s="25" t="s">
        <v>51</v>
      </c>
      <c r="V65" s="25" t="s">
        <v>58</v>
      </c>
      <c r="W65" s="25" t="s">
        <v>58</v>
      </c>
      <c r="X65" s="25" t="s">
        <v>58</v>
      </c>
      <c r="Y65" s="25" t="s">
        <v>51</v>
      </c>
      <c r="Z65" s="32" t="s">
        <v>618</v>
      </c>
      <c r="AA65" s="25" t="s">
        <v>51</v>
      </c>
      <c r="AB65" s="32" t="s">
        <v>619</v>
      </c>
      <c r="AC65" s="28"/>
      <c r="AD65" s="25" t="s">
        <v>51</v>
      </c>
      <c r="AE65" s="32" t="s">
        <v>620</v>
      </c>
      <c r="AF65" s="32" t="s">
        <v>86</v>
      </c>
      <c r="AG65" s="25" t="s">
        <v>58</v>
      </c>
      <c r="AH65" s="28"/>
      <c r="AI65" s="28"/>
      <c r="AJ65" s="28"/>
      <c r="AK65" s="28"/>
      <c r="AL65" s="28"/>
      <c r="AM65" s="28"/>
      <c r="AN65" s="25"/>
      <c r="AO65" s="25"/>
      <c r="AP65" s="37"/>
      <c r="AQ65" s="32" t="s">
        <v>621</v>
      </c>
      <c r="AR65" s="39" t="s">
        <v>622</v>
      </c>
      <c r="AS65" s="48"/>
      <c r="AT65" s="48"/>
      <c r="AU65" s="48"/>
      <c r="AV65" s="82"/>
    </row>
    <row r="66">
      <c r="A66" s="24" t="s">
        <v>623</v>
      </c>
      <c r="B66" s="25" t="s">
        <v>624</v>
      </c>
      <c r="C66" s="26" t="s">
        <v>107</v>
      </c>
      <c r="D66" s="27" t="s">
        <v>108</v>
      </c>
      <c r="E66" s="25" t="s">
        <v>51</v>
      </c>
      <c r="F66" s="86"/>
      <c r="G66" s="29">
        <v>43914.0</v>
      </c>
      <c r="H66" s="30">
        <v>4.0</v>
      </c>
      <c r="I66" s="25" t="s">
        <v>625</v>
      </c>
      <c r="J66" s="41">
        <v>3.0</v>
      </c>
      <c r="K66" s="25" t="s">
        <v>51</v>
      </c>
      <c r="L66" s="25" t="s">
        <v>626</v>
      </c>
      <c r="M66" s="25" t="s">
        <v>627</v>
      </c>
      <c r="N66" s="25" t="s">
        <v>51</v>
      </c>
      <c r="O66" s="42">
        <v>44018.0</v>
      </c>
      <c r="P66" s="30">
        <v>1011.0</v>
      </c>
      <c r="Q66" s="43" t="s">
        <v>55</v>
      </c>
      <c r="R66" s="35" t="s">
        <v>56</v>
      </c>
      <c r="S66" s="25" t="s">
        <v>628</v>
      </c>
      <c r="T66" s="25" t="s">
        <v>103</v>
      </c>
      <c r="U66" s="25" t="s">
        <v>58</v>
      </c>
      <c r="V66" s="25" t="s">
        <v>58</v>
      </c>
      <c r="W66" s="25" t="s">
        <v>58</v>
      </c>
      <c r="X66" s="25" t="s">
        <v>58</v>
      </c>
      <c r="Y66" s="28"/>
      <c r="Z66" s="28"/>
      <c r="AA66" s="28"/>
      <c r="AB66" s="28"/>
      <c r="AC66" s="28"/>
      <c r="AD66" s="25" t="s">
        <v>58</v>
      </c>
      <c r="AE66" s="44" t="s">
        <v>629</v>
      </c>
      <c r="AF66" s="32" t="s">
        <v>61</v>
      </c>
      <c r="AG66" s="28"/>
      <c r="AH66" s="28"/>
      <c r="AI66" s="28"/>
      <c r="AJ66" s="28"/>
      <c r="AK66" s="28"/>
      <c r="AL66" s="28"/>
      <c r="AM66" s="28"/>
      <c r="AN66" s="28"/>
      <c r="AO66" s="28"/>
      <c r="AP66" s="28"/>
      <c r="AQ66" s="28"/>
      <c r="AR66" s="38" t="s">
        <v>630</v>
      </c>
      <c r="AS66" s="38" t="s">
        <v>631</v>
      </c>
      <c r="AT66" s="38" t="s">
        <v>632</v>
      </c>
      <c r="AU66" s="39"/>
      <c r="AV66" s="83" t="s">
        <v>633</v>
      </c>
    </row>
    <row r="67">
      <c r="A67" s="24" t="s">
        <v>634</v>
      </c>
      <c r="B67" s="25" t="s">
        <v>635</v>
      </c>
      <c r="C67" s="26" t="s">
        <v>107</v>
      </c>
      <c r="D67" s="27" t="s">
        <v>50</v>
      </c>
      <c r="E67" s="25" t="s">
        <v>51</v>
      </c>
      <c r="F67" s="29"/>
      <c r="G67" s="29">
        <v>43906.0</v>
      </c>
      <c r="H67" s="30">
        <v>5.0</v>
      </c>
      <c r="I67" s="29">
        <v>43920.0</v>
      </c>
      <c r="J67" s="41">
        <v>2.0</v>
      </c>
      <c r="K67" s="32" t="s">
        <v>51</v>
      </c>
      <c r="L67" s="29">
        <v>43936.0</v>
      </c>
      <c r="M67" s="32" t="s">
        <v>636</v>
      </c>
      <c r="N67" s="32" t="s">
        <v>51</v>
      </c>
      <c r="O67" s="33">
        <v>44124.0</v>
      </c>
      <c r="P67" s="32">
        <v>90490.0</v>
      </c>
      <c r="Q67" s="43" t="s">
        <v>55</v>
      </c>
      <c r="R67" s="35" t="s">
        <v>56</v>
      </c>
      <c r="S67" s="32" t="s">
        <v>637</v>
      </c>
      <c r="T67" s="25" t="s">
        <v>51</v>
      </c>
      <c r="U67" s="25" t="s">
        <v>51</v>
      </c>
      <c r="V67" s="25" t="s">
        <v>51</v>
      </c>
      <c r="W67" s="25" t="s">
        <v>51</v>
      </c>
      <c r="X67" s="25" t="s">
        <v>51</v>
      </c>
      <c r="Y67" s="25" t="s">
        <v>58</v>
      </c>
      <c r="Z67" s="32" t="s">
        <v>638</v>
      </c>
      <c r="AA67" s="25" t="s">
        <v>58</v>
      </c>
      <c r="AB67" s="28"/>
      <c r="AC67" s="28"/>
      <c r="AD67" s="25" t="s">
        <v>51</v>
      </c>
      <c r="AE67" s="44" t="s">
        <v>639</v>
      </c>
      <c r="AF67" s="32" t="s">
        <v>86</v>
      </c>
      <c r="AG67" s="25" t="s">
        <v>51</v>
      </c>
      <c r="AH67" s="28"/>
      <c r="AI67" s="28"/>
      <c r="AJ67" s="28"/>
      <c r="AK67" s="25"/>
      <c r="AL67" s="28"/>
      <c r="AM67" s="28"/>
      <c r="AN67" s="25"/>
      <c r="AO67" s="25"/>
      <c r="AP67" s="37"/>
      <c r="AQ67" s="25"/>
      <c r="AR67" s="38" t="s">
        <v>640</v>
      </c>
      <c r="AS67" s="38" t="s">
        <v>641</v>
      </c>
      <c r="AT67" s="38" t="s">
        <v>642</v>
      </c>
      <c r="AU67" s="39"/>
      <c r="AV67" s="32"/>
    </row>
    <row r="68">
      <c r="A68" s="24" t="s">
        <v>643</v>
      </c>
      <c r="B68" s="25" t="s">
        <v>644</v>
      </c>
      <c r="C68" s="26" t="s">
        <v>68</v>
      </c>
      <c r="D68" s="27" t="s">
        <v>102</v>
      </c>
      <c r="E68" s="25" t="s">
        <v>51</v>
      </c>
      <c r="F68" s="29"/>
      <c r="G68" s="29">
        <v>43902.0</v>
      </c>
      <c r="H68" s="30">
        <v>7.0</v>
      </c>
      <c r="I68" s="28"/>
      <c r="J68" s="46"/>
      <c r="K68" s="28"/>
      <c r="L68" s="28"/>
      <c r="M68" s="28"/>
      <c r="N68" s="25" t="s">
        <v>51</v>
      </c>
      <c r="O68" s="42">
        <v>43941.0</v>
      </c>
      <c r="P68" s="25">
        <v>184.0</v>
      </c>
      <c r="Q68" s="43" t="s">
        <v>55</v>
      </c>
      <c r="R68" s="35" t="s">
        <v>56</v>
      </c>
      <c r="S68" s="28"/>
      <c r="T68" s="25" t="s">
        <v>103</v>
      </c>
      <c r="U68" s="28"/>
      <c r="V68" s="28"/>
      <c r="W68" s="28"/>
      <c r="X68" s="28"/>
      <c r="Y68" s="28"/>
      <c r="Z68" s="28"/>
      <c r="AA68" s="28"/>
      <c r="AB68" s="28"/>
      <c r="AC68" s="28"/>
      <c r="AD68" s="25" t="s">
        <v>51</v>
      </c>
      <c r="AE68" s="44" t="s">
        <v>645</v>
      </c>
      <c r="AF68" s="32" t="s">
        <v>86</v>
      </c>
      <c r="AG68" s="28"/>
      <c r="AH68" s="28"/>
      <c r="AI68" s="28"/>
      <c r="AJ68" s="28"/>
      <c r="AK68" s="28"/>
      <c r="AL68" s="28"/>
      <c r="AM68" s="28"/>
      <c r="AN68" s="28"/>
      <c r="AO68" s="28"/>
      <c r="AP68" s="28"/>
      <c r="AQ68" s="28"/>
      <c r="AR68" s="48"/>
      <c r="AS68" s="48"/>
      <c r="AT68" s="48"/>
      <c r="AU68" s="48"/>
      <c r="AV68" s="28"/>
    </row>
    <row r="69">
      <c r="A69" s="24" t="s">
        <v>646</v>
      </c>
      <c r="B69" s="25" t="s">
        <v>647</v>
      </c>
      <c r="C69" s="26" t="s">
        <v>93</v>
      </c>
      <c r="D69" s="27" t="s">
        <v>69</v>
      </c>
      <c r="E69" s="25" t="s">
        <v>51</v>
      </c>
      <c r="F69" s="29"/>
      <c r="G69" s="29">
        <v>43909.0</v>
      </c>
      <c r="H69" s="30">
        <v>1.0</v>
      </c>
      <c r="I69" s="25" t="s">
        <v>53</v>
      </c>
      <c r="J69" s="31"/>
      <c r="K69" s="32"/>
      <c r="L69" s="32"/>
      <c r="M69" s="32" t="s">
        <v>648</v>
      </c>
      <c r="N69" s="32" t="s">
        <v>51</v>
      </c>
      <c r="O69" s="33">
        <v>44012.0</v>
      </c>
      <c r="P69" s="25">
        <v>18.0</v>
      </c>
      <c r="Q69" s="43" t="s">
        <v>55</v>
      </c>
      <c r="R69" s="35" t="s">
        <v>56</v>
      </c>
      <c r="S69" s="25" t="s">
        <v>649</v>
      </c>
      <c r="T69" s="25" t="s">
        <v>51</v>
      </c>
      <c r="U69" s="25" t="s">
        <v>51</v>
      </c>
      <c r="V69" s="25" t="s">
        <v>51</v>
      </c>
      <c r="W69" s="25" t="s">
        <v>58</v>
      </c>
      <c r="X69" s="25" t="s">
        <v>58</v>
      </c>
      <c r="Y69" s="28"/>
      <c r="Z69" s="28"/>
      <c r="AA69" s="28"/>
      <c r="AB69" s="28"/>
      <c r="AC69" s="28"/>
      <c r="AD69" s="25" t="s">
        <v>51</v>
      </c>
      <c r="AE69" s="44" t="s">
        <v>650</v>
      </c>
      <c r="AF69" s="32" t="s">
        <v>86</v>
      </c>
      <c r="AG69" s="28"/>
      <c r="AH69" s="28"/>
      <c r="AI69" s="28"/>
      <c r="AJ69" s="28"/>
      <c r="AK69" s="28"/>
      <c r="AL69" s="28"/>
      <c r="AM69" s="28"/>
      <c r="AN69" s="25"/>
      <c r="AO69" s="25"/>
      <c r="AP69" s="37"/>
      <c r="AQ69" s="25"/>
      <c r="AR69" s="38" t="s">
        <v>651</v>
      </c>
      <c r="AS69" s="48"/>
      <c r="AT69" s="48"/>
      <c r="AU69" s="67" t="s">
        <v>652</v>
      </c>
      <c r="AV69" s="25"/>
    </row>
    <row r="70">
      <c r="A70" s="24" t="s">
        <v>653</v>
      </c>
      <c r="B70" s="25" t="s">
        <v>654</v>
      </c>
      <c r="C70" s="26" t="s">
        <v>68</v>
      </c>
      <c r="D70" s="27" t="s">
        <v>102</v>
      </c>
      <c r="E70" s="25" t="s">
        <v>51</v>
      </c>
      <c r="F70" s="29"/>
      <c r="G70" s="29">
        <v>43907.0</v>
      </c>
      <c r="H70" s="30">
        <v>272.0</v>
      </c>
      <c r="I70" s="29">
        <v>43934.0</v>
      </c>
      <c r="J70" s="46">
        <f>(I70-G70)/7</f>
        <v>3.857142857</v>
      </c>
      <c r="K70" s="32"/>
      <c r="L70" s="32"/>
      <c r="M70" s="32" t="s">
        <v>655</v>
      </c>
      <c r="N70" s="32" t="s">
        <v>51</v>
      </c>
      <c r="O70" s="33">
        <v>43965.0</v>
      </c>
      <c r="P70" s="70">
        <v>6145.0</v>
      </c>
      <c r="Q70" s="43" t="s">
        <v>55</v>
      </c>
      <c r="R70" s="35" t="s">
        <v>56</v>
      </c>
      <c r="S70" s="32" t="s">
        <v>656</v>
      </c>
      <c r="T70" s="32" t="s">
        <v>51</v>
      </c>
      <c r="U70" s="32" t="s">
        <v>51</v>
      </c>
      <c r="V70" s="32" t="s">
        <v>58</v>
      </c>
      <c r="W70" s="32" t="s">
        <v>58</v>
      </c>
      <c r="X70" s="25" t="s">
        <v>58</v>
      </c>
      <c r="Y70" s="25"/>
      <c r="Z70" s="25"/>
      <c r="AA70" s="25"/>
      <c r="AB70" s="25"/>
      <c r="AC70" s="25"/>
      <c r="AD70" s="25" t="s">
        <v>51</v>
      </c>
      <c r="AE70" s="32" t="s">
        <v>657</v>
      </c>
      <c r="AF70" s="32" t="s">
        <v>75</v>
      </c>
      <c r="AG70" s="25" t="s">
        <v>51</v>
      </c>
      <c r="AH70" s="25" t="s">
        <v>51</v>
      </c>
      <c r="AI70" s="28"/>
      <c r="AJ70" s="28"/>
      <c r="AK70" s="28"/>
      <c r="AL70" s="28"/>
      <c r="AM70" s="28"/>
      <c r="AN70" s="25"/>
      <c r="AO70" s="25"/>
      <c r="AP70" s="37"/>
      <c r="AQ70" s="25" t="s">
        <v>658</v>
      </c>
      <c r="AR70" s="39" t="s">
        <v>659</v>
      </c>
      <c r="AS70" s="68" t="s">
        <v>660</v>
      </c>
      <c r="AT70" s="48"/>
      <c r="AU70" s="48"/>
      <c r="AV70" s="32"/>
    </row>
    <row r="71">
      <c r="A71" s="24" t="s">
        <v>661</v>
      </c>
      <c r="B71" s="25" t="s">
        <v>662</v>
      </c>
      <c r="C71" s="26" t="s">
        <v>68</v>
      </c>
      <c r="D71" s="27" t="s">
        <v>102</v>
      </c>
      <c r="E71" s="25" t="s">
        <v>51</v>
      </c>
      <c r="F71" s="29"/>
      <c r="G71" s="29">
        <v>43906.0</v>
      </c>
      <c r="H71" s="30">
        <v>2876.0</v>
      </c>
      <c r="I71" s="25" t="s">
        <v>53</v>
      </c>
      <c r="J71" s="31"/>
      <c r="K71" s="32"/>
      <c r="L71" s="32"/>
      <c r="M71" s="32" t="s">
        <v>663</v>
      </c>
      <c r="N71" s="32" t="s">
        <v>51</v>
      </c>
      <c r="O71" s="33">
        <v>43962.0</v>
      </c>
      <c r="P71" s="70">
        <v>139519.0</v>
      </c>
      <c r="Q71" s="43" t="s">
        <v>55</v>
      </c>
      <c r="R71" s="88" t="s">
        <v>664</v>
      </c>
      <c r="S71" s="32" t="s">
        <v>665</v>
      </c>
      <c r="T71" s="25" t="s">
        <v>51</v>
      </c>
      <c r="U71" s="25" t="s">
        <v>51</v>
      </c>
      <c r="V71" s="25" t="s">
        <v>51</v>
      </c>
      <c r="W71" s="25" t="s">
        <v>51</v>
      </c>
      <c r="X71" s="25" t="s">
        <v>58</v>
      </c>
      <c r="Y71" s="25" t="s">
        <v>58</v>
      </c>
      <c r="Z71" s="32" t="s">
        <v>666</v>
      </c>
      <c r="AA71" s="25" t="s">
        <v>51</v>
      </c>
      <c r="AB71" s="32" t="s">
        <v>667</v>
      </c>
      <c r="AC71" s="25" t="s">
        <v>60</v>
      </c>
      <c r="AD71" s="25" t="s">
        <v>51</v>
      </c>
      <c r="AE71" s="32" t="s">
        <v>668</v>
      </c>
      <c r="AF71" s="32" t="s">
        <v>215</v>
      </c>
      <c r="AG71" s="25" t="s">
        <v>58</v>
      </c>
      <c r="AH71" s="32"/>
      <c r="AI71" s="32"/>
      <c r="AJ71" s="32" t="s">
        <v>669</v>
      </c>
      <c r="AK71" s="28"/>
      <c r="AL71" s="28"/>
      <c r="AM71" s="28"/>
      <c r="AN71" s="25"/>
      <c r="AO71" s="25"/>
      <c r="AP71" s="37"/>
      <c r="AQ71" s="32" t="s">
        <v>670</v>
      </c>
      <c r="AR71" s="39" t="s">
        <v>671</v>
      </c>
      <c r="AS71" s="64" t="s">
        <v>672</v>
      </c>
      <c r="AT71" s="48"/>
      <c r="AU71" s="38" t="s">
        <v>673</v>
      </c>
      <c r="AV71" s="50" t="s">
        <v>674</v>
      </c>
    </row>
    <row r="72">
      <c r="A72" s="24" t="s">
        <v>675</v>
      </c>
      <c r="B72" s="25" t="s">
        <v>676</v>
      </c>
      <c r="C72" s="26" t="s">
        <v>93</v>
      </c>
      <c r="D72" s="27" t="s">
        <v>102</v>
      </c>
      <c r="E72" s="25" t="s">
        <v>51</v>
      </c>
      <c r="F72" s="29"/>
      <c r="G72" s="29">
        <v>43909.0</v>
      </c>
      <c r="H72" s="30">
        <v>6.0</v>
      </c>
      <c r="I72" s="25" t="s">
        <v>53</v>
      </c>
      <c r="J72" s="46"/>
      <c r="K72" s="28"/>
      <c r="L72" s="28"/>
      <c r="M72" s="28"/>
      <c r="N72" s="25" t="s">
        <v>51</v>
      </c>
      <c r="O72" s="42">
        <v>44081.0</v>
      </c>
      <c r="P72" s="25">
        <v>738.0</v>
      </c>
      <c r="Q72" s="43" t="s">
        <v>55</v>
      </c>
      <c r="R72" s="35" t="s">
        <v>56</v>
      </c>
      <c r="S72" s="28"/>
      <c r="T72" s="25" t="s">
        <v>103</v>
      </c>
      <c r="U72" s="28"/>
      <c r="V72" s="28"/>
      <c r="W72" s="28"/>
      <c r="X72" s="28"/>
      <c r="Y72" s="28"/>
      <c r="Z72" s="28"/>
      <c r="AA72" s="28"/>
      <c r="AB72" s="28"/>
      <c r="AC72" s="28"/>
      <c r="AD72" s="28"/>
      <c r="AE72" s="36"/>
      <c r="AF72" s="36"/>
      <c r="AG72" s="28"/>
      <c r="AH72" s="28"/>
      <c r="AI72" s="28"/>
      <c r="AJ72" s="28"/>
      <c r="AK72" s="28"/>
      <c r="AL72" s="28"/>
      <c r="AM72" s="28"/>
      <c r="AN72" s="25"/>
      <c r="AO72" s="25"/>
      <c r="AP72" s="37"/>
      <c r="AQ72" s="25"/>
      <c r="AR72" s="38" t="s">
        <v>677</v>
      </c>
      <c r="AS72" s="48"/>
      <c r="AT72" s="48"/>
      <c r="AU72" s="48"/>
      <c r="AV72" s="28"/>
    </row>
    <row r="73">
      <c r="A73" s="24" t="s">
        <v>678</v>
      </c>
      <c r="B73" s="25" t="s">
        <v>679</v>
      </c>
      <c r="C73" s="26" t="s">
        <v>107</v>
      </c>
      <c r="D73" s="27" t="s">
        <v>69</v>
      </c>
      <c r="E73" s="25" t="s">
        <v>51</v>
      </c>
      <c r="F73" s="29"/>
      <c r="G73" s="29">
        <v>43904.0</v>
      </c>
      <c r="H73" s="30">
        <v>1.0</v>
      </c>
      <c r="I73" s="29">
        <v>43920.0</v>
      </c>
      <c r="J73" s="46">
        <f>(I73-G73)/7</f>
        <v>2.285714286</v>
      </c>
      <c r="K73" s="25" t="s">
        <v>51</v>
      </c>
      <c r="L73" s="25" t="s">
        <v>53</v>
      </c>
      <c r="M73" s="25" t="s">
        <v>680</v>
      </c>
      <c r="N73" s="25" t="s">
        <v>51</v>
      </c>
      <c r="O73" s="42">
        <v>44144.0</v>
      </c>
      <c r="P73" s="25">
        <v>9022.0</v>
      </c>
      <c r="Q73" s="43" t="s">
        <v>55</v>
      </c>
      <c r="R73" s="35" t="s">
        <v>56</v>
      </c>
      <c r="S73" s="25" t="s">
        <v>681</v>
      </c>
      <c r="T73" s="25" t="s">
        <v>51</v>
      </c>
      <c r="U73" s="25" t="s">
        <v>51</v>
      </c>
      <c r="V73" s="25" t="s">
        <v>58</v>
      </c>
      <c r="W73" s="25" t="s">
        <v>51</v>
      </c>
      <c r="X73" s="25" t="s">
        <v>58</v>
      </c>
      <c r="Y73" s="28"/>
      <c r="Z73" s="28"/>
      <c r="AA73" s="28"/>
      <c r="AB73" s="28"/>
      <c r="AC73" s="28"/>
      <c r="AD73" s="28"/>
      <c r="AE73" s="36"/>
      <c r="AF73" s="36"/>
      <c r="AG73" s="28"/>
      <c r="AH73" s="28"/>
      <c r="AI73" s="28"/>
      <c r="AJ73" s="28"/>
      <c r="AK73" s="28"/>
      <c r="AL73" s="28"/>
      <c r="AM73" s="28"/>
      <c r="AN73" s="25"/>
      <c r="AO73" s="25"/>
      <c r="AP73" s="37"/>
      <c r="AQ73" s="25"/>
      <c r="AR73" s="39" t="s">
        <v>682</v>
      </c>
      <c r="AS73" s="67" t="s">
        <v>683</v>
      </c>
      <c r="AT73" s="48"/>
      <c r="AU73" s="48"/>
      <c r="AV73" s="25"/>
    </row>
    <row r="74">
      <c r="A74" s="24" t="s">
        <v>684</v>
      </c>
      <c r="B74" s="25" t="s">
        <v>685</v>
      </c>
      <c r="C74" s="26" t="s">
        <v>107</v>
      </c>
      <c r="D74" s="27" t="s">
        <v>50</v>
      </c>
      <c r="E74" s="25" t="s">
        <v>51</v>
      </c>
      <c r="F74" s="29"/>
      <c r="G74" s="29">
        <v>43908.0</v>
      </c>
      <c r="H74" s="30">
        <v>1.0</v>
      </c>
      <c r="I74" s="25" t="s">
        <v>686</v>
      </c>
      <c r="J74" s="41">
        <v>3.0</v>
      </c>
      <c r="K74" s="25" t="s">
        <v>51</v>
      </c>
      <c r="L74" s="28"/>
      <c r="M74" s="28"/>
      <c r="N74" s="25" t="s">
        <v>51</v>
      </c>
      <c r="O74" s="42">
        <v>44118.0</v>
      </c>
      <c r="P74" s="32">
        <v>3636.0</v>
      </c>
      <c r="Q74" s="43" t="s">
        <v>55</v>
      </c>
      <c r="R74" s="35" t="s">
        <v>56</v>
      </c>
      <c r="S74" s="32" t="s">
        <v>687</v>
      </c>
      <c r="T74" s="25" t="s">
        <v>51</v>
      </c>
      <c r="U74" s="25" t="s">
        <v>51</v>
      </c>
      <c r="V74" s="25" t="s">
        <v>51</v>
      </c>
      <c r="W74" s="25" t="s">
        <v>51</v>
      </c>
      <c r="X74" s="89" t="s">
        <v>58</v>
      </c>
      <c r="Y74" s="89"/>
      <c r="Z74" s="89"/>
      <c r="AA74" s="89"/>
      <c r="AB74" s="89"/>
      <c r="AC74" s="89"/>
      <c r="AD74" s="89" t="s">
        <v>51</v>
      </c>
      <c r="AE74" s="44" t="s">
        <v>688</v>
      </c>
      <c r="AF74" s="59" t="s">
        <v>75</v>
      </c>
      <c r="AG74" s="89" t="s">
        <v>58</v>
      </c>
      <c r="AH74" s="28"/>
      <c r="AI74" s="28"/>
      <c r="AJ74" s="28"/>
      <c r="AK74" s="28"/>
      <c r="AL74" s="28"/>
      <c r="AM74" s="28"/>
      <c r="AN74" s="25"/>
      <c r="AO74" s="25"/>
      <c r="AP74" s="37"/>
      <c r="AQ74" s="25"/>
      <c r="AR74" s="39" t="s">
        <v>689</v>
      </c>
      <c r="AS74" s="52" t="s">
        <v>690</v>
      </c>
      <c r="AT74" s="68" t="s">
        <v>691</v>
      </c>
      <c r="AU74" s="48"/>
      <c r="AV74" s="32"/>
    </row>
    <row r="75">
      <c r="A75" s="24" t="s">
        <v>692</v>
      </c>
      <c r="B75" s="25" t="s">
        <v>693</v>
      </c>
      <c r="C75" s="26" t="s">
        <v>68</v>
      </c>
      <c r="D75" s="27" t="s">
        <v>69</v>
      </c>
      <c r="E75" s="25" t="s">
        <v>51</v>
      </c>
      <c r="F75" s="29"/>
      <c r="G75" s="29">
        <v>43901.0</v>
      </c>
      <c r="H75" s="30">
        <v>23.0</v>
      </c>
      <c r="I75" s="29">
        <v>43922.0</v>
      </c>
      <c r="J75" s="46">
        <f t="shared" ref="J75:J76" si="6">(I75-G75)/7</f>
        <v>3</v>
      </c>
      <c r="K75" s="32"/>
      <c r="L75" s="32"/>
      <c r="M75" s="32" t="s">
        <v>694</v>
      </c>
      <c r="N75" s="32" t="s">
        <v>51</v>
      </c>
      <c r="O75" s="33">
        <v>44089.0</v>
      </c>
      <c r="P75" s="32">
        <v>2562.0</v>
      </c>
      <c r="Q75" s="43" t="s">
        <v>55</v>
      </c>
      <c r="R75" s="35" t="s">
        <v>56</v>
      </c>
      <c r="S75" s="32" t="s">
        <v>695</v>
      </c>
      <c r="T75" s="25" t="s">
        <v>51</v>
      </c>
      <c r="U75" s="25" t="s">
        <v>51</v>
      </c>
      <c r="V75" s="25" t="s">
        <v>58</v>
      </c>
      <c r="W75" s="25" t="s">
        <v>51</v>
      </c>
      <c r="X75" s="25" t="s">
        <v>58</v>
      </c>
      <c r="Y75" s="25" t="s">
        <v>51</v>
      </c>
      <c r="Z75" s="32" t="s">
        <v>696</v>
      </c>
      <c r="AA75" s="25" t="s">
        <v>51</v>
      </c>
      <c r="AB75" s="32" t="s">
        <v>697</v>
      </c>
      <c r="AC75" s="28"/>
      <c r="AD75" s="28"/>
      <c r="AE75" s="36"/>
      <c r="AF75" s="36"/>
      <c r="AG75" s="28"/>
      <c r="AH75" s="25" t="s">
        <v>51</v>
      </c>
      <c r="AI75" s="32" t="s">
        <v>698</v>
      </c>
      <c r="AJ75" s="28"/>
      <c r="AK75" s="28"/>
      <c r="AL75" s="28"/>
      <c r="AM75" s="28"/>
      <c r="AN75" s="25"/>
      <c r="AO75" s="25"/>
      <c r="AP75" s="37"/>
      <c r="AQ75" s="25"/>
      <c r="AR75" s="38" t="s">
        <v>699</v>
      </c>
      <c r="AS75" s="40" t="s">
        <v>700</v>
      </c>
      <c r="AT75" s="51" t="s">
        <v>701</v>
      </c>
      <c r="AU75" s="54"/>
      <c r="AV75" s="32"/>
    </row>
    <row r="76">
      <c r="A76" s="24" t="s">
        <v>702</v>
      </c>
      <c r="B76" s="25" t="s">
        <v>703</v>
      </c>
      <c r="C76" s="26" t="s">
        <v>68</v>
      </c>
      <c r="D76" s="27" t="s">
        <v>102</v>
      </c>
      <c r="E76" s="32" t="s">
        <v>159</v>
      </c>
      <c r="F76" s="29"/>
      <c r="G76" s="29">
        <v>43906.0</v>
      </c>
      <c r="H76" s="30">
        <v>3062.0</v>
      </c>
      <c r="I76" s="29">
        <v>43941.0</v>
      </c>
      <c r="J76" s="46">
        <f t="shared" si="6"/>
        <v>5</v>
      </c>
      <c r="K76" s="25" t="s">
        <v>51</v>
      </c>
      <c r="L76" s="29">
        <v>43955.0</v>
      </c>
      <c r="M76" s="25" t="s">
        <v>704</v>
      </c>
      <c r="N76" s="25" t="s">
        <v>51</v>
      </c>
      <c r="O76" s="42">
        <v>43955.0</v>
      </c>
      <c r="P76" s="70">
        <v>166152.0</v>
      </c>
      <c r="Q76" s="43" t="s">
        <v>55</v>
      </c>
      <c r="R76" s="35" t="s">
        <v>56</v>
      </c>
      <c r="S76" s="32" t="s">
        <v>705</v>
      </c>
      <c r="T76" s="25" t="s">
        <v>51</v>
      </c>
      <c r="U76" s="25" t="s">
        <v>51</v>
      </c>
      <c r="V76" s="25" t="s">
        <v>58</v>
      </c>
      <c r="W76" s="25" t="s">
        <v>58</v>
      </c>
      <c r="X76" s="25" t="s">
        <v>58</v>
      </c>
      <c r="Y76" s="28"/>
      <c r="Z76" s="28"/>
      <c r="AA76" s="25" t="s">
        <v>51</v>
      </c>
      <c r="AB76" s="32" t="s">
        <v>706</v>
      </c>
      <c r="AC76" s="28"/>
      <c r="AD76" s="25" t="s">
        <v>58</v>
      </c>
      <c r="AE76" s="44" t="s">
        <v>707</v>
      </c>
      <c r="AF76" s="32" t="s">
        <v>75</v>
      </c>
      <c r="AG76" s="28"/>
      <c r="AH76" s="28"/>
      <c r="AI76" s="28"/>
      <c r="AJ76" s="28"/>
      <c r="AK76" s="28"/>
      <c r="AL76" s="28"/>
      <c r="AM76" s="25" t="s">
        <v>51</v>
      </c>
      <c r="AN76" s="32" t="s">
        <v>708</v>
      </c>
      <c r="AO76" s="25"/>
      <c r="AP76" s="37"/>
      <c r="AQ76" s="32" t="s">
        <v>709</v>
      </c>
      <c r="AR76" s="38" t="s">
        <v>710</v>
      </c>
      <c r="AS76" s="53" t="s">
        <v>711</v>
      </c>
      <c r="AT76" s="51" t="s">
        <v>712</v>
      </c>
      <c r="AU76" s="54"/>
      <c r="AV76" s="32"/>
    </row>
    <row r="77">
      <c r="A77" s="24" t="s">
        <v>713</v>
      </c>
      <c r="B77" s="25" t="s">
        <v>714</v>
      </c>
      <c r="C77" s="26" t="s">
        <v>107</v>
      </c>
      <c r="D77" s="27" t="s">
        <v>108</v>
      </c>
      <c r="E77" s="25" t="s">
        <v>51</v>
      </c>
      <c r="F77" s="29"/>
      <c r="G77" s="29">
        <v>43905.0</v>
      </c>
      <c r="H77" s="30">
        <v>4.0</v>
      </c>
      <c r="I77" s="25" t="s">
        <v>53</v>
      </c>
      <c r="J77" s="31"/>
      <c r="K77" s="32"/>
      <c r="L77" s="32"/>
      <c r="M77" s="32" t="s">
        <v>715</v>
      </c>
      <c r="N77" s="32" t="s">
        <v>51</v>
      </c>
      <c r="O77" s="33">
        <v>44004.0</v>
      </c>
      <c r="P77" s="32">
        <v>14154.0</v>
      </c>
      <c r="Q77" s="43" t="s">
        <v>55</v>
      </c>
      <c r="R77" s="35" t="s">
        <v>56</v>
      </c>
      <c r="S77" s="32" t="s">
        <v>716</v>
      </c>
      <c r="T77" s="25" t="s">
        <v>51</v>
      </c>
      <c r="U77" s="25" t="s">
        <v>51</v>
      </c>
      <c r="V77" s="25" t="s">
        <v>51</v>
      </c>
      <c r="W77" s="25" t="s">
        <v>51</v>
      </c>
      <c r="X77" s="25" t="s">
        <v>51</v>
      </c>
      <c r="Y77" s="25"/>
      <c r="Z77" s="25"/>
      <c r="AA77" s="25"/>
      <c r="AB77" s="25"/>
      <c r="AC77" s="25"/>
      <c r="AD77" s="25" t="s">
        <v>51</v>
      </c>
      <c r="AE77" s="32" t="s">
        <v>717</v>
      </c>
      <c r="AF77" s="32" t="s">
        <v>61</v>
      </c>
      <c r="AG77" s="25" t="s">
        <v>51</v>
      </c>
      <c r="AH77" s="28"/>
      <c r="AI77" s="28"/>
      <c r="AJ77" s="28"/>
      <c r="AK77" s="25"/>
      <c r="AL77" s="28"/>
      <c r="AM77" s="28"/>
      <c r="AN77" s="25"/>
      <c r="AO77" s="25"/>
      <c r="AP77" s="37"/>
      <c r="AQ77" s="32" t="s">
        <v>718</v>
      </c>
      <c r="AR77" s="39" t="s">
        <v>719</v>
      </c>
      <c r="AS77" s="84" t="s">
        <v>720</v>
      </c>
      <c r="AT77" s="38" t="s">
        <v>721</v>
      </c>
      <c r="AU77" s="66" t="s">
        <v>722</v>
      </c>
      <c r="AV77" s="32"/>
    </row>
    <row r="78">
      <c r="A78" s="24" t="s">
        <v>723</v>
      </c>
      <c r="B78" s="25" t="s">
        <v>724</v>
      </c>
      <c r="C78" s="26" t="s">
        <v>68</v>
      </c>
      <c r="D78" s="27" t="s">
        <v>102</v>
      </c>
      <c r="E78" s="32" t="s">
        <v>159</v>
      </c>
      <c r="F78" s="29"/>
      <c r="G78" s="29">
        <v>43913.0</v>
      </c>
      <c r="H78" s="30">
        <v>6.0</v>
      </c>
      <c r="I78" s="32" t="s">
        <v>53</v>
      </c>
      <c r="J78" s="31"/>
      <c r="K78" s="32"/>
      <c r="L78" s="32"/>
      <c r="M78" s="32" t="s">
        <v>725</v>
      </c>
      <c r="N78" s="32" t="s">
        <v>51</v>
      </c>
      <c r="O78" s="33">
        <v>43977.0</v>
      </c>
      <c r="P78" s="25">
        <v>154.0</v>
      </c>
      <c r="Q78" s="43" t="s">
        <v>55</v>
      </c>
      <c r="R78" s="35" t="s">
        <v>56</v>
      </c>
      <c r="S78" s="32" t="s">
        <v>726</v>
      </c>
      <c r="T78" s="25" t="s">
        <v>51</v>
      </c>
      <c r="U78" s="25" t="s">
        <v>51</v>
      </c>
      <c r="V78" s="25" t="s">
        <v>58</v>
      </c>
      <c r="W78" s="25" t="s">
        <v>58</v>
      </c>
      <c r="X78" s="25" t="s">
        <v>58</v>
      </c>
      <c r="Y78" s="28"/>
      <c r="Z78" s="28"/>
      <c r="AA78" s="28"/>
      <c r="AB78" s="28"/>
      <c r="AC78" s="28"/>
      <c r="AD78" s="28"/>
      <c r="AE78" s="36"/>
      <c r="AF78" s="36"/>
      <c r="AG78" s="28"/>
      <c r="AH78" s="28"/>
      <c r="AI78" s="28"/>
      <c r="AJ78" s="28"/>
      <c r="AK78" s="28"/>
      <c r="AL78" s="25"/>
      <c r="AM78" s="25" t="s">
        <v>51</v>
      </c>
      <c r="AN78" s="32" t="s">
        <v>727</v>
      </c>
      <c r="AO78" s="25"/>
      <c r="AP78" s="37"/>
      <c r="AQ78" s="25"/>
      <c r="AR78" s="39" t="s">
        <v>728</v>
      </c>
      <c r="AS78" s="90" t="s">
        <v>368</v>
      </c>
      <c r="AT78" s="48"/>
      <c r="AU78" s="48"/>
      <c r="AV78" s="28"/>
    </row>
    <row r="79" ht="114.0" customHeight="1">
      <c r="A79" s="24" t="s">
        <v>729</v>
      </c>
      <c r="B79" s="25" t="s">
        <v>730</v>
      </c>
      <c r="C79" s="26" t="s">
        <v>68</v>
      </c>
      <c r="D79" s="27" t="s">
        <v>102</v>
      </c>
      <c r="E79" s="25" t="s">
        <v>51</v>
      </c>
      <c r="F79" s="29"/>
      <c r="G79" s="29">
        <v>43901.0</v>
      </c>
      <c r="H79" s="30">
        <v>89.0</v>
      </c>
      <c r="I79" s="25" t="s">
        <v>70</v>
      </c>
      <c r="J79" s="31">
        <v>2.0</v>
      </c>
      <c r="K79" s="32" t="s">
        <v>51</v>
      </c>
      <c r="L79" s="91">
        <v>43931.0</v>
      </c>
      <c r="M79" s="32" t="s">
        <v>731</v>
      </c>
      <c r="N79" s="32" t="s">
        <v>51</v>
      </c>
      <c r="O79" s="33">
        <v>43969.0</v>
      </c>
      <c r="P79" s="32">
        <v>2836.0</v>
      </c>
      <c r="Q79" s="43" t="s">
        <v>55</v>
      </c>
      <c r="R79" s="35" t="s">
        <v>56</v>
      </c>
      <c r="S79" s="32" t="s">
        <v>732</v>
      </c>
      <c r="T79" s="25" t="s">
        <v>51</v>
      </c>
      <c r="U79" s="25" t="s">
        <v>51</v>
      </c>
      <c r="V79" s="25" t="s">
        <v>58</v>
      </c>
      <c r="W79" s="25" t="s">
        <v>51</v>
      </c>
      <c r="X79" s="25" t="s">
        <v>58</v>
      </c>
      <c r="Y79" s="25" t="s">
        <v>51</v>
      </c>
      <c r="Z79" s="32" t="s">
        <v>733</v>
      </c>
      <c r="AA79" s="25" t="s">
        <v>51</v>
      </c>
      <c r="AB79" s="32" t="s">
        <v>734</v>
      </c>
      <c r="AC79" s="28"/>
      <c r="AD79" s="28"/>
      <c r="AE79" s="36"/>
      <c r="AF79" s="36"/>
      <c r="AG79" s="28"/>
      <c r="AH79" s="25" t="s">
        <v>51</v>
      </c>
      <c r="AI79" s="32" t="s">
        <v>735</v>
      </c>
      <c r="AJ79" s="28"/>
      <c r="AK79" s="28"/>
      <c r="AL79" s="28"/>
      <c r="AM79" s="28"/>
      <c r="AN79" s="25"/>
      <c r="AO79" s="25"/>
      <c r="AP79" s="37"/>
      <c r="AQ79" s="32" t="s">
        <v>736</v>
      </c>
      <c r="AR79" s="39" t="s">
        <v>737</v>
      </c>
      <c r="AS79" s="53" t="s">
        <v>738</v>
      </c>
      <c r="AT79" s="51" t="s">
        <v>739</v>
      </c>
      <c r="AU79" s="54"/>
      <c r="AV79" s="32"/>
    </row>
    <row r="80">
      <c r="A80" s="24" t="s">
        <v>740</v>
      </c>
      <c r="B80" s="25" t="s">
        <v>741</v>
      </c>
      <c r="C80" s="26" t="s">
        <v>68</v>
      </c>
      <c r="D80" s="27" t="s">
        <v>102</v>
      </c>
      <c r="E80" s="25" t="s">
        <v>51</v>
      </c>
      <c r="F80" s="29"/>
      <c r="G80" s="29">
        <v>43913.0</v>
      </c>
      <c r="H80" s="30">
        <v>1.0</v>
      </c>
      <c r="I80" s="25" t="s">
        <v>70</v>
      </c>
      <c r="J80" s="41">
        <v>2.0</v>
      </c>
      <c r="K80" s="25" t="s">
        <v>51</v>
      </c>
      <c r="L80" s="25"/>
      <c r="M80" s="32" t="s">
        <v>742</v>
      </c>
      <c r="N80" s="32" t="s">
        <v>51</v>
      </c>
      <c r="O80" s="33">
        <v>43935.0</v>
      </c>
      <c r="P80" s="25">
        <v>11.0</v>
      </c>
      <c r="Q80" s="43" t="s">
        <v>55</v>
      </c>
      <c r="R80" s="35" t="s">
        <v>56</v>
      </c>
      <c r="S80" s="32" t="s">
        <v>743</v>
      </c>
      <c r="T80" s="25" t="s">
        <v>51</v>
      </c>
      <c r="U80" s="25" t="s">
        <v>51</v>
      </c>
      <c r="V80" s="25" t="s">
        <v>58</v>
      </c>
      <c r="W80" s="25" t="s">
        <v>58</v>
      </c>
      <c r="X80" s="25" t="s">
        <v>58</v>
      </c>
      <c r="Y80" s="28"/>
      <c r="Z80" s="28"/>
      <c r="AA80" s="28"/>
      <c r="AB80" s="28"/>
      <c r="AC80" s="28"/>
      <c r="AD80" s="28"/>
      <c r="AE80" s="36"/>
      <c r="AF80" s="36"/>
      <c r="AG80" s="28"/>
      <c r="AH80" s="28"/>
      <c r="AI80" s="28"/>
      <c r="AJ80" s="28"/>
      <c r="AK80" s="28"/>
      <c r="AL80" s="28"/>
      <c r="AM80" s="28"/>
      <c r="AN80" s="25"/>
      <c r="AO80" s="25"/>
      <c r="AP80" s="37"/>
      <c r="AQ80" s="25"/>
      <c r="AR80" s="38" t="s">
        <v>744</v>
      </c>
      <c r="AS80" s="69" t="s">
        <v>368</v>
      </c>
      <c r="AT80" s="48"/>
      <c r="AU80" s="48"/>
      <c r="AV80" s="28"/>
    </row>
    <row r="81">
      <c r="A81" s="24" t="s">
        <v>745</v>
      </c>
      <c r="B81" s="25" t="s">
        <v>746</v>
      </c>
      <c r="C81" s="26" t="s">
        <v>118</v>
      </c>
      <c r="D81" s="27" t="s">
        <v>69</v>
      </c>
      <c r="E81" s="25" t="s">
        <v>51</v>
      </c>
      <c r="F81" s="28"/>
      <c r="G81" s="29">
        <v>43905.0</v>
      </c>
      <c r="H81" s="30">
        <v>0.0</v>
      </c>
      <c r="I81" s="28"/>
      <c r="J81" s="46"/>
      <c r="K81" s="28"/>
      <c r="L81" s="28"/>
      <c r="M81" s="28"/>
      <c r="N81" s="25" t="s">
        <v>51</v>
      </c>
      <c r="O81" s="42">
        <v>44081.0</v>
      </c>
      <c r="P81" s="25">
        <v>24.0</v>
      </c>
      <c r="Q81" s="43" t="s">
        <v>55</v>
      </c>
      <c r="R81" s="35" t="s">
        <v>56</v>
      </c>
      <c r="S81" s="25" t="s">
        <v>747</v>
      </c>
      <c r="T81" s="25" t="s">
        <v>51</v>
      </c>
      <c r="U81" s="25" t="s">
        <v>51</v>
      </c>
      <c r="V81" s="25" t="s">
        <v>58</v>
      </c>
      <c r="W81" s="25" t="s">
        <v>58</v>
      </c>
      <c r="X81" s="25" t="s">
        <v>58</v>
      </c>
      <c r="Y81" s="28"/>
      <c r="Z81" s="28"/>
      <c r="AA81" s="28"/>
      <c r="AB81" s="28"/>
      <c r="AC81" s="28"/>
      <c r="AD81" s="25" t="s">
        <v>51</v>
      </c>
      <c r="AE81" s="32" t="s">
        <v>748</v>
      </c>
      <c r="AF81" s="32" t="s">
        <v>123</v>
      </c>
      <c r="AG81" s="25" t="s">
        <v>51</v>
      </c>
      <c r="AH81" s="28"/>
      <c r="AI81" s="28"/>
      <c r="AJ81" s="28"/>
      <c r="AK81" s="28"/>
      <c r="AL81" s="28"/>
      <c r="AM81" s="28"/>
      <c r="AN81" s="28"/>
      <c r="AO81" s="28"/>
      <c r="AP81" s="28"/>
      <c r="AQ81" s="28"/>
      <c r="AR81" s="92" t="s">
        <v>228</v>
      </c>
      <c r="AS81" s="48"/>
      <c r="AT81" s="48"/>
      <c r="AU81" s="48"/>
      <c r="AV81" s="28"/>
    </row>
    <row r="82">
      <c r="A82" s="24" t="s">
        <v>749</v>
      </c>
      <c r="B82" s="25" t="s">
        <v>750</v>
      </c>
      <c r="C82" s="26" t="s">
        <v>93</v>
      </c>
      <c r="D82" s="27" t="s">
        <v>102</v>
      </c>
      <c r="E82" s="25" t="s">
        <v>51</v>
      </c>
      <c r="F82" s="29"/>
      <c r="G82" s="29">
        <v>43906.0</v>
      </c>
      <c r="H82" s="30">
        <v>5.0</v>
      </c>
      <c r="I82" s="25" t="s">
        <v>70</v>
      </c>
      <c r="J82" s="41">
        <v>2.0</v>
      </c>
      <c r="K82" s="28"/>
      <c r="L82" s="28"/>
      <c r="M82" s="28"/>
      <c r="N82" s="25" t="s">
        <v>51</v>
      </c>
      <c r="O82" s="42">
        <v>44215.0</v>
      </c>
      <c r="P82" s="32">
        <v>7287.0</v>
      </c>
      <c r="Q82" s="43" t="s">
        <v>55</v>
      </c>
      <c r="R82" s="35" t="s">
        <v>56</v>
      </c>
      <c r="S82" s="32" t="s">
        <v>751</v>
      </c>
      <c r="T82" s="25" t="s">
        <v>51</v>
      </c>
      <c r="U82" s="25" t="s">
        <v>51</v>
      </c>
      <c r="V82" s="25" t="s">
        <v>58</v>
      </c>
      <c r="W82" s="25" t="s">
        <v>58</v>
      </c>
      <c r="X82" s="25" t="s">
        <v>58</v>
      </c>
      <c r="Y82" s="28"/>
      <c r="Z82" s="28"/>
      <c r="AA82" s="28"/>
      <c r="AB82" s="28"/>
      <c r="AC82" s="28"/>
      <c r="AD82" s="28"/>
      <c r="AE82" s="36"/>
      <c r="AF82" s="36"/>
      <c r="AG82" s="28"/>
      <c r="AH82" s="28"/>
      <c r="AI82" s="28"/>
      <c r="AJ82" s="28"/>
      <c r="AK82" s="28"/>
      <c r="AL82" s="28"/>
      <c r="AM82" s="28"/>
      <c r="AN82" s="25"/>
      <c r="AO82" s="25" t="s">
        <v>51</v>
      </c>
      <c r="AP82" s="93" t="s">
        <v>752</v>
      </c>
      <c r="AQ82" s="25"/>
      <c r="AR82" s="39" t="s">
        <v>753</v>
      </c>
      <c r="AS82" s="94" t="s">
        <v>754</v>
      </c>
      <c r="AT82" s="67" t="s">
        <v>755</v>
      </c>
      <c r="AU82" s="48"/>
      <c r="AV82" s="32"/>
    </row>
    <row r="83">
      <c r="A83" s="24" t="s">
        <v>756</v>
      </c>
      <c r="B83" s="25" t="s">
        <v>757</v>
      </c>
      <c r="C83" s="26" t="s">
        <v>118</v>
      </c>
      <c r="D83" s="27" t="s">
        <v>69</v>
      </c>
      <c r="E83" s="25" t="s">
        <v>51</v>
      </c>
      <c r="F83" s="29"/>
      <c r="G83" s="29">
        <v>43906.0</v>
      </c>
      <c r="H83" s="30">
        <v>6.0</v>
      </c>
      <c r="I83" s="25" t="s">
        <v>686</v>
      </c>
      <c r="J83" s="41">
        <v>3.0</v>
      </c>
      <c r="K83" s="25"/>
      <c r="L83" s="25"/>
      <c r="M83" s="25" t="s">
        <v>758</v>
      </c>
      <c r="N83" s="25" t="s">
        <v>51</v>
      </c>
      <c r="O83" s="42">
        <v>44200.0</v>
      </c>
      <c r="P83" s="32">
        <v>139419.0</v>
      </c>
      <c r="Q83" s="43" t="s">
        <v>55</v>
      </c>
      <c r="R83" s="35" t="s">
        <v>56</v>
      </c>
      <c r="S83" s="32" t="s">
        <v>759</v>
      </c>
      <c r="T83" s="25" t="s">
        <v>51</v>
      </c>
      <c r="U83" s="25" t="s">
        <v>51</v>
      </c>
      <c r="V83" s="25" t="s">
        <v>51</v>
      </c>
      <c r="W83" s="25" t="s">
        <v>51</v>
      </c>
      <c r="X83" s="25" t="s">
        <v>51</v>
      </c>
      <c r="Y83" s="25" t="s">
        <v>58</v>
      </c>
      <c r="Z83" s="25" t="s">
        <v>760</v>
      </c>
      <c r="AA83" s="25" t="s">
        <v>51</v>
      </c>
      <c r="AB83" s="32" t="s">
        <v>761</v>
      </c>
      <c r="AC83" s="25" t="s">
        <v>60</v>
      </c>
      <c r="AD83" s="28"/>
      <c r="AE83" s="36"/>
      <c r="AF83" s="36"/>
      <c r="AG83" s="28"/>
      <c r="AH83" s="28"/>
      <c r="AI83" s="28"/>
      <c r="AJ83" s="28"/>
      <c r="AK83" s="32"/>
      <c r="AL83" s="28"/>
      <c r="AM83" s="28"/>
      <c r="AN83" s="25"/>
      <c r="AO83" s="25" t="s">
        <v>51</v>
      </c>
      <c r="AP83" s="32" t="s">
        <v>762</v>
      </c>
      <c r="AQ83" s="49" t="s">
        <v>763</v>
      </c>
      <c r="AR83" s="39" t="s">
        <v>764</v>
      </c>
      <c r="AS83" s="53" t="s">
        <v>765</v>
      </c>
      <c r="AT83" s="51" t="s">
        <v>766</v>
      </c>
      <c r="AU83" s="50" t="s">
        <v>767</v>
      </c>
      <c r="AV83" s="32"/>
    </row>
    <row r="84">
      <c r="A84" s="24" t="s">
        <v>768</v>
      </c>
      <c r="B84" s="25" t="s">
        <v>769</v>
      </c>
      <c r="C84" s="26" t="s">
        <v>107</v>
      </c>
      <c r="D84" s="27" t="s">
        <v>50</v>
      </c>
      <c r="E84" s="25" t="s">
        <v>51</v>
      </c>
      <c r="F84" s="29"/>
      <c r="G84" s="29">
        <v>43914.0</v>
      </c>
      <c r="H84" s="25">
        <v>4.0</v>
      </c>
      <c r="I84" s="28"/>
      <c r="J84" s="41" t="s">
        <v>53</v>
      </c>
      <c r="K84" s="28"/>
      <c r="L84" s="28"/>
      <c r="M84" s="25" t="s">
        <v>770</v>
      </c>
      <c r="N84" s="25" t="s">
        <v>51</v>
      </c>
      <c r="O84" s="42">
        <v>44011.0</v>
      </c>
      <c r="P84" s="32">
        <v>5342.0</v>
      </c>
      <c r="Q84" s="43" t="s">
        <v>55</v>
      </c>
      <c r="R84" s="35" t="s">
        <v>56</v>
      </c>
      <c r="S84" s="32" t="s">
        <v>771</v>
      </c>
      <c r="T84" s="25" t="s">
        <v>51</v>
      </c>
      <c r="U84" s="25" t="s">
        <v>51</v>
      </c>
      <c r="V84" s="25" t="s">
        <v>51</v>
      </c>
      <c r="W84" s="25" t="s">
        <v>51</v>
      </c>
      <c r="X84" s="25" t="s">
        <v>58</v>
      </c>
      <c r="Y84" s="28"/>
      <c r="Z84" s="28"/>
      <c r="AA84" s="28"/>
      <c r="AB84" s="28"/>
      <c r="AC84" s="25" t="s">
        <v>60</v>
      </c>
      <c r="AD84" s="25" t="s">
        <v>51</v>
      </c>
      <c r="AE84" s="44" t="s">
        <v>772</v>
      </c>
      <c r="AF84" s="32" t="s">
        <v>86</v>
      </c>
      <c r="AG84" s="28"/>
      <c r="AH84" s="28"/>
      <c r="AI84" s="28"/>
      <c r="AJ84" s="28"/>
      <c r="AK84" s="28"/>
      <c r="AL84" s="28"/>
      <c r="AM84" s="28"/>
      <c r="AN84" s="28"/>
      <c r="AO84" s="28"/>
      <c r="AP84" s="28"/>
      <c r="AQ84" s="95" t="s">
        <v>773</v>
      </c>
      <c r="AR84" s="68" t="s">
        <v>774</v>
      </c>
      <c r="AS84" s="96" t="s">
        <v>775</v>
      </c>
      <c r="AT84" s="48"/>
      <c r="AU84" s="53" t="s">
        <v>776</v>
      </c>
      <c r="AV84" s="32"/>
    </row>
    <row r="85">
      <c r="A85" s="24" t="s">
        <v>777</v>
      </c>
      <c r="B85" s="25" t="s">
        <v>778</v>
      </c>
      <c r="C85" s="26" t="s">
        <v>107</v>
      </c>
      <c r="D85" s="27" t="s">
        <v>50</v>
      </c>
      <c r="E85" s="25" t="s">
        <v>51</v>
      </c>
      <c r="F85" s="28"/>
      <c r="G85" s="29">
        <v>43909.0</v>
      </c>
      <c r="H85" s="30"/>
      <c r="I85" s="28"/>
      <c r="J85" s="46"/>
      <c r="K85" s="28"/>
      <c r="L85" s="28"/>
      <c r="M85" s="28"/>
      <c r="N85" s="25" t="s">
        <v>51</v>
      </c>
      <c r="O85" s="42">
        <v>44109.0</v>
      </c>
      <c r="P85" s="25">
        <v>2403.0</v>
      </c>
      <c r="Q85" s="43" t="s">
        <v>55</v>
      </c>
      <c r="R85" s="35" t="s">
        <v>56</v>
      </c>
      <c r="S85" s="25" t="s">
        <v>779</v>
      </c>
      <c r="T85" s="25" t="s">
        <v>103</v>
      </c>
      <c r="U85" s="25" t="s">
        <v>58</v>
      </c>
      <c r="V85" s="25" t="s">
        <v>58</v>
      </c>
      <c r="W85" s="25" t="s">
        <v>58</v>
      </c>
      <c r="X85" s="25" t="s">
        <v>58</v>
      </c>
      <c r="Y85" s="28"/>
      <c r="Z85" s="28"/>
      <c r="AA85" s="28"/>
      <c r="AB85" s="28"/>
      <c r="AC85" s="28"/>
      <c r="AD85" s="28"/>
      <c r="AE85" s="36"/>
      <c r="AF85" s="36"/>
      <c r="AG85" s="28"/>
      <c r="AH85" s="28"/>
      <c r="AI85" s="28"/>
      <c r="AJ85" s="28"/>
      <c r="AK85" s="28"/>
      <c r="AL85" s="28"/>
      <c r="AM85" s="28"/>
      <c r="AN85" s="28"/>
      <c r="AO85" s="28"/>
      <c r="AP85" s="28"/>
      <c r="AQ85" s="28"/>
      <c r="AR85" s="48"/>
      <c r="AS85" s="53" t="s">
        <v>780</v>
      </c>
      <c r="AT85" s="48"/>
      <c r="AU85" s="48"/>
      <c r="AV85" s="25"/>
    </row>
    <row r="86">
      <c r="A86" s="24" t="s">
        <v>781</v>
      </c>
      <c r="B86" s="25" t="s">
        <v>782</v>
      </c>
      <c r="C86" s="26" t="s">
        <v>118</v>
      </c>
      <c r="D86" s="27" t="s">
        <v>69</v>
      </c>
      <c r="E86" s="25" t="s">
        <v>51</v>
      </c>
      <c r="F86" s="29"/>
      <c r="G86" s="29">
        <v>43906.0</v>
      </c>
      <c r="H86" s="30">
        <v>7.0</v>
      </c>
      <c r="I86" s="25" t="s">
        <v>70</v>
      </c>
      <c r="J86" s="41">
        <v>2.0</v>
      </c>
      <c r="K86" s="25" t="s">
        <v>51</v>
      </c>
      <c r="L86" s="57">
        <v>43941.0</v>
      </c>
      <c r="M86" s="32" t="s">
        <v>783</v>
      </c>
      <c r="N86" s="32" t="s">
        <v>51</v>
      </c>
      <c r="O86" s="33">
        <v>44144.0</v>
      </c>
      <c r="P86" s="32">
        <v>4484.0</v>
      </c>
      <c r="Q86" s="43" t="s">
        <v>55</v>
      </c>
      <c r="R86" s="35" t="s">
        <v>56</v>
      </c>
      <c r="S86" s="32" t="s">
        <v>784</v>
      </c>
      <c r="T86" s="32" t="s">
        <v>51</v>
      </c>
      <c r="U86" s="32" t="s">
        <v>51</v>
      </c>
      <c r="V86" s="32" t="s">
        <v>51</v>
      </c>
      <c r="W86" s="32" t="s">
        <v>51</v>
      </c>
      <c r="X86" s="25" t="s">
        <v>58</v>
      </c>
      <c r="Y86" s="25" t="s">
        <v>51</v>
      </c>
      <c r="Z86" s="32" t="s">
        <v>785</v>
      </c>
      <c r="AA86" s="25" t="s">
        <v>51</v>
      </c>
      <c r="AB86" s="32" t="s">
        <v>786</v>
      </c>
      <c r="AC86" s="25"/>
      <c r="AD86" s="25" t="s">
        <v>51</v>
      </c>
      <c r="AE86" s="32" t="s">
        <v>122</v>
      </c>
      <c r="AF86" s="32" t="s">
        <v>123</v>
      </c>
      <c r="AG86" s="25" t="s">
        <v>58</v>
      </c>
      <c r="AH86" s="28"/>
      <c r="AI86" s="28"/>
      <c r="AJ86" s="28"/>
      <c r="AK86" s="28"/>
      <c r="AL86" s="28"/>
      <c r="AM86" s="28"/>
      <c r="AN86" s="25"/>
      <c r="AO86" s="25"/>
      <c r="AP86" s="37"/>
      <c r="AQ86" s="32" t="s">
        <v>787</v>
      </c>
      <c r="AR86" s="39" t="s">
        <v>788</v>
      </c>
      <c r="AS86" s="84" t="s">
        <v>789</v>
      </c>
      <c r="AT86" s="51" t="s">
        <v>790</v>
      </c>
      <c r="AU86" s="54"/>
      <c r="AV86" s="32"/>
    </row>
    <row r="87">
      <c r="A87" s="24" t="s">
        <v>791</v>
      </c>
      <c r="B87" s="25" t="s">
        <v>792</v>
      </c>
      <c r="C87" s="26" t="s">
        <v>118</v>
      </c>
      <c r="D87" s="27" t="s">
        <v>50</v>
      </c>
      <c r="E87" s="25" t="s">
        <v>51</v>
      </c>
      <c r="F87" s="86"/>
      <c r="G87" s="29">
        <v>43910.0</v>
      </c>
      <c r="H87" s="30">
        <v>2.0</v>
      </c>
      <c r="I87" s="25" t="s">
        <v>53</v>
      </c>
      <c r="J87" s="41"/>
      <c r="K87" s="25"/>
      <c r="L87" s="25"/>
      <c r="M87" s="25" t="s">
        <v>793</v>
      </c>
      <c r="N87" s="25" t="s">
        <v>51</v>
      </c>
      <c r="O87" s="42">
        <v>44053.0</v>
      </c>
      <c r="P87" s="32">
        <v>7634.0</v>
      </c>
      <c r="Q87" s="43" t="s">
        <v>55</v>
      </c>
      <c r="R87" s="35" t="s">
        <v>56</v>
      </c>
      <c r="S87" s="32" t="s">
        <v>794</v>
      </c>
      <c r="T87" s="25" t="s">
        <v>51</v>
      </c>
      <c r="U87" s="25" t="s">
        <v>51</v>
      </c>
      <c r="V87" s="25" t="s">
        <v>58</v>
      </c>
      <c r="W87" s="25" t="s">
        <v>51</v>
      </c>
      <c r="X87" s="25" t="s">
        <v>58</v>
      </c>
      <c r="Y87" s="28"/>
      <c r="Z87" s="28"/>
      <c r="AA87" s="28"/>
      <c r="AB87" s="28"/>
      <c r="AC87" s="28"/>
      <c r="AD87" s="28"/>
      <c r="AE87" s="36"/>
      <c r="AF87" s="36"/>
      <c r="AG87" s="28"/>
      <c r="AH87" s="28"/>
      <c r="AI87" s="28"/>
      <c r="AJ87" s="28"/>
      <c r="AK87" s="28"/>
      <c r="AL87" s="28"/>
      <c r="AM87" s="28"/>
      <c r="AN87" s="25"/>
      <c r="AO87" s="25" t="s">
        <v>51</v>
      </c>
      <c r="AP87" s="25" t="s">
        <v>795</v>
      </c>
      <c r="AQ87" s="25"/>
      <c r="AR87" s="38" t="s">
        <v>796</v>
      </c>
      <c r="AS87" s="48"/>
      <c r="AT87" s="38" t="s">
        <v>797</v>
      </c>
      <c r="AU87" s="39"/>
      <c r="AV87" s="32"/>
    </row>
    <row r="88">
      <c r="A88" s="24" t="s">
        <v>798</v>
      </c>
      <c r="B88" s="25" t="s">
        <v>799</v>
      </c>
      <c r="C88" s="26" t="s">
        <v>118</v>
      </c>
      <c r="D88" s="27" t="s">
        <v>108</v>
      </c>
      <c r="E88" s="25" t="s">
        <v>51</v>
      </c>
      <c r="F88" s="29"/>
      <c r="G88" s="29">
        <v>43902.0</v>
      </c>
      <c r="H88" s="30">
        <v>2.0</v>
      </c>
      <c r="I88" s="25" t="s">
        <v>70</v>
      </c>
      <c r="J88" s="31">
        <v>2.0</v>
      </c>
      <c r="K88" s="32"/>
      <c r="L88" s="32"/>
      <c r="M88" s="32" t="s">
        <v>800</v>
      </c>
      <c r="N88" s="32" t="s">
        <v>58</v>
      </c>
      <c r="O88" s="33"/>
      <c r="P88" s="59"/>
      <c r="Q88" s="43" t="s">
        <v>55</v>
      </c>
      <c r="R88" s="35" t="s">
        <v>56</v>
      </c>
      <c r="S88" s="59" t="s">
        <v>801</v>
      </c>
      <c r="T88" s="25" t="s">
        <v>51</v>
      </c>
      <c r="U88" s="25" t="s">
        <v>51</v>
      </c>
      <c r="V88" s="25" t="s">
        <v>58</v>
      </c>
      <c r="W88" s="25" t="s">
        <v>51</v>
      </c>
      <c r="X88" s="25" t="s">
        <v>58</v>
      </c>
      <c r="Y88" s="25" t="s">
        <v>58</v>
      </c>
      <c r="Z88" s="25" t="s">
        <v>426</v>
      </c>
      <c r="AA88" s="25" t="s">
        <v>58</v>
      </c>
      <c r="AB88" s="28"/>
      <c r="AC88" s="28"/>
      <c r="AD88" s="28"/>
      <c r="AE88" s="36"/>
      <c r="AF88" s="36"/>
      <c r="AG88" s="28"/>
      <c r="AH88" s="28"/>
      <c r="AI88" s="28"/>
      <c r="AJ88" s="28"/>
      <c r="AK88" s="28"/>
      <c r="AL88" s="28"/>
      <c r="AM88" s="28"/>
      <c r="AN88" s="25"/>
      <c r="AO88" s="25" t="s">
        <v>51</v>
      </c>
      <c r="AP88" s="32" t="s">
        <v>802</v>
      </c>
      <c r="AQ88" s="25"/>
      <c r="AR88" s="38" t="s">
        <v>803</v>
      </c>
      <c r="AS88" s="38" t="s">
        <v>804</v>
      </c>
      <c r="AT88" s="51" t="s">
        <v>805</v>
      </c>
      <c r="AU88" s="54"/>
      <c r="AV88" s="59"/>
    </row>
    <row r="89">
      <c r="A89" s="24" t="s">
        <v>806</v>
      </c>
      <c r="B89" s="25" t="s">
        <v>807</v>
      </c>
      <c r="C89" s="26" t="s">
        <v>93</v>
      </c>
      <c r="D89" s="27" t="s">
        <v>102</v>
      </c>
      <c r="E89" s="25" t="s">
        <v>51</v>
      </c>
      <c r="F89" s="28"/>
      <c r="G89" s="97">
        <v>43864.0</v>
      </c>
      <c r="H89" s="47"/>
      <c r="I89" s="73">
        <v>43941.0</v>
      </c>
      <c r="J89" s="46">
        <f>(I89-G89)/7</f>
        <v>11</v>
      </c>
      <c r="K89" s="28"/>
      <c r="L89" s="28"/>
      <c r="M89" s="28"/>
      <c r="N89" s="25" t="s">
        <v>51</v>
      </c>
      <c r="O89" s="42">
        <v>43978.0</v>
      </c>
      <c r="P89" s="25">
        <v>1067.0</v>
      </c>
      <c r="Q89" s="43" t="s">
        <v>55</v>
      </c>
      <c r="R89" s="35" t="s">
        <v>56</v>
      </c>
      <c r="S89" s="28"/>
      <c r="T89" s="25" t="s">
        <v>51</v>
      </c>
      <c r="U89" s="25" t="s">
        <v>51</v>
      </c>
      <c r="V89" s="25" t="s">
        <v>51</v>
      </c>
      <c r="W89" s="25" t="s">
        <v>58</v>
      </c>
      <c r="X89" s="25" t="s">
        <v>58</v>
      </c>
      <c r="Y89" s="25" t="s">
        <v>58</v>
      </c>
      <c r="Z89" s="28"/>
      <c r="AA89" s="28"/>
      <c r="AB89" s="28"/>
      <c r="AC89" s="28"/>
      <c r="AD89" s="25" t="s">
        <v>51</v>
      </c>
      <c r="AE89" s="44" t="s">
        <v>808</v>
      </c>
      <c r="AF89" s="32" t="s">
        <v>75</v>
      </c>
      <c r="AG89" s="28"/>
      <c r="AH89" s="28"/>
      <c r="AI89" s="28"/>
      <c r="AJ89" s="28"/>
      <c r="AK89" s="28"/>
      <c r="AL89" s="28"/>
      <c r="AM89" s="28"/>
      <c r="AN89" s="25"/>
      <c r="AO89" s="25"/>
      <c r="AP89" s="37"/>
      <c r="AQ89" s="32" t="s">
        <v>809</v>
      </c>
      <c r="AR89" s="38" t="s">
        <v>810</v>
      </c>
      <c r="AS89" s="48"/>
      <c r="AT89" s="48"/>
      <c r="AU89" s="48"/>
      <c r="AV89" s="28"/>
    </row>
    <row r="90">
      <c r="A90" s="24" t="s">
        <v>811</v>
      </c>
      <c r="B90" s="25" t="s">
        <v>812</v>
      </c>
      <c r="C90" s="26" t="s">
        <v>68</v>
      </c>
      <c r="D90" s="27" t="s">
        <v>102</v>
      </c>
      <c r="E90" s="25" t="s">
        <v>51</v>
      </c>
      <c r="F90" s="29"/>
      <c r="G90" s="29">
        <v>43903.0</v>
      </c>
      <c r="H90" s="30">
        <v>32.0</v>
      </c>
      <c r="I90" s="25" t="s">
        <v>53</v>
      </c>
      <c r="J90" s="31"/>
      <c r="K90" s="32"/>
      <c r="L90" s="32"/>
      <c r="M90" s="32" t="s">
        <v>813</v>
      </c>
      <c r="N90" s="32" t="s">
        <v>51</v>
      </c>
      <c r="O90" s="33">
        <v>43984.0</v>
      </c>
      <c r="P90" s="32">
        <v>3921.0</v>
      </c>
      <c r="Q90" s="43" t="s">
        <v>55</v>
      </c>
      <c r="R90" s="35" t="s">
        <v>56</v>
      </c>
      <c r="S90" s="32" t="s">
        <v>814</v>
      </c>
      <c r="T90" s="25" t="s">
        <v>51</v>
      </c>
      <c r="U90" s="25" t="s">
        <v>51</v>
      </c>
      <c r="V90" s="25" t="s">
        <v>58</v>
      </c>
      <c r="W90" s="25" t="s">
        <v>58</v>
      </c>
      <c r="X90" s="25" t="s">
        <v>58</v>
      </c>
      <c r="Y90" s="25" t="s">
        <v>58</v>
      </c>
      <c r="Z90" s="28"/>
      <c r="AA90" s="28"/>
      <c r="AB90" s="28"/>
      <c r="AC90" s="28"/>
      <c r="AD90" s="25" t="s">
        <v>51</v>
      </c>
      <c r="AE90" s="44" t="s">
        <v>815</v>
      </c>
      <c r="AF90" s="32" t="s">
        <v>75</v>
      </c>
      <c r="AG90" s="25" t="s">
        <v>51</v>
      </c>
      <c r="AH90" s="28"/>
      <c r="AI90" s="28"/>
      <c r="AJ90" s="28"/>
      <c r="AK90" s="28"/>
      <c r="AL90" s="28"/>
      <c r="AM90" s="25" t="s">
        <v>51</v>
      </c>
      <c r="AN90" s="32" t="s">
        <v>816</v>
      </c>
      <c r="AO90" s="25" t="s">
        <v>51</v>
      </c>
      <c r="AP90" s="32" t="s">
        <v>817</v>
      </c>
      <c r="AQ90" s="32" t="s">
        <v>818</v>
      </c>
      <c r="AR90" s="39" t="s">
        <v>819</v>
      </c>
      <c r="AS90" s="67" t="s">
        <v>820</v>
      </c>
      <c r="AT90" s="68" t="s">
        <v>821</v>
      </c>
      <c r="AU90" s="48"/>
      <c r="AV90" s="32"/>
    </row>
    <row r="91">
      <c r="A91" s="24" t="s">
        <v>822</v>
      </c>
      <c r="B91" s="25" t="s">
        <v>823</v>
      </c>
      <c r="C91" s="26" t="s">
        <v>68</v>
      </c>
      <c r="D91" s="27" t="s">
        <v>102</v>
      </c>
      <c r="E91" s="25" t="s">
        <v>159</v>
      </c>
      <c r="F91" s="29"/>
      <c r="G91" s="29">
        <v>43903.0</v>
      </c>
      <c r="H91" s="30">
        <v>117.0</v>
      </c>
      <c r="I91" s="25" t="s">
        <v>824</v>
      </c>
      <c r="J91" s="41">
        <v>4.0</v>
      </c>
      <c r="K91" s="25"/>
      <c r="L91" s="25"/>
      <c r="M91" s="32" t="s">
        <v>825</v>
      </c>
      <c r="N91" s="25" t="s">
        <v>51</v>
      </c>
      <c r="O91" s="42">
        <v>43955.0</v>
      </c>
      <c r="P91" s="25">
        <v>1799.0</v>
      </c>
      <c r="Q91" s="43" t="s">
        <v>55</v>
      </c>
      <c r="R91" s="35" t="s">
        <v>56</v>
      </c>
      <c r="S91" s="25" t="s">
        <v>826</v>
      </c>
      <c r="T91" s="25" t="s">
        <v>58</v>
      </c>
      <c r="U91" s="25" t="s">
        <v>58</v>
      </c>
      <c r="V91" s="25" t="s">
        <v>58</v>
      </c>
      <c r="W91" s="25" t="s">
        <v>58</v>
      </c>
      <c r="X91" s="25" t="s">
        <v>58</v>
      </c>
      <c r="Y91" s="28"/>
      <c r="Z91" s="28"/>
      <c r="AA91" s="28"/>
      <c r="AB91" s="28"/>
      <c r="AC91" s="28"/>
      <c r="AD91" s="28"/>
      <c r="AE91" s="36"/>
      <c r="AF91" s="36"/>
      <c r="AG91" s="28"/>
      <c r="AH91" s="28"/>
      <c r="AI91" s="28"/>
      <c r="AJ91" s="28"/>
      <c r="AK91" s="28"/>
      <c r="AL91" s="28"/>
      <c r="AM91" s="28"/>
      <c r="AN91" s="25"/>
      <c r="AO91" s="25"/>
      <c r="AP91" s="37"/>
      <c r="AQ91" s="32" t="s">
        <v>827</v>
      </c>
      <c r="AR91" s="38" t="s">
        <v>828</v>
      </c>
      <c r="AS91" s="52" t="s">
        <v>829</v>
      </c>
      <c r="AT91" s="48"/>
      <c r="AU91" s="48"/>
      <c r="AV91" s="28"/>
    </row>
    <row r="92">
      <c r="A92" s="24" t="s">
        <v>830</v>
      </c>
      <c r="B92" s="25" t="s">
        <v>831</v>
      </c>
      <c r="C92" s="26" t="s">
        <v>49</v>
      </c>
      <c r="D92" s="27" t="s">
        <v>108</v>
      </c>
      <c r="E92" s="25" t="s">
        <v>51</v>
      </c>
      <c r="F92" s="29"/>
      <c r="G92" s="29">
        <v>43903.0</v>
      </c>
      <c r="H92" s="30">
        <v>0.0</v>
      </c>
      <c r="I92" s="29">
        <v>43921.0</v>
      </c>
      <c r="J92" s="46">
        <f>(I92-G92)/7</f>
        <v>2.571428571</v>
      </c>
      <c r="K92" s="25"/>
      <c r="L92" s="25"/>
      <c r="M92" s="25"/>
      <c r="N92" s="25" t="s">
        <v>51</v>
      </c>
      <c r="O92" s="42">
        <v>44095.0</v>
      </c>
      <c r="P92" s="32">
        <v>5487540.0</v>
      </c>
      <c r="Q92" s="43" t="s">
        <v>55</v>
      </c>
      <c r="R92" s="35" t="s">
        <v>56</v>
      </c>
      <c r="S92" s="32" t="s">
        <v>832</v>
      </c>
      <c r="T92" s="25" t="s">
        <v>315</v>
      </c>
      <c r="U92" s="25" t="s">
        <v>51</v>
      </c>
      <c r="V92" s="25" t="s">
        <v>58</v>
      </c>
      <c r="W92" s="25" t="s">
        <v>51</v>
      </c>
      <c r="X92" s="25" t="s">
        <v>58</v>
      </c>
      <c r="Y92" s="25" t="s">
        <v>51</v>
      </c>
      <c r="Z92" s="32" t="s">
        <v>833</v>
      </c>
      <c r="AA92" s="28"/>
      <c r="AB92" s="28"/>
      <c r="AC92" s="28"/>
      <c r="AD92" s="25" t="s">
        <v>51</v>
      </c>
      <c r="AE92" s="32" t="s">
        <v>834</v>
      </c>
      <c r="AF92" s="32" t="s">
        <v>215</v>
      </c>
      <c r="AG92" s="25" t="s">
        <v>51</v>
      </c>
      <c r="AH92" s="28"/>
      <c r="AI92" s="28"/>
      <c r="AJ92" s="28"/>
      <c r="AK92" s="25" t="s">
        <v>51</v>
      </c>
      <c r="AL92" s="32" t="s">
        <v>835</v>
      </c>
      <c r="AM92" s="28"/>
      <c r="AN92" s="25"/>
      <c r="AO92" s="25" t="s">
        <v>51</v>
      </c>
      <c r="AP92" s="32" t="s">
        <v>836</v>
      </c>
      <c r="AQ92" s="32" t="s">
        <v>837</v>
      </c>
      <c r="AR92" s="39" t="s">
        <v>838</v>
      </c>
      <c r="AS92" s="84" t="s">
        <v>839</v>
      </c>
      <c r="AT92" s="38" t="s">
        <v>840</v>
      </c>
      <c r="AU92" s="39"/>
      <c r="AV92" s="32"/>
    </row>
    <row r="93">
      <c r="A93" s="24" t="s">
        <v>841</v>
      </c>
      <c r="B93" s="25" t="s">
        <v>842</v>
      </c>
      <c r="C93" s="26" t="s">
        <v>93</v>
      </c>
      <c r="D93" s="27" t="s">
        <v>108</v>
      </c>
      <c r="E93" s="25" t="s">
        <v>51</v>
      </c>
      <c r="F93" s="29"/>
      <c r="G93" s="29">
        <v>43906.0</v>
      </c>
      <c r="H93" s="30">
        <v>117.0</v>
      </c>
      <c r="I93" s="25" t="s">
        <v>53</v>
      </c>
      <c r="J93" s="41"/>
      <c r="K93" s="25"/>
      <c r="L93" s="25"/>
      <c r="M93" s="25" t="s">
        <v>843</v>
      </c>
      <c r="N93" s="25" t="s">
        <v>51</v>
      </c>
      <c r="O93" s="42">
        <v>44025.0</v>
      </c>
      <c r="P93" s="32">
        <v>76981.0</v>
      </c>
      <c r="Q93" s="43" t="s">
        <v>55</v>
      </c>
      <c r="R93" s="35" t="s">
        <v>56</v>
      </c>
      <c r="S93" s="32" t="s">
        <v>844</v>
      </c>
      <c r="T93" s="25" t="s">
        <v>51</v>
      </c>
      <c r="U93" s="25" t="s">
        <v>51</v>
      </c>
      <c r="V93" s="25" t="s">
        <v>58</v>
      </c>
      <c r="W93" s="25" t="s">
        <v>51</v>
      </c>
      <c r="X93" s="25" t="s">
        <v>58</v>
      </c>
      <c r="Y93" s="25" t="s">
        <v>58</v>
      </c>
      <c r="Z93" s="32" t="s">
        <v>845</v>
      </c>
      <c r="AA93" s="25" t="s">
        <v>58</v>
      </c>
      <c r="AB93" s="32" t="s">
        <v>846</v>
      </c>
      <c r="AC93" s="28"/>
      <c r="AD93" s="25" t="s">
        <v>51</v>
      </c>
      <c r="AE93" s="32" t="s">
        <v>847</v>
      </c>
      <c r="AF93" s="32" t="s">
        <v>144</v>
      </c>
      <c r="AG93" s="25"/>
      <c r="AH93" s="28"/>
      <c r="AI93" s="28"/>
      <c r="AJ93" s="28"/>
      <c r="AK93" s="25" t="s">
        <v>51</v>
      </c>
      <c r="AL93" s="32" t="s">
        <v>848</v>
      </c>
      <c r="AM93" s="28"/>
      <c r="AN93" s="25"/>
      <c r="AO93" s="25" t="s">
        <v>51</v>
      </c>
      <c r="AP93" s="32" t="s">
        <v>849</v>
      </c>
      <c r="AQ93" s="25"/>
      <c r="AR93" s="98" t="s">
        <v>850</v>
      </c>
      <c r="AS93" s="40" t="s">
        <v>851</v>
      </c>
      <c r="AT93" s="51" t="s">
        <v>852</v>
      </c>
      <c r="AU93" s="54"/>
      <c r="AV93" s="32"/>
    </row>
    <row r="94">
      <c r="A94" s="24" t="s">
        <v>853</v>
      </c>
      <c r="B94" s="25" t="s">
        <v>854</v>
      </c>
      <c r="C94" s="26" t="s">
        <v>82</v>
      </c>
      <c r="D94" s="27" t="s">
        <v>69</v>
      </c>
      <c r="E94" s="25" t="s">
        <v>51</v>
      </c>
      <c r="F94" s="29"/>
      <c r="G94" s="29">
        <v>43894.0</v>
      </c>
      <c r="H94" s="30">
        <v>2926.0</v>
      </c>
      <c r="I94" s="25" t="s">
        <v>53</v>
      </c>
      <c r="J94" s="46"/>
      <c r="K94" s="28"/>
      <c r="L94" s="28"/>
      <c r="M94" s="28"/>
      <c r="N94" s="25" t="s">
        <v>51</v>
      </c>
      <c r="O94" s="42">
        <v>43967.0</v>
      </c>
      <c r="P94" s="32">
        <v>118392.0</v>
      </c>
      <c r="Q94" s="43" t="s">
        <v>55</v>
      </c>
      <c r="R94" s="35" t="s">
        <v>56</v>
      </c>
      <c r="S94" s="32" t="s">
        <v>855</v>
      </c>
      <c r="T94" s="25" t="s">
        <v>51</v>
      </c>
      <c r="U94" s="25" t="s">
        <v>51</v>
      </c>
      <c r="V94" s="25" t="s">
        <v>58</v>
      </c>
      <c r="W94" s="25" t="s">
        <v>51</v>
      </c>
      <c r="X94" s="25" t="s">
        <v>58</v>
      </c>
      <c r="Y94" s="25" t="s">
        <v>58</v>
      </c>
      <c r="Z94" s="32" t="s">
        <v>856</v>
      </c>
      <c r="AA94" s="25" t="s">
        <v>58</v>
      </c>
      <c r="AB94" s="28"/>
      <c r="AC94" s="28"/>
      <c r="AD94" s="25" t="s">
        <v>58</v>
      </c>
      <c r="AE94" s="44" t="s">
        <v>857</v>
      </c>
      <c r="AF94" s="32" t="s">
        <v>75</v>
      </c>
      <c r="AG94" s="28"/>
      <c r="AH94" s="25" t="s">
        <v>51</v>
      </c>
      <c r="AI94" s="32" t="s">
        <v>858</v>
      </c>
      <c r="AJ94" s="28"/>
      <c r="AK94" s="25" t="s">
        <v>51</v>
      </c>
      <c r="AL94" s="32" t="s">
        <v>859</v>
      </c>
      <c r="AM94" s="28"/>
      <c r="AN94" s="25"/>
      <c r="AO94" s="25"/>
      <c r="AQ94" s="32" t="s">
        <v>860</v>
      </c>
      <c r="AR94" s="38" t="s">
        <v>861</v>
      </c>
      <c r="AS94" s="84" t="s">
        <v>862</v>
      </c>
      <c r="AT94" s="38" t="s">
        <v>863</v>
      </c>
      <c r="AU94" s="39"/>
      <c r="AV94" s="32"/>
    </row>
    <row r="95">
      <c r="A95" s="24" t="s">
        <v>864</v>
      </c>
      <c r="B95" s="25" t="s">
        <v>865</v>
      </c>
      <c r="C95" s="26" t="s">
        <v>82</v>
      </c>
      <c r="D95" s="27" t="s">
        <v>69</v>
      </c>
      <c r="E95" s="25" t="s">
        <v>51</v>
      </c>
      <c r="F95" s="29"/>
      <c r="G95" s="29">
        <v>43895.0</v>
      </c>
      <c r="H95" s="30">
        <v>34.0</v>
      </c>
      <c r="I95" s="29">
        <v>43919.0</v>
      </c>
      <c r="J95" s="46">
        <f t="shared" ref="J95:J96" si="7">(I95-G95)/7</f>
        <v>3.428571429</v>
      </c>
      <c r="K95" s="28"/>
      <c r="L95" s="28"/>
      <c r="M95" s="28"/>
      <c r="N95" s="25" t="s">
        <v>51</v>
      </c>
      <c r="O95" s="42">
        <v>44164.0</v>
      </c>
      <c r="P95" s="32">
        <v>548821.0</v>
      </c>
      <c r="Q95" s="43" t="s">
        <v>55</v>
      </c>
      <c r="R95" s="35" t="s">
        <v>56</v>
      </c>
      <c r="S95" s="32" t="s">
        <v>866</v>
      </c>
      <c r="T95" s="32" t="s">
        <v>51</v>
      </c>
      <c r="U95" s="32" t="s">
        <v>51</v>
      </c>
      <c r="V95" s="32" t="s">
        <v>51</v>
      </c>
      <c r="W95" s="32" t="s">
        <v>51</v>
      </c>
      <c r="X95" s="25" t="s">
        <v>58</v>
      </c>
      <c r="Y95" s="25" t="s">
        <v>58</v>
      </c>
      <c r="Z95" s="25" t="s">
        <v>867</v>
      </c>
      <c r="AA95" s="25" t="s">
        <v>58</v>
      </c>
      <c r="AB95" s="28"/>
      <c r="AC95" s="28"/>
      <c r="AD95" s="25" t="s">
        <v>51</v>
      </c>
      <c r="AE95" s="32" t="s">
        <v>868</v>
      </c>
      <c r="AF95" s="36"/>
      <c r="AG95" s="28"/>
      <c r="AH95" s="28"/>
      <c r="AI95" s="28"/>
      <c r="AJ95" s="28"/>
      <c r="AK95" s="28"/>
      <c r="AL95" s="28"/>
      <c r="AM95" s="28"/>
      <c r="AN95" s="25"/>
      <c r="AO95" s="25" t="s">
        <v>51</v>
      </c>
      <c r="AP95" s="32" t="s">
        <v>869</v>
      </c>
      <c r="AQ95" s="25"/>
      <c r="AR95" s="98" t="s">
        <v>870</v>
      </c>
      <c r="AS95" s="48"/>
      <c r="AT95" s="38" t="s">
        <v>871</v>
      </c>
      <c r="AU95" s="39"/>
      <c r="AV95" s="32"/>
    </row>
    <row r="96">
      <c r="A96" s="24" t="s">
        <v>872</v>
      </c>
      <c r="B96" s="25" t="s">
        <v>873</v>
      </c>
      <c r="C96" s="26" t="s">
        <v>68</v>
      </c>
      <c r="D96" s="27" t="s">
        <v>102</v>
      </c>
      <c r="E96" s="25" t="s">
        <v>51</v>
      </c>
      <c r="F96" s="29"/>
      <c r="G96" s="29">
        <v>43902.0</v>
      </c>
      <c r="H96" s="30">
        <v>90.0</v>
      </c>
      <c r="I96" s="29">
        <v>43919.0</v>
      </c>
      <c r="J96" s="46">
        <f t="shared" si="7"/>
        <v>2.428571429</v>
      </c>
      <c r="K96" s="25" t="s">
        <v>51</v>
      </c>
      <c r="L96" s="29">
        <v>43940.0</v>
      </c>
      <c r="M96" s="25" t="s">
        <v>874</v>
      </c>
      <c r="N96" s="25" t="s">
        <v>51</v>
      </c>
      <c r="O96" s="42">
        <v>44068.0</v>
      </c>
      <c r="P96" s="32">
        <v>28116.0</v>
      </c>
      <c r="Q96" s="43" t="s">
        <v>55</v>
      </c>
      <c r="R96" s="35" t="s">
        <v>56</v>
      </c>
      <c r="S96" s="32" t="s">
        <v>875</v>
      </c>
      <c r="T96" s="25" t="s">
        <v>51</v>
      </c>
      <c r="U96" s="25" t="s">
        <v>51</v>
      </c>
      <c r="V96" s="25" t="s">
        <v>58</v>
      </c>
      <c r="W96" s="25" t="s">
        <v>58</v>
      </c>
      <c r="X96" s="25" t="s">
        <v>51</v>
      </c>
      <c r="Y96" s="25" t="s">
        <v>58</v>
      </c>
      <c r="Z96" s="25" t="s">
        <v>876</v>
      </c>
      <c r="AA96" s="25" t="s">
        <v>51</v>
      </c>
      <c r="AB96" s="32" t="s">
        <v>877</v>
      </c>
      <c r="AC96" s="25"/>
      <c r="AD96" s="25" t="s">
        <v>51</v>
      </c>
      <c r="AE96" s="59" t="s">
        <v>878</v>
      </c>
      <c r="AF96" s="32" t="s">
        <v>144</v>
      </c>
      <c r="AG96" s="25"/>
      <c r="AH96" s="25" t="s">
        <v>51</v>
      </c>
      <c r="AI96" s="32" t="s">
        <v>879</v>
      </c>
      <c r="AJ96" s="28"/>
      <c r="AK96" s="28"/>
      <c r="AL96" s="28"/>
      <c r="AM96" s="28"/>
      <c r="AN96" s="25"/>
      <c r="AO96" s="25" t="s">
        <v>51</v>
      </c>
      <c r="AP96" s="32" t="s">
        <v>880</v>
      </c>
      <c r="AQ96" s="32" t="s">
        <v>881</v>
      </c>
      <c r="AR96" s="39" t="s">
        <v>882</v>
      </c>
      <c r="AS96" s="39" t="s">
        <v>883</v>
      </c>
      <c r="AT96" s="38" t="s">
        <v>884</v>
      </c>
      <c r="AU96" s="84" t="s">
        <v>885</v>
      </c>
      <c r="AV96" s="32"/>
    </row>
    <row r="97">
      <c r="A97" s="24" t="s">
        <v>886</v>
      </c>
      <c r="B97" s="25" t="s">
        <v>887</v>
      </c>
      <c r="C97" s="26" t="s">
        <v>68</v>
      </c>
      <c r="D97" s="27" t="s">
        <v>102</v>
      </c>
      <c r="E97" s="25" t="s">
        <v>51</v>
      </c>
      <c r="F97" s="29"/>
      <c r="G97" s="29">
        <v>43913.0</v>
      </c>
      <c r="H97" s="30">
        <v>5.0</v>
      </c>
      <c r="I97" s="25" t="s">
        <v>53</v>
      </c>
      <c r="J97" s="46"/>
      <c r="K97" s="32"/>
      <c r="L97" s="32"/>
      <c r="M97" s="32" t="s">
        <v>888</v>
      </c>
      <c r="N97" s="32" t="s">
        <v>51</v>
      </c>
      <c r="O97" s="33">
        <v>44004.0</v>
      </c>
      <c r="P97" s="59">
        <v>336.0</v>
      </c>
      <c r="Q97" s="43" t="s">
        <v>55</v>
      </c>
      <c r="R97" s="35" t="s">
        <v>56</v>
      </c>
      <c r="S97" s="59" t="s">
        <v>889</v>
      </c>
      <c r="T97" s="25" t="s">
        <v>51</v>
      </c>
      <c r="U97" s="25" t="s">
        <v>51</v>
      </c>
      <c r="V97" s="25" t="s">
        <v>58</v>
      </c>
      <c r="W97" s="25" t="s">
        <v>58</v>
      </c>
      <c r="X97" s="25" t="s">
        <v>51</v>
      </c>
      <c r="Y97" s="25" t="s">
        <v>58</v>
      </c>
      <c r="Z97" s="25" t="s">
        <v>876</v>
      </c>
      <c r="AA97" s="25" t="s">
        <v>58</v>
      </c>
      <c r="AB97" s="28"/>
      <c r="AC97" s="28"/>
      <c r="AD97" s="25" t="s">
        <v>51</v>
      </c>
      <c r="AE97" s="44" t="s">
        <v>890</v>
      </c>
      <c r="AF97" s="32" t="s">
        <v>144</v>
      </c>
      <c r="AG97" s="28"/>
      <c r="AH97" s="25" t="s">
        <v>51</v>
      </c>
      <c r="AI97" s="32" t="s">
        <v>891</v>
      </c>
      <c r="AJ97" s="28"/>
      <c r="AK97" s="28"/>
      <c r="AL97" s="28"/>
      <c r="AM97" s="28"/>
      <c r="AN97" s="25"/>
      <c r="AO97" s="25"/>
      <c r="AP97" s="37"/>
      <c r="AQ97" s="59" t="s">
        <v>892</v>
      </c>
      <c r="AR97" s="39" t="s">
        <v>893</v>
      </c>
      <c r="AS97" s="38" t="s">
        <v>894</v>
      </c>
      <c r="AT97" s="48"/>
      <c r="AU97" s="48"/>
      <c r="AV97" s="59"/>
    </row>
    <row r="98" ht="200.25" customHeight="1">
      <c r="A98" s="24" t="s">
        <v>895</v>
      </c>
      <c r="B98" s="25" t="s">
        <v>896</v>
      </c>
      <c r="C98" s="26" t="s">
        <v>82</v>
      </c>
      <c r="D98" s="27" t="s">
        <v>102</v>
      </c>
      <c r="E98" s="25" t="s">
        <v>51</v>
      </c>
      <c r="F98" s="29"/>
      <c r="G98" s="29">
        <v>43904.0</v>
      </c>
      <c r="H98" s="30">
        <v>200.0</v>
      </c>
      <c r="I98" s="25" t="s">
        <v>53</v>
      </c>
      <c r="J98" s="31"/>
      <c r="K98" s="32"/>
      <c r="L98" s="32"/>
      <c r="M98" s="32" t="s">
        <v>897</v>
      </c>
      <c r="N98" s="32" t="s">
        <v>51</v>
      </c>
      <c r="O98" s="33">
        <v>43955.0</v>
      </c>
      <c r="P98" s="99">
        <v>16193.0</v>
      </c>
      <c r="Q98" s="43" t="s">
        <v>55</v>
      </c>
      <c r="R98" s="88" t="s">
        <v>898</v>
      </c>
      <c r="S98" s="32" t="s">
        <v>899</v>
      </c>
      <c r="T98" s="32" t="s">
        <v>51</v>
      </c>
      <c r="U98" s="32" t="s">
        <v>51</v>
      </c>
      <c r="V98" s="32" t="s">
        <v>58</v>
      </c>
      <c r="W98" s="32" t="s">
        <v>51</v>
      </c>
      <c r="X98" s="25"/>
      <c r="Y98" s="25" t="s">
        <v>51</v>
      </c>
      <c r="Z98" s="32" t="s">
        <v>900</v>
      </c>
      <c r="AA98" s="25" t="s">
        <v>51</v>
      </c>
      <c r="AB98" s="32" t="s">
        <v>901</v>
      </c>
      <c r="AC98" s="25" t="s">
        <v>51</v>
      </c>
      <c r="AD98" s="25" t="s">
        <v>51</v>
      </c>
      <c r="AE98" s="32" t="s">
        <v>902</v>
      </c>
      <c r="AF98" s="32" t="s">
        <v>86</v>
      </c>
      <c r="AG98" s="25" t="s">
        <v>58</v>
      </c>
      <c r="AH98" s="25" t="s">
        <v>51</v>
      </c>
      <c r="AI98" s="32" t="s">
        <v>903</v>
      </c>
      <c r="AJ98" s="28"/>
      <c r="AK98" s="28"/>
      <c r="AL98" s="25"/>
      <c r="AM98" s="25" t="s">
        <v>51</v>
      </c>
      <c r="AN98" s="32" t="s">
        <v>904</v>
      </c>
      <c r="AO98" s="25" t="s">
        <v>51</v>
      </c>
      <c r="AP98" s="32" t="s">
        <v>905</v>
      </c>
      <c r="AQ98" s="25" t="s">
        <v>906</v>
      </c>
      <c r="AR98" s="39" t="s">
        <v>907</v>
      </c>
      <c r="AS98" s="38" t="s">
        <v>908</v>
      </c>
      <c r="AT98" s="51" t="s">
        <v>909</v>
      </c>
      <c r="AU98" s="54"/>
      <c r="AV98" s="50" t="s">
        <v>910</v>
      </c>
    </row>
    <row r="99">
      <c r="A99" s="24" t="s">
        <v>911</v>
      </c>
      <c r="B99" s="25" t="s">
        <v>912</v>
      </c>
      <c r="C99" s="26" t="s">
        <v>68</v>
      </c>
      <c r="D99" s="27" t="s">
        <v>102</v>
      </c>
      <c r="E99" s="25" t="s">
        <v>51</v>
      </c>
      <c r="F99" s="29"/>
      <c r="G99" s="29">
        <v>43895.0</v>
      </c>
      <c r="H99" s="30">
        <v>3858.0</v>
      </c>
      <c r="I99" s="25" t="s">
        <v>913</v>
      </c>
      <c r="J99" s="41">
        <v>2.0</v>
      </c>
      <c r="K99" s="25" t="s">
        <v>51</v>
      </c>
      <c r="L99" s="28"/>
      <c r="M99" s="25" t="s">
        <v>914</v>
      </c>
      <c r="N99" s="25" t="s">
        <v>51</v>
      </c>
      <c r="O99" s="42">
        <v>44088.0</v>
      </c>
      <c r="P99" s="32">
        <v>287753.0</v>
      </c>
      <c r="Q99" s="43" t="s">
        <v>55</v>
      </c>
      <c r="R99" s="35" t="s">
        <v>56</v>
      </c>
      <c r="S99" s="32" t="s">
        <v>915</v>
      </c>
      <c r="T99" s="25" t="s">
        <v>51</v>
      </c>
      <c r="U99" s="25" t="s">
        <v>51</v>
      </c>
      <c r="V99" s="25" t="s">
        <v>58</v>
      </c>
      <c r="W99" s="25" t="s">
        <v>51</v>
      </c>
      <c r="X99" s="25" t="s">
        <v>58</v>
      </c>
      <c r="Y99" s="25" t="s">
        <v>58</v>
      </c>
      <c r="Z99" s="25" t="s">
        <v>916</v>
      </c>
      <c r="AA99" s="28"/>
      <c r="AB99" s="28"/>
      <c r="AC99" s="28"/>
      <c r="AD99" s="25" t="s">
        <v>51</v>
      </c>
      <c r="AE99" s="44" t="s">
        <v>917</v>
      </c>
      <c r="AF99" s="32" t="s">
        <v>86</v>
      </c>
      <c r="AG99" s="25"/>
      <c r="AH99" s="25" t="s">
        <v>51</v>
      </c>
      <c r="AI99" s="59" t="s">
        <v>918</v>
      </c>
      <c r="AJ99" s="28"/>
      <c r="AK99" s="25" t="s">
        <v>560</v>
      </c>
      <c r="AL99" s="32" t="s">
        <v>919</v>
      </c>
      <c r="AM99" s="25" t="s">
        <v>51</v>
      </c>
      <c r="AN99" s="32" t="s">
        <v>920</v>
      </c>
      <c r="AO99" s="25"/>
      <c r="AP99" s="37"/>
      <c r="AQ99" s="32" t="s">
        <v>921</v>
      </c>
      <c r="AR99" s="39" t="s">
        <v>922</v>
      </c>
      <c r="AS99" s="84" t="s">
        <v>923</v>
      </c>
      <c r="AT99" s="38" t="s">
        <v>924</v>
      </c>
      <c r="AU99" s="39"/>
      <c r="AV99" s="32"/>
    </row>
    <row r="100">
      <c r="A100" s="24" t="s">
        <v>925</v>
      </c>
      <c r="B100" s="25" t="s">
        <v>926</v>
      </c>
      <c r="C100" s="26" t="s">
        <v>118</v>
      </c>
      <c r="D100" s="27" t="s">
        <v>69</v>
      </c>
      <c r="E100" s="25" t="s">
        <v>51</v>
      </c>
      <c r="F100" s="25" t="s">
        <v>119</v>
      </c>
      <c r="G100" s="29">
        <v>43903.0</v>
      </c>
      <c r="H100" s="30">
        <v>8.0</v>
      </c>
      <c r="I100" s="25" t="s">
        <v>70</v>
      </c>
      <c r="J100" s="41">
        <v>2.0</v>
      </c>
      <c r="K100" s="25"/>
      <c r="L100" s="25"/>
      <c r="M100" s="25" t="s">
        <v>927</v>
      </c>
      <c r="N100" s="25" t="s">
        <v>51</v>
      </c>
      <c r="O100" s="42">
        <v>44144.0</v>
      </c>
      <c r="P100" s="32">
        <v>9542.0</v>
      </c>
      <c r="Q100" s="43" t="s">
        <v>55</v>
      </c>
      <c r="R100" s="35" t="s">
        <v>56</v>
      </c>
      <c r="S100" s="32" t="s">
        <v>928</v>
      </c>
      <c r="T100" s="32" t="s">
        <v>51</v>
      </c>
      <c r="U100" s="32" t="s">
        <v>51</v>
      </c>
      <c r="V100" s="32" t="s">
        <v>51</v>
      </c>
      <c r="W100" s="32" t="s">
        <v>51</v>
      </c>
      <c r="X100" s="25" t="s">
        <v>51</v>
      </c>
      <c r="Y100" s="25" t="s">
        <v>58</v>
      </c>
      <c r="Z100" s="25" t="s">
        <v>876</v>
      </c>
      <c r="AA100" s="25" t="s">
        <v>51</v>
      </c>
      <c r="AB100" s="32" t="s">
        <v>929</v>
      </c>
      <c r="AC100" s="28"/>
      <c r="AD100" s="25" t="s">
        <v>51</v>
      </c>
      <c r="AE100" s="32" t="s">
        <v>930</v>
      </c>
      <c r="AF100" s="32" t="s">
        <v>123</v>
      </c>
      <c r="AG100" s="25" t="s">
        <v>58</v>
      </c>
      <c r="AH100" s="28"/>
      <c r="AI100" s="28"/>
      <c r="AJ100" s="28"/>
      <c r="AK100" s="25" t="s">
        <v>51</v>
      </c>
      <c r="AL100" s="32" t="s">
        <v>931</v>
      </c>
      <c r="AM100" s="28"/>
      <c r="AN100" s="25"/>
      <c r="AO100" s="25" t="s">
        <v>51</v>
      </c>
      <c r="AP100" s="32" t="s">
        <v>932</v>
      </c>
      <c r="AQ100" s="25" t="s">
        <v>933</v>
      </c>
      <c r="AR100" s="39" t="s">
        <v>934</v>
      </c>
      <c r="AS100" s="39" t="s">
        <v>935</v>
      </c>
      <c r="AT100" s="38" t="s">
        <v>936</v>
      </c>
      <c r="AU100" s="39"/>
      <c r="AV100" s="32"/>
    </row>
    <row r="101">
      <c r="A101" s="24" t="s">
        <v>937</v>
      </c>
      <c r="B101" s="25" t="s">
        <v>938</v>
      </c>
      <c r="C101" s="26" t="s">
        <v>93</v>
      </c>
      <c r="D101" s="27" t="s">
        <v>102</v>
      </c>
      <c r="E101" s="25" t="s">
        <v>51</v>
      </c>
      <c r="F101" s="29"/>
      <c r="G101" s="29">
        <v>43888.0</v>
      </c>
      <c r="H101" s="30">
        <v>200.0</v>
      </c>
      <c r="I101" s="91">
        <v>43927.0</v>
      </c>
      <c r="J101" s="41">
        <v>5.571428571428571</v>
      </c>
      <c r="K101" s="25"/>
      <c r="L101" s="25"/>
      <c r="M101" s="25" t="s">
        <v>939</v>
      </c>
      <c r="N101" s="25" t="s">
        <v>51</v>
      </c>
      <c r="O101" s="42">
        <v>43927.0</v>
      </c>
      <c r="P101" s="25">
        <v>3906.0</v>
      </c>
      <c r="Q101" s="43" t="s">
        <v>55</v>
      </c>
      <c r="R101" s="35" t="s">
        <v>56</v>
      </c>
      <c r="S101" s="25" t="s">
        <v>940</v>
      </c>
      <c r="T101" s="25" t="s">
        <v>51</v>
      </c>
      <c r="U101" s="25" t="s">
        <v>51</v>
      </c>
      <c r="V101" s="25" t="s">
        <v>58</v>
      </c>
      <c r="W101" s="25" t="s">
        <v>58</v>
      </c>
      <c r="X101" s="25" t="s">
        <v>58</v>
      </c>
      <c r="Y101" s="25" t="s">
        <v>58</v>
      </c>
      <c r="Z101" s="32" t="s">
        <v>941</v>
      </c>
      <c r="AA101" s="25" t="s">
        <v>51</v>
      </c>
      <c r="AB101" s="32" t="s">
        <v>942</v>
      </c>
      <c r="AC101" s="28"/>
      <c r="AD101" s="28"/>
      <c r="AE101" s="36"/>
      <c r="AF101" s="36"/>
      <c r="AG101" s="28"/>
      <c r="AH101" s="28"/>
      <c r="AI101" s="28"/>
      <c r="AJ101" s="28"/>
      <c r="AK101" s="25"/>
      <c r="AL101" s="28"/>
      <c r="AM101" s="28"/>
      <c r="AN101" s="25"/>
      <c r="AO101" s="25" t="s">
        <v>51</v>
      </c>
      <c r="AP101" s="32" t="s">
        <v>943</v>
      </c>
      <c r="AQ101" s="32" t="s">
        <v>944</v>
      </c>
      <c r="AR101" s="39" t="s">
        <v>945</v>
      </c>
      <c r="AS101" s="53" t="s">
        <v>946</v>
      </c>
      <c r="AT101" s="38" t="s">
        <v>947</v>
      </c>
      <c r="AU101" s="39"/>
      <c r="AV101" s="25"/>
    </row>
    <row r="102">
      <c r="A102" s="24" t="s">
        <v>948</v>
      </c>
      <c r="B102" s="25" t="s">
        <v>949</v>
      </c>
      <c r="C102" s="26" t="s">
        <v>82</v>
      </c>
      <c r="D102" s="27" t="s">
        <v>69</v>
      </c>
      <c r="E102" s="25" t="s">
        <v>51</v>
      </c>
      <c r="F102" s="29"/>
      <c r="G102" s="29">
        <v>43905.0</v>
      </c>
      <c r="H102" s="30">
        <v>7.0</v>
      </c>
      <c r="I102" s="25" t="s">
        <v>70</v>
      </c>
      <c r="J102" s="31">
        <v>2.0</v>
      </c>
      <c r="K102" s="32"/>
      <c r="L102" s="32"/>
      <c r="M102" s="32" t="s">
        <v>950</v>
      </c>
      <c r="N102" s="32" t="s">
        <v>51</v>
      </c>
      <c r="O102" s="33">
        <v>44075.0</v>
      </c>
      <c r="P102" s="32">
        <v>2034.0</v>
      </c>
      <c r="Q102" s="43" t="s">
        <v>55</v>
      </c>
      <c r="R102" s="35" t="s">
        <v>56</v>
      </c>
      <c r="S102" s="32" t="s">
        <v>951</v>
      </c>
      <c r="T102" s="25" t="s">
        <v>51</v>
      </c>
      <c r="U102" s="25" t="s">
        <v>51</v>
      </c>
      <c r="V102" s="25" t="s">
        <v>58</v>
      </c>
      <c r="W102" s="25" t="s">
        <v>51</v>
      </c>
      <c r="X102" s="25" t="s">
        <v>58</v>
      </c>
      <c r="Y102" s="25" t="s">
        <v>58</v>
      </c>
      <c r="Z102" s="32" t="s">
        <v>952</v>
      </c>
      <c r="AA102" s="25" t="s">
        <v>51</v>
      </c>
      <c r="AB102" s="32" t="s">
        <v>953</v>
      </c>
      <c r="AC102" s="28"/>
      <c r="AD102" s="25"/>
      <c r="AE102" s="100"/>
      <c r="AF102" s="32"/>
      <c r="AG102" s="28"/>
      <c r="AH102" s="28"/>
      <c r="AI102" s="28"/>
      <c r="AJ102" s="28"/>
      <c r="AK102" s="25" t="s">
        <v>51</v>
      </c>
      <c r="AL102" s="32" t="s">
        <v>954</v>
      </c>
      <c r="AM102" s="28"/>
      <c r="AN102" s="28"/>
      <c r="AO102" s="25" t="s">
        <v>51</v>
      </c>
      <c r="AP102" s="49" t="s">
        <v>955</v>
      </c>
      <c r="AQ102" s="32" t="s">
        <v>956</v>
      </c>
      <c r="AR102" s="50" t="s">
        <v>957</v>
      </c>
      <c r="AS102" s="50" t="s">
        <v>958</v>
      </c>
      <c r="AT102" s="38" t="s">
        <v>959</v>
      </c>
      <c r="AU102" s="39"/>
      <c r="AV102" s="32"/>
    </row>
    <row r="103">
      <c r="A103" s="24" t="s">
        <v>960</v>
      </c>
      <c r="B103" s="25" t="s">
        <v>961</v>
      </c>
      <c r="C103" s="26" t="s">
        <v>68</v>
      </c>
      <c r="D103" s="27" t="s">
        <v>69</v>
      </c>
      <c r="E103" s="25" t="s">
        <v>51</v>
      </c>
      <c r="F103" s="29"/>
      <c r="G103" s="29">
        <v>43903.0</v>
      </c>
      <c r="H103" s="30">
        <v>0.0</v>
      </c>
      <c r="I103" s="29">
        <v>43926.0</v>
      </c>
      <c r="J103" s="46">
        <f t="shared" ref="J103:J104" si="8">(I103-G103)/7</f>
        <v>3.285714286</v>
      </c>
      <c r="K103" s="32"/>
      <c r="L103" s="32"/>
      <c r="M103" s="32" t="s">
        <v>962</v>
      </c>
      <c r="N103" s="32" t="s">
        <v>51</v>
      </c>
      <c r="O103" s="33">
        <v>44075.0</v>
      </c>
      <c r="P103" s="32">
        <v>131596.0</v>
      </c>
      <c r="Q103" s="43" t="s">
        <v>55</v>
      </c>
      <c r="R103" s="35" t="s">
        <v>56</v>
      </c>
      <c r="S103" s="32" t="s">
        <v>963</v>
      </c>
      <c r="T103" s="25" t="s">
        <v>51</v>
      </c>
      <c r="U103" s="25" t="s">
        <v>51</v>
      </c>
      <c r="V103" s="25" t="s">
        <v>58</v>
      </c>
      <c r="W103" s="25" t="s">
        <v>51</v>
      </c>
      <c r="X103" s="25" t="s">
        <v>58</v>
      </c>
      <c r="Y103" s="25" t="s">
        <v>51</v>
      </c>
      <c r="Z103" s="32" t="s">
        <v>964</v>
      </c>
      <c r="AA103" s="25" t="s">
        <v>58</v>
      </c>
      <c r="AB103" s="28"/>
      <c r="AC103" s="28"/>
      <c r="AD103" s="28"/>
      <c r="AE103" s="36"/>
      <c r="AF103" s="36"/>
      <c r="AG103" s="28"/>
      <c r="AH103" s="28"/>
      <c r="AI103" s="28"/>
      <c r="AJ103" s="28"/>
      <c r="AK103" s="25" t="s">
        <v>51</v>
      </c>
      <c r="AL103" s="32" t="s">
        <v>965</v>
      </c>
      <c r="AM103" s="28"/>
      <c r="AN103" s="25"/>
      <c r="AO103" s="25" t="s">
        <v>51</v>
      </c>
      <c r="AP103" s="32" t="s">
        <v>966</v>
      </c>
      <c r="AQ103" s="49" t="s">
        <v>967</v>
      </c>
      <c r="AR103" s="38" t="s">
        <v>968</v>
      </c>
      <c r="AS103" s="68" t="s">
        <v>969</v>
      </c>
      <c r="AT103" s="101" t="s">
        <v>970</v>
      </c>
      <c r="AU103" s="48"/>
      <c r="AV103" s="32"/>
    </row>
    <row r="104">
      <c r="A104" s="24" t="s">
        <v>971</v>
      </c>
      <c r="B104" s="25" t="s">
        <v>972</v>
      </c>
      <c r="C104" s="26" t="s">
        <v>107</v>
      </c>
      <c r="D104" s="27" t="s">
        <v>108</v>
      </c>
      <c r="E104" s="25" t="s">
        <v>51</v>
      </c>
      <c r="F104" s="29"/>
      <c r="G104" s="29">
        <v>43906.0</v>
      </c>
      <c r="H104" s="30">
        <v>3.0</v>
      </c>
      <c r="I104" s="29">
        <v>43920.0</v>
      </c>
      <c r="J104" s="46">
        <f t="shared" si="8"/>
        <v>2</v>
      </c>
      <c r="K104" s="25" t="s">
        <v>51</v>
      </c>
      <c r="L104" s="102">
        <v>44197.0</v>
      </c>
      <c r="M104" s="25" t="s">
        <v>973</v>
      </c>
      <c r="N104" s="25" t="s">
        <v>51</v>
      </c>
      <c r="O104" s="42">
        <v>44116.0</v>
      </c>
      <c r="P104" s="32">
        <v>41546.0</v>
      </c>
      <c r="Q104" s="43" t="s">
        <v>55</v>
      </c>
      <c r="R104" s="35" t="s">
        <v>56</v>
      </c>
      <c r="S104" s="32" t="s">
        <v>974</v>
      </c>
      <c r="T104" s="25" t="s">
        <v>51</v>
      </c>
      <c r="U104" s="25" t="s">
        <v>51</v>
      </c>
      <c r="V104" s="25" t="s">
        <v>51</v>
      </c>
      <c r="W104" s="25" t="s">
        <v>51</v>
      </c>
      <c r="X104" s="25" t="s">
        <v>51</v>
      </c>
      <c r="Y104" s="25" t="s">
        <v>51</v>
      </c>
      <c r="Z104" s="32" t="s">
        <v>975</v>
      </c>
      <c r="AA104" s="25" t="s">
        <v>58</v>
      </c>
      <c r="AB104" s="32" t="s">
        <v>976</v>
      </c>
      <c r="AC104" s="28"/>
      <c r="AD104" s="25" t="s">
        <v>51</v>
      </c>
      <c r="AE104" s="32" t="s">
        <v>977</v>
      </c>
      <c r="AF104" s="32" t="s">
        <v>144</v>
      </c>
      <c r="AG104" s="25" t="s">
        <v>58</v>
      </c>
      <c r="AH104" s="25" t="s">
        <v>51</v>
      </c>
      <c r="AI104" s="32" t="s">
        <v>978</v>
      </c>
      <c r="AJ104" s="28"/>
      <c r="AK104" s="25"/>
      <c r="AL104" s="28"/>
      <c r="AM104" s="28"/>
      <c r="AN104" s="25"/>
      <c r="AO104" s="25"/>
      <c r="AP104" s="37"/>
      <c r="AQ104" s="32" t="s">
        <v>979</v>
      </c>
      <c r="AR104" s="39" t="s">
        <v>980</v>
      </c>
      <c r="AS104" s="39" t="s">
        <v>981</v>
      </c>
      <c r="AT104" s="69" t="s">
        <v>982</v>
      </c>
      <c r="AU104" s="48"/>
      <c r="AV104" s="32"/>
    </row>
    <row r="105">
      <c r="A105" s="24" t="s">
        <v>983</v>
      </c>
      <c r="B105" s="25" t="s">
        <v>984</v>
      </c>
      <c r="C105" s="26" t="s">
        <v>93</v>
      </c>
      <c r="D105" s="27" t="s">
        <v>108</v>
      </c>
      <c r="E105" s="25" t="s">
        <v>51</v>
      </c>
      <c r="F105" s="29"/>
      <c r="G105" s="29">
        <v>43920.0</v>
      </c>
      <c r="H105" s="30">
        <v>0.0</v>
      </c>
      <c r="I105" s="28"/>
      <c r="J105" s="46"/>
      <c r="K105" s="28"/>
      <c r="L105" s="28"/>
      <c r="M105" s="25" t="s">
        <v>985</v>
      </c>
      <c r="N105" s="25" t="s">
        <v>51</v>
      </c>
      <c r="O105" s="42">
        <v>43941.0</v>
      </c>
      <c r="P105" s="25">
        <v>0.0</v>
      </c>
      <c r="Q105" s="43" t="s">
        <v>55</v>
      </c>
      <c r="R105" s="35" t="s">
        <v>56</v>
      </c>
      <c r="S105" s="25" t="s">
        <v>986</v>
      </c>
      <c r="T105" s="25" t="s">
        <v>51</v>
      </c>
      <c r="U105" s="25" t="s">
        <v>51</v>
      </c>
      <c r="V105" s="25" t="s">
        <v>58</v>
      </c>
      <c r="W105" s="25" t="s">
        <v>58</v>
      </c>
      <c r="X105" s="25" t="s">
        <v>58</v>
      </c>
      <c r="Y105" s="28"/>
      <c r="Z105" s="28"/>
      <c r="AA105" s="28"/>
      <c r="AB105" s="28"/>
      <c r="AC105" s="28"/>
      <c r="AD105" s="28"/>
      <c r="AE105" s="36"/>
      <c r="AF105" s="36"/>
      <c r="AG105" s="28"/>
      <c r="AH105" s="28"/>
      <c r="AI105" s="28"/>
      <c r="AJ105" s="28"/>
      <c r="AK105" s="28"/>
      <c r="AL105" s="28"/>
      <c r="AM105" s="28"/>
      <c r="AN105" s="28"/>
      <c r="AO105" s="28"/>
      <c r="AP105" s="28"/>
      <c r="AQ105" s="28"/>
      <c r="AR105" s="103" t="s">
        <v>368</v>
      </c>
      <c r="AS105" s="38" t="s">
        <v>987</v>
      </c>
      <c r="AT105" s="38" t="s">
        <v>988</v>
      </c>
      <c r="AU105" s="39"/>
      <c r="AV105" s="28"/>
    </row>
    <row r="106">
      <c r="A106" s="24" t="s">
        <v>989</v>
      </c>
      <c r="B106" s="25" t="s">
        <v>990</v>
      </c>
      <c r="C106" s="26" t="s">
        <v>93</v>
      </c>
      <c r="D106" s="27" t="s">
        <v>50</v>
      </c>
      <c r="E106" s="25" t="s">
        <v>51</v>
      </c>
      <c r="F106" s="28"/>
      <c r="G106" s="29">
        <v>43881.0</v>
      </c>
      <c r="H106" s="30">
        <v>0.0</v>
      </c>
      <c r="I106" s="28"/>
      <c r="J106" s="41">
        <v>4.0</v>
      </c>
      <c r="K106" s="25" t="s">
        <v>51</v>
      </c>
      <c r="L106" s="25"/>
      <c r="M106" s="32" t="s">
        <v>991</v>
      </c>
      <c r="N106" s="25" t="s">
        <v>51</v>
      </c>
      <c r="O106" s="42">
        <v>43938.0</v>
      </c>
      <c r="P106" s="28"/>
      <c r="Q106" s="43" t="s">
        <v>55</v>
      </c>
      <c r="R106" s="35" t="s">
        <v>56</v>
      </c>
      <c r="S106" s="28"/>
      <c r="T106" s="25" t="s">
        <v>103</v>
      </c>
      <c r="U106" s="28"/>
      <c r="V106" s="28"/>
      <c r="W106" s="28"/>
      <c r="X106" s="28"/>
      <c r="Y106" s="28"/>
      <c r="Z106" s="28"/>
      <c r="AA106" s="28"/>
      <c r="AB106" s="28"/>
      <c r="AC106" s="28"/>
      <c r="AD106" s="28"/>
      <c r="AE106" s="36"/>
      <c r="AF106" s="36"/>
      <c r="AG106" s="28"/>
      <c r="AH106" s="28"/>
      <c r="AI106" s="28"/>
      <c r="AJ106" s="28"/>
      <c r="AK106" s="28"/>
      <c r="AL106" s="28"/>
      <c r="AM106" s="28"/>
      <c r="AN106" s="28"/>
      <c r="AO106" s="28"/>
      <c r="AP106" s="28"/>
      <c r="AQ106" s="28"/>
      <c r="AR106" s="48"/>
      <c r="AS106" s="96" t="s">
        <v>992</v>
      </c>
      <c r="AT106" s="48"/>
      <c r="AU106" s="48"/>
      <c r="AV106" s="104" t="s">
        <v>993</v>
      </c>
    </row>
    <row r="107">
      <c r="A107" s="24" t="s">
        <v>994</v>
      </c>
      <c r="B107" s="25" t="s">
        <v>995</v>
      </c>
      <c r="C107" s="26" t="s">
        <v>93</v>
      </c>
      <c r="D107" s="27" t="s">
        <v>102</v>
      </c>
      <c r="E107" s="25" t="s">
        <v>51</v>
      </c>
      <c r="F107" s="28"/>
      <c r="G107" s="29">
        <v>43892.0</v>
      </c>
      <c r="H107" s="30">
        <v>4335.0</v>
      </c>
      <c r="I107" s="32" t="s">
        <v>996</v>
      </c>
      <c r="J107" s="41">
        <v>3.0</v>
      </c>
      <c r="K107" s="25" t="s">
        <v>51</v>
      </c>
      <c r="L107" s="29">
        <v>43927.0</v>
      </c>
      <c r="M107" s="28"/>
      <c r="N107" s="25" t="s">
        <v>51</v>
      </c>
      <c r="O107" s="42">
        <v>43971.0</v>
      </c>
      <c r="P107" s="25">
        <v>11110.0</v>
      </c>
      <c r="Q107" s="43" t="s">
        <v>55</v>
      </c>
      <c r="R107" s="35" t="s">
        <v>56</v>
      </c>
      <c r="S107" s="25" t="s">
        <v>997</v>
      </c>
      <c r="T107" s="25" t="s">
        <v>51</v>
      </c>
      <c r="U107" s="25" t="s">
        <v>51</v>
      </c>
      <c r="V107" s="25" t="s">
        <v>58</v>
      </c>
      <c r="W107" s="25" t="s">
        <v>51</v>
      </c>
      <c r="X107" s="25" t="s">
        <v>58</v>
      </c>
      <c r="Y107" s="25" t="s">
        <v>58</v>
      </c>
      <c r="Z107" s="25" t="s">
        <v>998</v>
      </c>
      <c r="AA107" s="25" t="s">
        <v>51</v>
      </c>
      <c r="AB107" s="32" t="s">
        <v>999</v>
      </c>
      <c r="AC107" s="28"/>
      <c r="AD107" s="28"/>
      <c r="AE107" s="36"/>
      <c r="AF107" s="36"/>
      <c r="AG107" s="28"/>
      <c r="AH107" s="28"/>
      <c r="AI107" s="28"/>
      <c r="AJ107" s="28"/>
      <c r="AK107" s="28"/>
      <c r="AL107" s="28"/>
      <c r="AM107" s="25" t="s">
        <v>51</v>
      </c>
      <c r="AN107" s="32" t="s">
        <v>1000</v>
      </c>
      <c r="AO107" s="25" t="s">
        <v>51</v>
      </c>
      <c r="AP107" s="32" t="s">
        <v>1001</v>
      </c>
      <c r="AQ107" s="32" t="s">
        <v>1002</v>
      </c>
      <c r="AR107" s="50" t="s">
        <v>1003</v>
      </c>
      <c r="AS107" s="38" t="s">
        <v>1004</v>
      </c>
      <c r="AT107" s="38" t="s">
        <v>1005</v>
      </c>
      <c r="AU107" s="39"/>
      <c r="AV107" s="25"/>
    </row>
    <row r="108">
      <c r="A108" s="24" t="s">
        <v>1006</v>
      </c>
      <c r="B108" s="25" t="s">
        <v>1007</v>
      </c>
      <c r="C108" s="26" t="s">
        <v>68</v>
      </c>
      <c r="D108" s="27" t="s">
        <v>69</v>
      </c>
      <c r="E108" s="25" t="s">
        <v>51</v>
      </c>
      <c r="F108" s="29"/>
      <c r="G108" s="29">
        <v>43901.0</v>
      </c>
      <c r="H108" s="30">
        <v>0.0</v>
      </c>
      <c r="I108" s="28"/>
      <c r="J108" s="46"/>
      <c r="K108" s="28"/>
      <c r="L108" s="28"/>
      <c r="M108" s="28"/>
      <c r="N108" s="25" t="s">
        <v>51</v>
      </c>
      <c r="O108" s="42">
        <v>44088.0</v>
      </c>
      <c r="P108" s="25">
        <v>14594.0</v>
      </c>
      <c r="Q108" s="43" t="s">
        <v>55</v>
      </c>
      <c r="R108" s="35" t="s">
        <v>56</v>
      </c>
      <c r="S108" s="25" t="s">
        <v>1008</v>
      </c>
      <c r="T108" s="25" t="s">
        <v>103</v>
      </c>
      <c r="U108" s="25" t="s">
        <v>58</v>
      </c>
      <c r="V108" s="25" t="s">
        <v>58</v>
      </c>
      <c r="W108" s="25" t="s">
        <v>58</v>
      </c>
      <c r="X108" s="25" t="s">
        <v>58</v>
      </c>
      <c r="Y108" s="28"/>
      <c r="Z108" s="28"/>
      <c r="AA108" s="28"/>
      <c r="AB108" s="28"/>
      <c r="AC108" s="28"/>
      <c r="AD108" s="25" t="s">
        <v>51</v>
      </c>
      <c r="AE108" s="32" t="s">
        <v>1009</v>
      </c>
      <c r="AF108" s="32" t="s">
        <v>86</v>
      </c>
      <c r="AG108" s="25" t="s">
        <v>51</v>
      </c>
      <c r="AH108" s="28"/>
      <c r="AI108" s="28"/>
      <c r="AJ108" s="28"/>
      <c r="AK108" s="25" t="s">
        <v>51</v>
      </c>
      <c r="AL108" s="32" t="s">
        <v>1010</v>
      </c>
      <c r="AM108" s="28"/>
      <c r="AN108" s="25"/>
      <c r="AO108" s="25"/>
      <c r="AP108" s="37"/>
      <c r="AQ108" s="25"/>
      <c r="AR108" s="38" t="s">
        <v>1011</v>
      </c>
      <c r="AS108" s="58" t="s">
        <v>1012</v>
      </c>
      <c r="AT108" s="48"/>
      <c r="AU108" s="48"/>
      <c r="AV108" s="25"/>
    </row>
    <row r="109">
      <c r="A109" s="24" t="s">
        <v>1013</v>
      </c>
      <c r="B109" s="25" t="s">
        <v>1014</v>
      </c>
      <c r="C109" s="26" t="s">
        <v>82</v>
      </c>
      <c r="D109" s="27" t="s">
        <v>102</v>
      </c>
      <c r="E109" s="25" t="s">
        <v>51</v>
      </c>
      <c r="F109" s="29"/>
      <c r="G109" s="29">
        <v>43891.0</v>
      </c>
      <c r="H109" s="30">
        <v>25.0</v>
      </c>
      <c r="I109" s="32" t="s">
        <v>1015</v>
      </c>
      <c r="J109" s="41">
        <v>2.0</v>
      </c>
      <c r="K109" s="28"/>
      <c r="L109" s="28"/>
      <c r="M109" s="28"/>
      <c r="N109" s="25" t="s">
        <v>58</v>
      </c>
      <c r="O109" s="55"/>
      <c r="P109" s="32"/>
      <c r="Q109" s="43" t="s">
        <v>55</v>
      </c>
      <c r="R109" s="35" t="s">
        <v>56</v>
      </c>
      <c r="S109" s="32" t="s">
        <v>1016</v>
      </c>
      <c r="T109" s="25" t="s">
        <v>51</v>
      </c>
      <c r="U109" s="25" t="s">
        <v>51</v>
      </c>
      <c r="V109" s="25" t="s">
        <v>58</v>
      </c>
      <c r="W109" s="25" t="s">
        <v>58</v>
      </c>
      <c r="X109" s="25" t="s">
        <v>58</v>
      </c>
      <c r="Y109" s="28"/>
      <c r="Z109" s="28"/>
      <c r="AA109" s="28"/>
      <c r="AB109" s="28"/>
      <c r="AC109" s="28"/>
      <c r="AD109" s="25" t="s">
        <v>51</v>
      </c>
      <c r="AE109" s="44" t="s">
        <v>1017</v>
      </c>
      <c r="AF109" s="32" t="s">
        <v>61</v>
      </c>
      <c r="AG109" s="25" t="s">
        <v>51</v>
      </c>
      <c r="AH109" s="28"/>
      <c r="AI109" s="28"/>
      <c r="AJ109" s="28"/>
      <c r="AK109" s="28"/>
      <c r="AL109" s="28"/>
      <c r="AM109" s="28"/>
      <c r="AN109" s="25"/>
      <c r="AO109" s="25"/>
      <c r="AP109" s="37"/>
      <c r="AQ109" s="25"/>
      <c r="AR109" s="39" t="s">
        <v>1018</v>
      </c>
      <c r="AS109" s="85" t="s">
        <v>1019</v>
      </c>
      <c r="AT109" s="48"/>
      <c r="AU109" s="48"/>
      <c r="AV109" s="32"/>
    </row>
    <row r="110">
      <c r="A110" s="24" t="s">
        <v>1020</v>
      </c>
      <c r="B110" s="25" t="s">
        <v>1021</v>
      </c>
      <c r="C110" s="26" t="s">
        <v>68</v>
      </c>
      <c r="D110" s="27" t="s">
        <v>108</v>
      </c>
      <c r="E110" s="25" t="s">
        <v>51</v>
      </c>
      <c r="F110" s="29"/>
      <c r="G110" s="29">
        <v>43904.0</v>
      </c>
      <c r="H110" s="30">
        <v>0.0</v>
      </c>
      <c r="I110" s="29">
        <v>43929.0</v>
      </c>
      <c r="J110" s="46">
        <f>(I110-G110)/7</f>
        <v>3.571428571</v>
      </c>
      <c r="K110" s="28"/>
      <c r="L110" s="28"/>
      <c r="M110" s="28"/>
      <c r="N110" s="25" t="s">
        <v>51</v>
      </c>
      <c r="O110" s="42">
        <v>44075.0</v>
      </c>
      <c r="P110" s="32">
        <v>43958.0</v>
      </c>
      <c r="Q110" s="43" t="s">
        <v>55</v>
      </c>
      <c r="R110" s="35" t="s">
        <v>56</v>
      </c>
      <c r="S110" s="32" t="s">
        <v>1022</v>
      </c>
      <c r="T110" s="25" t="s">
        <v>51</v>
      </c>
      <c r="U110" s="25" t="s">
        <v>51</v>
      </c>
      <c r="V110" s="25" t="s">
        <v>58</v>
      </c>
      <c r="W110" s="25" t="s">
        <v>51</v>
      </c>
      <c r="X110" s="25" t="s">
        <v>58</v>
      </c>
      <c r="Y110" s="25" t="s">
        <v>51</v>
      </c>
      <c r="Z110" s="32" t="s">
        <v>1023</v>
      </c>
      <c r="AA110" s="25" t="s">
        <v>51</v>
      </c>
      <c r="AB110" s="32" t="s">
        <v>1024</v>
      </c>
      <c r="AC110" s="28"/>
      <c r="AD110" s="25" t="s">
        <v>51</v>
      </c>
      <c r="AE110" s="32" t="s">
        <v>1025</v>
      </c>
      <c r="AF110" s="32" t="s">
        <v>86</v>
      </c>
      <c r="AG110" s="25" t="s">
        <v>58</v>
      </c>
      <c r="AH110" s="28"/>
      <c r="AI110" s="28"/>
      <c r="AJ110" s="28"/>
      <c r="AK110" s="28"/>
      <c r="AL110" s="28"/>
      <c r="AM110" s="28"/>
      <c r="AN110" s="25"/>
      <c r="AO110" s="25"/>
      <c r="AP110" s="37"/>
      <c r="AQ110" s="25"/>
      <c r="AR110" s="39" t="s">
        <v>1026</v>
      </c>
      <c r="AS110" s="52" t="s">
        <v>1027</v>
      </c>
      <c r="AT110" s="48"/>
      <c r="AU110" s="48"/>
      <c r="AV110" s="32"/>
    </row>
    <row r="111">
      <c r="A111" s="24" t="s">
        <v>1028</v>
      </c>
      <c r="B111" s="25" t="s">
        <v>1029</v>
      </c>
      <c r="C111" s="26" t="s">
        <v>93</v>
      </c>
      <c r="D111" s="27" t="s">
        <v>108</v>
      </c>
      <c r="E111" s="25" t="s">
        <v>51</v>
      </c>
      <c r="F111" s="29"/>
      <c r="G111" s="29">
        <v>43910.0</v>
      </c>
      <c r="H111" s="30">
        <v>0.0</v>
      </c>
      <c r="I111" s="25" t="s">
        <v>53</v>
      </c>
      <c r="J111" s="41"/>
      <c r="K111" s="25"/>
      <c r="L111" s="25"/>
      <c r="M111" s="25" t="s">
        <v>1030</v>
      </c>
      <c r="N111" s="25" t="s">
        <v>51</v>
      </c>
      <c r="O111" s="42">
        <v>43969.0</v>
      </c>
      <c r="P111" s="25">
        <v>19.0</v>
      </c>
      <c r="Q111" s="43" t="s">
        <v>55</v>
      </c>
      <c r="R111" s="35" t="s">
        <v>56</v>
      </c>
      <c r="S111" s="25" t="s">
        <v>1031</v>
      </c>
      <c r="T111" s="25" t="s">
        <v>51</v>
      </c>
      <c r="U111" s="25" t="s">
        <v>51</v>
      </c>
      <c r="V111" s="25" t="s">
        <v>58</v>
      </c>
      <c r="W111" s="25" t="s">
        <v>58</v>
      </c>
      <c r="X111" s="25" t="s">
        <v>58</v>
      </c>
      <c r="Y111" s="28"/>
      <c r="Z111" s="28"/>
      <c r="AA111" s="28"/>
      <c r="AB111" s="28"/>
      <c r="AC111" s="28"/>
      <c r="AD111" s="28"/>
      <c r="AE111" s="36"/>
      <c r="AF111" s="36"/>
      <c r="AG111" s="28"/>
      <c r="AH111" s="28"/>
      <c r="AI111" s="28"/>
      <c r="AJ111" s="28"/>
      <c r="AK111" s="28"/>
      <c r="AL111" s="28"/>
      <c r="AM111" s="28"/>
      <c r="AN111" s="25"/>
      <c r="AO111" s="25"/>
      <c r="AP111" s="37"/>
      <c r="AQ111" s="25"/>
      <c r="AR111" s="39" t="s">
        <v>1032</v>
      </c>
      <c r="AS111" s="38" t="s">
        <v>1033</v>
      </c>
      <c r="AT111" s="38" t="s">
        <v>1034</v>
      </c>
      <c r="AU111" s="39"/>
      <c r="AV111" s="25"/>
    </row>
    <row r="112">
      <c r="A112" s="24" t="s">
        <v>1035</v>
      </c>
      <c r="B112" s="25" t="s">
        <v>1036</v>
      </c>
      <c r="C112" s="26" t="s">
        <v>68</v>
      </c>
      <c r="D112" s="27" t="s">
        <v>102</v>
      </c>
      <c r="E112" s="25" t="s">
        <v>51</v>
      </c>
      <c r="F112" s="29"/>
      <c r="G112" s="29">
        <v>43904.0</v>
      </c>
      <c r="H112" s="30">
        <v>26.0</v>
      </c>
      <c r="I112" s="29">
        <v>43935.0</v>
      </c>
      <c r="J112" s="46">
        <f>(I112-G112)/7</f>
        <v>4.428571429</v>
      </c>
      <c r="K112" s="32"/>
      <c r="L112" s="32"/>
      <c r="M112" s="32" t="s">
        <v>1037</v>
      </c>
      <c r="N112" s="32" t="s">
        <v>51</v>
      </c>
      <c r="O112" s="33">
        <v>44075.0</v>
      </c>
      <c r="P112" s="32">
        <v>1396.0</v>
      </c>
      <c r="Q112" s="43" t="s">
        <v>55</v>
      </c>
      <c r="R112" s="35" t="s">
        <v>56</v>
      </c>
      <c r="S112" s="32" t="s">
        <v>1038</v>
      </c>
      <c r="T112" s="32" t="s">
        <v>51</v>
      </c>
      <c r="U112" s="32" t="s">
        <v>51</v>
      </c>
      <c r="V112" s="32" t="s">
        <v>58</v>
      </c>
      <c r="W112" s="32" t="s">
        <v>58</v>
      </c>
      <c r="X112" s="25" t="s">
        <v>58</v>
      </c>
      <c r="Y112" s="25" t="s">
        <v>58</v>
      </c>
      <c r="Z112" s="25" t="s">
        <v>1039</v>
      </c>
      <c r="AA112" s="25" t="s">
        <v>51</v>
      </c>
      <c r="AB112" s="32" t="s">
        <v>1040</v>
      </c>
      <c r="AC112" s="25"/>
      <c r="AD112" s="25" t="s">
        <v>51</v>
      </c>
      <c r="AE112" s="32" t="s">
        <v>1041</v>
      </c>
      <c r="AF112" s="32" t="s">
        <v>86</v>
      </c>
      <c r="AG112" s="25" t="s">
        <v>58</v>
      </c>
      <c r="AH112" s="25" t="s">
        <v>51</v>
      </c>
      <c r="AI112" s="59" t="s">
        <v>1042</v>
      </c>
      <c r="AJ112" s="28"/>
      <c r="AK112" s="28"/>
      <c r="AL112" s="25"/>
      <c r="AM112" s="25" t="s">
        <v>51</v>
      </c>
      <c r="AN112" s="32" t="s">
        <v>1043</v>
      </c>
      <c r="AO112" s="25"/>
      <c r="AP112" s="37"/>
      <c r="AQ112" s="25"/>
      <c r="AR112" s="39" t="s">
        <v>1044</v>
      </c>
      <c r="AS112" s="51" t="s">
        <v>1045</v>
      </c>
      <c r="AT112" s="38" t="s">
        <v>1046</v>
      </c>
      <c r="AU112" s="39"/>
      <c r="AV112" s="32"/>
    </row>
    <row r="113">
      <c r="A113" s="24" t="s">
        <v>1047</v>
      </c>
      <c r="B113" s="25" t="s">
        <v>1048</v>
      </c>
      <c r="C113" s="26" t="s">
        <v>82</v>
      </c>
      <c r="D113" s="27" t="s">
        <v>69</v>
      </c>
      <c r="E113" s="25" t="s">
        <v>51</v>
      </c>
      <c r="F113" s="29"/>
      <c r="G113" s="29">
        <v>43900.0</v>
      </c>
      <c r="H113" s="30">
        <v>77.0</v>
      </c>
      <c r="I113" s="25" t="s">
        <v>53</v>
      </c>
      <c r="J113" s="46"/>
      <c r="K113" s="28"/>
      <c r="L113" s="28"/>
      <c r="M113" s="28"/>
      <c r="N113" s="25" t="s">
        <v>51</v>
      </c>
      <c r="O113" s="42">
        <v>44116.0</v>
      </c>
      <c r="P113" s="32">
        <v>54624.0</v>
      </c>
      <c r="Q113" s="43" t="s">
        <v>55</v>
      </c>
      <c r="R113" s="35" t="s">
        <v>56</v>
      </c>
      <c r="S113" s="32" t="s">
        <v>1049</v>
      </c>
      <c r="T113" s="25" t="s">
        <v>51</v>
      </c>
      <c r="U113" s="25" t="s">
        <v>51</v>
      </c>
      <c r="V113" s="25" t="s">
        <v>58</v>
      </c>
      <c r="W113" s="25" t="s">
        <v>51</v>
      </c>
      <c r="X113" s="25" t="s">
        <v>58</v>
      </c>
      <c r="Y113" s="25" t="s">
        <v>51</v>
      </c>
      <c r="Z113" s="32" t="s">
        <v>1050</v>
      </c>
      <c r="AA113" s="25" t="s">
        <v>58</v>
      </c>
      <c r="AB113" s="28"/>
      <c r="AC113" s="28"/>
      <c r="AD113" s="28"/>
      <c r="AE113" s="36"/>
      <c r="AF113" s="36"/>
      <c r="AG113" s="28"/>
      <c r="AH113" s="28"/>
      <c r="AI113" s="28"/>
      <c r="AJ113" s="28"/>
      <c r="AK113" s="28"/>
      <c r="AL113" s="28"/>
      <c r="AM113" s="28"/>
      <c r="AN113" s="28"/>
      <c r="AO113" s="28"/>
      <c r="AP113" s="28"/>
      <c r="AQ113" s="25" t="s">
        <v>1051</v>
      </c>
      <c r="AR113" s="48"/>
      <c r="AS113" s="38" t="s">
        <v>1052</v>
      </c>
      <c r="AT113" s="38" t="s">
        <v>1053</v>
      </c>
      <c r="AU113" s="39"/>
      <c r="AV113" s="32"/>
    </row>
    <row r="114">
      <c r="A114" s="24" t="s">
        <v>1054</v>
      </c>
      <c r="B114" s="25" t="s">
        <v>1055</v>
      </c>
      <c r="C114" s="26" t="s">
        <v>107</v>
      </c>
      <c r="D114" s="27" t="s">
        <v>108</v>
      </c>
      <c r="E114" s="25" t="s">
        <v>51</v>
      </c>
      <c r="F114" s="28"/>
      <c r="G114" s="29">
        <v>43909.0</v>
      </c>
      <c r="H114" s="30">
        <v>0.0</v>
      </c>
      <c r="I114" s="29">
        <v>43938.0</v>
      </c>
      <c r="J114" s="46">
        <f>(I114-G114)/7</f>
        <v>4.142857143</v>
      </c>
      <c r="K114" s="32"/>
      <c r="L114" s="32"/>
      <c r="M114" s="32" t="s">
        <v>1056</v>
      </c>
      <c r="N114" s="32" t="s">
        <v>51</v>
      </c>
      <c r="O114" s="33">
        <v>43965.0</v>
      </c>
      <c r="P114" s="25">
        <v>1.0</v>
      </c>
      <c r="Q114" s="43" t="s">
        <v>55</v>
      </c>
      <c r="R114" s="35" t="s">
        <v>56</v>
      </c>
      <c r="S114" s="25" t="s">
        <v>1057</v>
      </c>
      <c r="T114" s="25" t="s">
        <v>51</v>
      </c>
      <c r="U114" s="25" t="s">
        <v>58</v>
      </c>
      <c r="V114" s="25" t="s">
        <v>58</v>
      </c>
      <c r="W114" s="25" t="s">
        <v>51</v>
      </c>
      <c r="X114" s="25" t="s">
        <v>58</v>
      </c>
      <c r="Y114" s="28"/>
      <c r="Z114" s="28"/>
      <c r="AA114" s="28"/>
      <c r="AB114" s="28"/>
      <c r="AC114" s="28"/>
      <c r="AD114" s="25" t="s">
        <v>58</v>
      </c>
      <c r="AE114" s="44" t="s">
        <v>1058</v>
      </c>
      <c r="AF114" s="32" t="s">
        <v>61</v>
      </c>
      <c r="AG114" s="28"/>
      <c r="AH114" s="28"/>
      <c r="AI114" s="28"/>
      <c r="AJ114" s="28"/>
      <c r="AK114" s="28"/>
      <c r="AL114" s="28"/>
      <c r="AM114" s="28"/>
      <c r="AN114" s="28"/>
      <c r="AO114" s="25" t="s">
        <v>51</v>
      </c>
      <c r="AP114" s="32" t="s">
        <v>1059</v>
      </c>
      <c r="AQ114" s="28"/>
      <c r="AR114" s="103" t="s">
        <v>368</v>
      </c>
      <c r="AS114" s="38" t="s">
        <v>1060</v>
      </c>
      <c r="AT114" s="38" t="s">
        <v>1061</v>
      </c>
      <c r="AU114" s="39"/>
      <c r="AV114" s="25"/>
    </row>
    <row r="115">
      <c r="A115" s="24" t="s">
        <v>1062</v>
      </c>
      <c r="B115" s="25" t="s">
        <v>1063</v>
      </c>
      <c r="C115" s="26" t="s">
        <v>107</v>
      </c>
      <c r="D115" s="27" t="s">
        <v>50</v>
      </c>
      <c r="E115" s="25" t="s">
        <v>51</v>
      </c>
      <c r="F115" s="29"/>
      <c r="G115" s="29">
        <v>43907.0</v>
      </c>
      <c r="H115" s="30">
        <v>1.0</v>
      </c>
      <c r="I115" s="25" t="s">
        <v>70</v>
      </c>
      <c r="J115" s="41">
        <v>2.0</v>
      </c>
      <c r="K115" s="32" t="s">
        <v>51</v>
      </c>
      <c r="L115" s="32" t="s">
        <v>53</v>
      </c>
      <c r="M115" s="32" t="s">
        <v>1064</v>
      </c>
      <c r="N115" s="32" t="s">
        <v>51</v>
      </c>
      <c r="O115" s="33">
        <v>44004.0</v>
      </c>
      <c r="P115" s="32">
        <v>650.0</v>
      </c>
      <c r="Q115" s="43" t="s">
        <v>55</v>
      </c>
      <c r="R115" s="35" t="s">
        <v>56</v>
      </c>
      <c r="S115" s="32" t="s">
        <v>1065</v>
      </c>
      <c r="T115" s="25" t="s">
        <v>51</v>
      </c>
      <c r="U115" s="25" t="s">
        <v>58</v>
      </c>
      <c r="V115" s="25" t="s">
        <v>51</v>
      </c>
      <c r="W115" s="25" t="s">
        <v>51</v>
      </c>
      <c r="X115" s="89" t="s">
        <v>58</v>
      </c>
      <c r="Y115" s="89" t="s">
        <v>58</v>
      </c>
      <c r="Z115" s="89" t="s">
        <v>1066</v>
      </c>
      <c r="AA115" s="89" t="s">
        <v>58</v>
      </c>
      <c r="AC115" s="89"/>
      <c r="AD115" s="89" t="s">
        <v>51</v>
      </c>
      <c r="AE115" s="44" t="s">
        <v>1067</v>
      </c>
      <c r="AF115" s="59" t="s">
        <v>1068</v>
      </c>
      <c r="AG115" s="89" t="s">
        <v>58</v>
      </c>
      <c r="AH115" s="28"/>
      <c r="AI115" s="28"/>
      <c r="AJ115" s="28"/>
      <c r="AK115" s="28"/>
      <c r="AL115" s="28"/>
      <c r="AM115" s="28"/>
      <c r="AN115" s="25"/>
      <c r="AO115" s="25" t="s">
        <v>51</v>
      </c>
      <c r="AP115" s="32" t="s">
        <v>1069</v>
      </c>
      <c r="AQ115" s="25"/>
      <c r="AR115" s="39" t="s">
        <v>1070</v>
      </c>
      <c r="AS115" s="84" t="s">
        <v>1071</v>
      </c>
      <c r="AT115" s="38" t="s">
        <v>1072</v>
      </c>
      <c r="AU115" s="39"/>
      <c r="AV115" s="32"/>
    </row>
    <row r="116">
      <c r="A116" s="24" t="s">
        <v>1073</v>
      </c>
      <c r="B116" s="25" t="s">
        <v>1074</v>
      </c>
      <c r="C116" s="26" t="s">
        <v>82</v>
      </c>
      <c r="D116" s="27" t="s">
        <v>69</v>
      </c>
      <c r="E116" s="25" t="s">
        <v>51</v>
      </c>
      <c r="F116" s="29"/>
      <c r="G116" s="29">
        <v>43906.0</v>
      </c>
      <c r="H116" s="30">
        <v>0.0</v>
      </c>
      <c r="I116" s="25" t="s">
        <v>70</v>
      </c>
      <c r="J116" s="31">
        <v>2.0</v>
      </c>
      <c r="K116" s="32"/>
      <c r="L116" s="32"/>
      <c r="M116" s="32" t="s">
        <v>1075</v>
      </c>
      <c r="N116" s="32" t="s">
        <v>51</v>
      </c>
      <c r="O116" s="33">
        <v>44075.0</v>
      </c>
      <c r="P116" s="32">
        <v>13966.0</v>
      </c>
      <c r="Q116" s="43" t="s">
        <v>55</v>
      </c>
      <c r="R116" s="35" t="s">
        <v>56</v>
      </c>
      <c r="S116" s="32" t="s">
        <v>1076</v>
      </c>
      <c r="T116" s="25" t="s">
        <v>51</v>
      </c>
      <c r="U116" s="25" t="s">
        <v>51</v>
      </c>
      <c r="V116" s="25" t="s">
        <v>58</v>
      </c>
      <c r="W116" s="25" t="s">
        <v>51</v>
      </c>
      <c r="X116" s="25" t="s">
        <v>58</v>
      </c>
      <c r="Y116" s="28"/>
      <c r="Z116" s="28"/>
      <c r="AA116" s="28"/>
      <c r="AB116" s="28"/>
      <c r="AC116" s="28"/>
      <c r="AD116" s="25" t="s">
        <v>51</v>
      </c>
      <c r="AE116" s="44" t="s">
        <v>1077</v>
      </c>
      <c r="AF116" s="32" t="s">
        <v>61</v>
      </c>
      <c r="AG116" s="28"/>
      <c r="AH116" s="28"/>
      <c r="AI116" s="28"/>
      <c r="AJ116" s="28"/>
      <c r="AK116" s="28"/>
      <c r="AL116" s="28"/>
      <c r="AM116" s="28"/>
      <c r="AN116" s="25"/>
      <c r="AO116" s="25"/>
      <c r="AP116" s="37"/>
      <c r="AQ116" s="25"/>
      <c r="AR116" s="38" t="s">
        <v>1078</v>
      </c>
      <c r="AS116" s="48"/>
      <c r="AT116" s="48"/>
      <c r="AU116" s="48"/>
      <c r="AV116" s="32"/>
    </row>
    <row r="117">
      <c r="A117" s="24" t="s">
        <v>1079</v>
      </c>
      <c r="B117" s="25" t="s">
        <v>1080</v>
      </c>
      <c r="C117" s="26" t="s">
        <v>68</v>
      </c>
      <c r="D117" s="27" t="s">
        <v>102</v>
      </c>
      <c r="E117" s="25" t="s">
        <v>51</v>
      </c>
      <c r="F117" s="28"/>
      <c r="G117" s="29">
        <v>43903.0</v>
      </c>
      <c r="H117" s="30">
        <v>8.0</v>
      </c>
      <c r="I117" s="28"/>
      <c r="J117" s="46"/>
      <c r="K117" s="28"/>
      <c r="L117" s="28"/>
      <c r="M117" s="28"/>
      <c r="N117" s="25" t="s">
        <v>51</v>
      </c>
      <c r="O117" s="42">
        <v>43969.0</v>
      </c>
      <c r="P117" s="25">
        <v>82.0</v>
      </c>
      <c r="Q117" s="43" t="s">
        <v>55</v>
      </c>
      <c r="R117" s="35" t="s">
        <v>56</v>
      </c>
      <c r="S117" s="25" t="s">
        <v>1081</v>
      </c>
      <c r="T117" s="25" t="s">
        <v>103</v>
      </c>
      <c r="U117" s="28"/>
      <c r="V117" s="28"/>
      <c r="W117" s="28"/>
      <c r="X117" s="28"/>
      <c r="Y117" s="28"/>
      <c r="Z117" s="28"/>
      <c r="AA117" s="28"/>
      <c r="AB117" s="28"/>
      <c r="AC117" s="28"/>
      <c r="AD117" s="28"/>
      <c r="AE117" s="36"/>
      <c r="AF117" s="36"/>
      <c r="AG117" s="28"/>
      <c r="AH117" s="28"/>
      <c r="AI117" s="28"/>
      <c r="AJ117" s="28"/>
      <c r="AK117" s="28"/>
      <c r="AL117" s="28"/>
      <c r="AM117" s="28"/>
      <c r="AN117" s="28"/>
      <c r="AO117" s="28"/>
      <c r="AP117" s="28"/>
      <c r="AQ117" s="28"/>
      <c r="AR117" s="48"/>
      <c r="AS117" s="48"/>
      <c r="AT117" s="48"/>
      <c r="AU117" s="48"/>
      <c r="AV117" s="28"/>
    </row>
    <row r="118">
      <c r="A118" s="24" t="s">
        <v>1082</v>
      </c>
      <c r="B118" s="25" t="s">
        <v>1083</v>
      </c>
      <c r="C118" s="26" t="s">
        <v>68</v>
      </c>
      <c r="D118" s="27" t="s">
        <v>102</v>
      </c>
      <c r="E118" s="25" t="s">
        <v>51</v>
      </c>
      <c r="F118" s="29"/>
      <c r="G118" s="29">
        <v>43902.0</v>
      </c>
      <c r="H118" s="30">
        <v>6.0</v>
      </c>
      <c r="I118" s="25" t="s">
        <v>70</v>
      </c>
      <c r="J118" s="31">
        <v>2.0</v>
      </c>
      <c r="K118" s="32"/>
      <c r="L118" s="32"/>
      <c r="M118" s="32" t="s">
        <v>1084</v>
      </c>
      <c r="N118" s="32" t="s">
        <v>51</v>
      </c>
      <c r="O118" s="33">
        <v>43976.0</v>
      </c>
      <c r="P118" s="32">
        <v>1635.0</v>
      </c>
      <c r="Q118" s="43" t="s">
        <v>55</v>
      </c>
      <c r="R118" s="35" t="s">
        <v>56</v>
      </c>
      <c r="S118" s="32" t="s">
        <v>1085</v>
      </c>
      <c r="T118" s="25" t="s">
        <v>51</v>
      </c>
      <c r="U118" s="25" t="s">
        <v>51</v>
      </c>
      <c r="V118" s="25" t="s">
        <v>58</v>
      </c>
      <c r="W118" s="25" t="s">
        <v>58</v>
      </c>
      <c r="X118" s="25" t="s">
        <v>58</v>
      </c>
      <c r="Y118" s="25" t="s">
        <v>58</v>
      </c>
      <c r="Z118" s="32" t="s">
        <v>1086</v>
      </c>
      <c r="AA118" s="25" t="s">
        <v>51</v>
      </c>
      <c r="AB118" s="32" t="s">
        <v>1087</v>
      </c>
      <c r="AC118" s="25"/>
      <c r="AD118" s="25" t="s">
        <v>51</v>
      </c>
      <c r="AE118" s="32" t="s">
        <v>1088</v>
      </c>
      <c r="AF118" s="32"/>
      <c r="AG118" s="25" t="s">
        <v>51</v>
      </c>
      <c r="AH118" s="28"/>
      <c r="AI118" s="28"/>
      <c r="AJ118" s="28"/>
      <c r="AK118" s="28"/>
      <c r="AL118" s="28"/>
      <c r="AM118" s="28"/>
      <c r="AN118" s="25"/>
      <c r="AO118" s="25"/>
      <c r="AP118" s="37"/>
      <c r="AQ118" s="32" t="s">
        <v>1089</v>
      </c>
      <c r="AR118" s="39" t="s">
        <v>1090</v>
      </c>
      <c r="AS118" s="50" t="s">
        <v>1091</v>
      </c>
      <c r="AT118" s="38" t="s">
        <v>1092</v>
      </c>
      <c r="AU118" s="39"/>
      <c r="AV118" s="32"/>
    </row>
    <row r="119">
      <c r="A119" s="24" t="s">
        <v>1093</v>
      </c>
      <c r="B119" s="25" t="s">
        <v>1094</v>
      </c>
      <c r="C119" s="26" t="s">
        <v>68</v>
      </c>
      <c r="D119" s="27" t="s">
        <v>102</v>
      </c>
      <c r="E119" s="25" t="s">
        <v>51</v>
      </c>
      <c r="F119" s="29"/>
      <c r="G119" s="29">
        <v>43902.0</v>
      </c>
      <c r="H119" s="30">
        <v>19.0</v>
      </c>
      <c r="I119" s="29">
        <v>43919.0</v>
      </c>
      <c r="J119" s="46">
        <f>(I119-G119)/7</f>
        <v>2.428571429</v>
      </c>
      <c r="K119" s="32" t="s">
        <v>51</v>
      </c>
      <c r="L119" s="73">
        <v>43955.0</v>
      </c>
      <c r="M119" s="32" t="s">
        <v>1095</v>
      </c>
      <c r="N119" s="32" t="s">
        <v>51</v>
      </c>
      <c r="O119" s="33">
        <v>43955.0</v>
      </c>
      <c r="P119" s="32">
        <v>3824.0</v>
      </c>
      <c r="Q119" s="43" t="s">
        <v>55</v>
      </c>
      <c r="R119" s="35" t="s">
        <v>56</v>
      </c>
      <c r="S119" s="32" t="s">
        <v>1096</v>
      </c>
      <c r="T119" s="32" t="s">
        <v>51</v>
      </c>
      <c r="U119" s="32" t="s">
        <v>51</v>
      </c>
      <c r="V119" s="32" t="s">
        <v>58</v>
      </c>
      <c r="W119" s="32" t="s">
        <v>58</v>
      </c>
      <c r="X119" s="25" t="s">
        <v>58</v>
      </c>
      <c r="Y119" s="25" t="s">
        <v>51</v>
      </c>
      <c r="Z119" s="25" t="s">
        <v>1097</v>
      </c>
      <c r="AA119" s="25" t="s">
        <v>51</v>
      </c>
      <c r="AB119" s="32" t="s">
        <v>1098</v>
      </c>
      <c r="AC119" s="25" t="s">
        <v>60</v>
      </c>
      <c r="AD119" s="25" t="s">
        <v>51</v>
      </c>
      <c r="AE119" s="32" t="s">
        <v>1099</v>
      </c>
      <c r="AF119" s="32" t="s">
        <v>86</v>
      </c>
      <c r="AG119" s="25" t="s">
        <v>51</v>
      </c>
      <c r="AH119" s="25" t="s">
        <v>51</v>
      </c>
      <c r="AI119" s="44" t="str">
        <f>HYPERLINK("https://guichet.public.lu/fr/actualites/2020/mars/26-coronavirus-conge-raisons-familiales-enfant-handicap.html","""Parents of a child over 13 with disabilities can now request leave for family reasons""")</f>
        <v>"Parents of a child over 13 with disabilities can now request leave for family reasons"</v>
      </c>
      <c r="AJ119" s="28"/>
      <c r="AK119" s="28"/>
      <c r="AL119" s="28"/>
      <c r="AM119" s="25" t="s">
        <v>51</v>
      </c>
      <c r="AN119" s="32" t="s">
        <v>1100</v>
      </c>
      <c r="AO119" s="25"/>
      <c r="AP119" s="37"/>
      <c r="AR119" s="39" t="s">
        <v>1101</v>
      </c>
      <c r="AS119" s="50" t="s">
        <v>1102</v>
      </c>
      <c r="AT119" s="38" t="s">
        <v>1103</v>
      </c>
      <c r="AU119" s="68" t="s">
        <v>1104</v>
      </c>
      <c r="AV119" s="32"/>
    </row>
    <row r="120">
      <c r="A120" s="24" t="s">
        <v>1105</v>
      </c>
      <c r="B120" s="25" t="s">
        <v>1106</v>
      </c>
      <c r="C120" s="26" t="s">
        <v>93</v>
      </c>
      <c r="D120" s="27" t="s">
        <v>102</v>
      </c>
      <c r="E120" s="25" t="s">
        <v>51</v>
      </c>
      <c r="F120" s="28"/>
      <c r="G120" s="29">
        <v>43856.0</v>
      </c>
      <c r="H120" s="47"/>
      <c r="I120" s="25" t="s">
        <v>53</v>
      </c>
      <c r="J120" s="46"/>
      <c r="K120" s="28"/>
      <c r="L120" s="28"/>
      <c r="M120" s="32" t="s">
        <v>1107</v>
      </c>
      <c r="N120" s="32" t="s">
        <v>51</v>
      </c>
      <c r="O120" s="33">
        <v>43955.0</v>
      </c>
      <c r="P120" s="25">
        <v>45.0</v>
      </c>
      <c r="Q120" s="43" t="s">
        <v>55</v>
      </c>
      <c r="R120" s="35" t="s">
        <v>56</v>
      </c>
      <c r="S120" s="25" t="s">
        <v>1108</v>
      </c>
      <c r="T120" s="25" t="s">
        <v>51</v>
      </c>
      <c r="U120" s="25" t="s">
        <v>51</v>
      </c>
      <c r="V120" s="25" t="s">
        <v>58</v>
      </c>
      <c r="W120" s="25" t="s">
        <v>58</v>
      </c>
      <c r="X120" s="25" t="s">
        <v>58</v>
      </c>
      <c r="Y120" s="25" t="s">
        <v>51</v>
      </c>
      <c r="Z120" s="32" t="s">
        <v>1109</v>
      </c>
      <c r="AA120" s="25" t="s">
        <v>51</v>
      </c>
      <c r="AB120" s="32" t="s">
        <v>1110</v>
      </c>
      <c r="AC120" s="28"/>
      <c r="AD120" s="28"/>
      <c r="AE120" s="36"/>
      <c r="AF120" s="36"/>
      <c r="AG120" s="28"/>
      <c r="AH120" s="28"/>
      <c r="AI120" s="28"/>
      <c r="AJ120" s="28"/>
      <c r="AK120" s="28"/>
      <c r="AL120" s="28"/>
      <c r="AM120" s="28"/>
      <c r="AN120" s="25"/>
      <c r="AO120" s="25"/>
      <c r="AP120" s="37"/>
      <c r="AQ120" s="25"/>
      <c r="AR120" s="39" t="s">
        <v>1111</v>
      </c>
      <c r="AS120" s="52" t="s">
        <v>1112</v>
      </c>
      <c r="AT120" s="68" t="s">
        <v>1113</v>
      </c>
      <c r="AU120" s="48"/>
      <c r="AV120" s="25"/>
    </row>
    <row r="121">
      <c r="A121" s="24" t="s">
        <v>1114</v>
      </c>
      <c r="B121" s="25" t="s">
        <v>1115</v>
      </c>
      <c r="C121" s="26" t="s">
        <v>107</v>
      </c>
      <c r="D121" s="27" t="s">
        <v>50</v>
      </c>
      <c r="E121" s="25" t="s">
        <v>51</v>
      </c>
      <c r="F121" s="29"/>
      <c r="G121" s="29">
        <v>43913.0</v>
      </c>
      <c r="H121" s="30">
        <v>12.0</v>
      </c>
      <c r="I121" s="29">
        <v>43943.0</v>
      </c>
      <c r="J121" s="46"/>
      <c r="K121" s="28"/>
      <c r="L121" s="28"/>
      <c r="M121" s="25" t="s">
        <v>1116</v>
      </c>
      <c r="N121" s="25" t="s">
        <v>51</v>
      </c>
      <c r="O121" s="42">
        <v>43943.0</v>
      </c>
      <c r="P121" s="25">
        <v>121.0</v>
      </c>
      <c r="Q121" s="43" t="s">
        <v>55</v>
      </c>
      <c r="R121" s="35" t="s">
        <v>56</v>
      </c>
      <c r="S121" s="32" t="s">
        <v>1117</v>
      </c>
      <c r="T121" s="25" t="s">
        <v>51</v>
      </c>
      <c r="U121" s="25" t="s">
        <v>58</v>
      </c>
      <c r="V121" s="25" t="s">
        <v>51</v>
      </c>
      <c r="W121" s="25" t="s">
        <v>51</v>
      </c>
      <c r="X121" s="25" t="s">
        <v>51</v>
      </c>
      <c r="Y121" s="28"/>
      <c r="Z121" s="28"/>
      <c r="AA121" s="28"/>
      <c r="AB121" s="28"/>
      <c r="AC121" s="28"/>
      <c r="AD121" s="25" t="s">
        <v>51</v>
      </c>
      <c r="AE121" s="44" t="s">
        <v>1118</v>
      </c>
      <c r="AF121" s="32" t="s">
        <v>61</v>
      </c>
      <c r="AG121" s="28"/>
      <c r="AH121" s="28"/>
      <c r="AI121" s="28"/>
      <c r="AJ121" s="28"/>
      <c r="AK121" s="28"/>
      <c r="AL121" s="28"/>
      <c r="AM121" s="28"/>
      <c r="AN121" s="25"/>
      <c r="AO121" s="25"/>
      <c r="AP121" s="37"/>
      <c r="AQ121" s="25"/>
      <c r="AR121" s="39" t="s">
        <v>1119</v>
      </c>
      <c r="AS121" s="39" t="s">
        <v>1120</v>
      </c>
      <c r="AT121" s="48"/>
      <c r="AU121" s="48"/>
      <c r="AV121" s="25"/>
    </row>
    <row r="122">
      <c r="A122" s="24" t="s">
        <v>1121</v>
      </c>
      <c r="B122" s="25" t="s">
        <v>1122</v>
      </c>
      <c r="C122" s="26" t="s">
        <v>107</v>
      </c>
      <c r="D122" s="27" t="s">
        <v>50</v>
      </c>
      <c r="E122" s="25" t="s">
        <v>51</v>
      </c>
      <c r="F122" s="29"/>
      <c r="G122" s="29">
        <v>43913.0</v>
      </c>
      <c r="H122" s="30">
        <v>0.0</v>
      </c>
      <c r="I122" s="25" t="s">
        <v>53</v>
      </c>
      <c r="J122" s="46"/>
      <c r="K122" s="25"/>
      <c r="L122" s="29">
        <v>44025.0</v>
      </c>
      <c r="M122" s="25" t="s">
        <v>1123</v>
      </c>
      <c r="N122" s="25" t="s">
        <v>51</v>
      </c>
      <c r="O122" s="42">
        <v>44081.0</v>
      </c>
      <c r="P122" s="25">
        <v>5614.0</v>
      </c>
      <c r="Q122" s="43" t="s">
        <v>55</v>
      </c>
      <c r="R122" s="35" t="s">
        <v>56</v>
      </c>
      <c r="S122" s="32" t="s">
        <v>1124</v>
      </c>
      <c r="T122" s="25" t="s">
        <v>51</v>
      </c>
      <c r="U122" s="25" t="s">
        <v>51</v>
      </c>
      <c r="V122" s="25" t="s">
        <v>51</v>
      </c>
      <c r="W122" s="25" t="s">
        <v>51</v>
      </c>
      <c r="X122" s="25" t="s">
        <v>58</v>
      </c>
      <c r="Y122" s="28"/>
      <c r="Z122" s="28"/>
      <c r="AA122" s="28"/>
      <c r="AB122" s="28"/>
      <c r="AC122" s="28"/>
      <c r="AD122" s="25" t="s">
        <v>58</v>
      </c>
      <c r="AE122" s="44" t="s">
        <v>1125</v>
      </c>
      <c r="AF122" s="32" t="s">
        <v>61</v>
      </c>
      <c r="AG122" s="28"/>
      <c r="AH122" s="28"/>
      <c r="AI122" s="28"/>
      <c r="AJ122" s="28"/>
      <c r="AK122" s="28"/>
      <c r="AL122" s="28"/>
      <c r="AM122" s="28"/>
      <c r="AN122" s="28"/>
      <c r="AO122" s="28"/>
      <c r="AP122" s="28"/>
      <c r="AQ122" s="28"/>
      <c r="AR122" s="50" t="s">
        <v>1126</v>
      </c>
      <c r="AS122" s="39" t="s">
        <v>1127</v>
      </c>
      <c r="AT122" s="39"/>
      <c r="AU122" s="39"/>
      <c r="AV122" s="25"/>
    </row>
    <row r="123">
      <c r="A123" s="24" t="s">
        <v>1128</v>
      </c>
      <c r="B123" s="25" t="s">
        <v>1129</v>
      </c>
      <c r="C123" s="26" t="s">
        <v>93</v>
      </c>
      <c r="D123" s="27" t="s">
        <v>69</v>
      </c>
      <c r="E123" s="25" t="s">
        <v>51</v>
      </c>
      <c r="F123" s="29"/>
      <c r="G123" s="29">
        <v>43906.0</v>
      </c>
      <c r="H123" s="30">
        <v>553.0</v>
      </c>
      <c r="I123" s="29">
        <v>43921.0</v>
      </c>
      <c r="J123" s="46">
        <f t="shared" ref="J123:J124" si="9">(I123-G123)/7</f>
        <v>2.142857143</v>
      </c>
      <c r="K123" s="28"/>
      <c r="L123" s="29">
        <v>44006.0</v>
      </c>
      <c r="M123" s="28"/>
      <c r="N123" s="25" t="s">
        <v>51</v>
      </c>
      <c r="O123" s="42">
        <v>44006.0</v>
      </c>
      <c r="P123" s="32">
        <v>8596.0</v>
      </c>
      <c r="Q123" s="43" t="s">
        <v>55</v>
      </c>
      <c r="R123" s="35" t="s">
        <v>56</v>
      </c>
      <c r="S123" s="32" t="s">
        <v>1130</v>
      </c>
      <c r="T123" s="25" t="s">
        <v>51</v>
      </c>
      <c r="U123" s="25" t="s">
        <v>51</v>
      </c>
      <c r="V123" s="25" t="s">
        <v>51</v>
      </c>
      <c r="W123" s="25" t="s">
        <v>51</v>
      </c>
      <c r="X123" s="25" t="s">
        <v>51</v>
      </c>
      <c r="Y123" s="25" t="s">
        <v>58</v>
      </c>
      <c r="Z123" s="25" t="s">
        <v>1131</v>
      </c>
      <c r="AA123" s="25" t="s">
        <v>51</v>
      </c>
      <c r="AB123" s="32" t="s">
        <v>1132</v>
      </c>
      <c r="AC123" s="28"/>
      <c r="AD123" s="25" t="s">
        <v>51</v>
      </c>
      <c r="AE123" s="32" t="s">
        <v>1133</v>
      </c>
      <c r="AF123" s="32" t="s">
        <v>86</v>
      </c>
      <c r="AG123" s="25"/>
      <c r="AH123" s="28"/>
      <c r="AI123" s="28"/>
      <c r="AJ123" s="28"/>
      <c r="AK123" s="25" t="s">
        <v>51</v>
      </c>
      <c r="AL123" s="25" t="s">
        <v>1134</v>
      </c>
      <c r="AM123" s="28"/>
      <c r="AN123" s="25"/>
      <c r="AO123" s="25"/>
      <c r="AP123" s="37"/>
      <c r="AQ123" s="32" t="s">
        <v>1135</v>
      </c>
      <c r="AR123" s="39" t="s">
        <v>1136</v>
      </c>
      <c r="AS123" s="50" t="s">
        <v>1137</v>
      </c>
      <c r="AT123" s="51" t="s">
        <v>1138</v>
      </c>
      <c r="AU123" s="54"/>
      <c r="AV123" s="32"/>
    </row>
    <row r="124">
      <c r="A124" s="24" t="s">
        <v>1139</v>
      </c>
      <c r="B124" s="25" t="s">
        <v>1140</v>
      </c>
      <c r="C124" s="26" t="s">
        <v>49</v>
      </c>
      <c r="D124" s="27" t="s">
        <v>69</v>
      </c>
      <c r="E124" s="25" t="s">
        <v>51</v>
      </c>
      <c r="F124" s="29"/>
      <c r="G124" s="29">
        <v>43902.0</v>
      </c>
      <c r="H124" s="30">
        <v>13.0</v>
      </c>
      <c r="I124" s="29">
        <v>43919.0</v>
      </c>
      <c r="J124" s="46">
        <f t="shared" si="9"/>
        <v>2.428571429</v>
      </c>
      <c r="K124" s="32"/>
      <c r="M124" s="32" t="s">
        <v>1141</v>
      </c>
      <c r="N124" s="32" t="s">
        <v>51</v>
      </c>
      <c r="O124" s="33">
        <v>44013.0</v>
      </c>
      <c r="P124" s="32">
        <v>2361.0</v>
      </c>
      <c r="Q124" s="43" t="s">
        <v>55</v>
      </c>
      <c r="R124" s="35" t="s">
        <v>56</v>
      </c>
      <c r="S124" s="32" t="s">
        <v>1142</v>
      </c>
      <c r="T124" s="25" t="s">
        <v>51</v>
      </c>
      <c r="U124" s="25" t="s">
        <v>51</v>
      </c>
      <c r="V124" s="25" t="s">
        <v>58</v>
      </c>
      <c r="W124" s="25" t="s">
        <v>51</v>
      </c>
      <c r="X124" s="25" t="s">
        <v>58</v>
      </c>
      <c r="Y124" s="25"/>
      <c r="Z124" s="25"/>
      <c r="AA124" s="25"/>
      <c r="AB124" s="25"/>
      <c r="AC124" s="25" t="s">
        <v>60</v>
      </c>
      <c r="AD124" s="25" t="s">
        <v>51</v>
      </c>
      <c r="AE124" s="44" t="s">
        <v>1143</v>
      </c>
      <c r="AF124" s="32" t="s">
        <v>86</v>
      </c>
      <c r="AG124" s="28"/>
      <c r="AH124" s="28"/>
      <c r="AI124" s="28"/>
      <c r="AJ124" s="28"/>
      <c r="AK124" s="28"/>
      <c r="AL124" s="28"/>
      <c r="AM124" s="28"/>
      <c r="AN124" s="25"/>
      <c r="AO124" s="25"/>
      <c r="AP124" s="37"/>
      <c r="AQ124" s="25"/>
      <c r="AR124" s="39" t="s">
        <v>1144</v>
      </c>
      <c r="AS124" s="50" t="s">
        <v>1145</v>
      </c>
      <c r="AT124" s="38" t="s">
        <v>1146</v>
      </c>
      <c r="AU124" s="38" t="s">
        <v>1147</v>
      </c>
      <c r="AV124" s="32"/>
    </row>
    <row r="125">
      <c r="A125" s="24" t="s">
        <v>1148</v>
      </c>
      <c r="B125" s="25" t="s">
        <v>1149</v>
      </c>
      <c r="C125" s="26" t="s">
        <v>107</v>
      </c>
      <c r="D125" s="27" t="s">
        <v>50</v>
      </c>
      <c r="E125" s="25" t="s">
        <v>51</v>
      </c>
      <c r="F125" s="29"/>
      <c r="G125" s="29">
        <v>43909.0</v>
      </c>
      <c r="H125" s="30">
        <v>0.0</v>
      </c>
      <c r="I125" s="29">
        <v>43929.0</v>
      </c>
      <c r="J125" s="41">
        <v>3.0</v>
      </c>
      <c r="K125" s="28"/>
      <c r="L125" s="28"/>
      <c r="M125" s="28"/>
      <c r="N125" s="25" t="s">
        <v>51</v>
      </c>
      <c r="O125" s="42">
        <v>44088.0</v>
      </c>
      <c r="P125" s="25">
        <v>2924.0</v>
      </c>
      <c r="Q125" s="43" t="s">
        <v>55</v>
      </c>
      <c r="R125" s="35" t="s">
        <v>56</v>
      </c>
      <c r="S125" s="65" t="s">
        <v>1150</v>
      </c>
      <c r="T125" s="25" t="s">
        <v>51</v>
      </c>
      <c r="U125" s="25" t="s">
        <v>58</v>
      </c>
      <c r="V125" s="25" t="s">
        <v>58</v>
      </c>
      <c r="W125" s="25" t="s">
        <v>51</v>
      </c>
      <c r="X125" s="25" t="s">
        <v>58</v>
      </c>
      <c r="Y125" s="28"/>
      <c r="Z125" s="28"/>
      <c r="AA125" s="28"/>
      <c r="AB125" s="28"/>
      <c r="AC125" s="28"/>
      <c r="AD125" s="28"/>
      <c r="AE125" s="36"/>
      <c r="AF125" s="36"/>
      <c r="AG125" s="28"/>
      <c r="AH125" s="28"/>
      <c r="AI125" s="28"/>
      <c r="AJ125" s="28"/>
      <c r="AK125" s="28"/>
      <c r="AL125" s="28"/>
      <c r="AM125" s="28"/>
      <c r="AN125" s="25"/>
      <c r="AO125" s="25"/>
      <c r="AP125" s="37"/>
      <c r="AQ125" s="25"/>
      <c r="AR125" s="38" t="s">
        <v>1151</v>
      </c>
      <c r="AS125" s="50" t="s">
        <v>1152</v>
      </c>
      <c r="AT125" s="38" t="s">
        <v>1153</v>
      </c>
      <c r="AU125" s="39"/>
      <c r="AV125" s="25"/>
    </row>
    <row r="126" ht="216.75" customHeight="1">
      <c r="A126" s="24" t="s">
        <v>1154</v>
      </c>
      <c r="B126" s="25" t="s">
        <v>1155</v>
      </c>
      <c r="C126" s="26" t="s">
        <v>82</v>
      </c>
      <c r="D126" s="27" t="s">
        <v>102</v>
      </c>
      <c r="E126" s="25" t="s">
        <v>51</v>
      </c>
      <c r="F126" s="29"/>
      <c r="G126" s="29">
        <v>43902.0</v>
      </c>
      <c r="H126" s="30">
        <v>12.0</v>
      </c>
      <c r="I126" s="29">
        <v>43910.0</v>
      </c>
      <c r="J126" s="46">
        <f>(I126-G126)/7</f>
        <v>1.142857143</v>
      </c>
      <c r="K126" s="25"/>
      <c r="L126" s="25"/>
      <c r="M126" s="25" t="s">
        <v>1156</v>
      </c>
      <c r="N126" s="25" t="s">
        <v>51</v>
      </c>
      <c r="O126" s="42">
        <v>44102.0</v>
      </c>
      <c r="P126" s="25">
        <v>3006.0</v>
      </c>
      <c r="Q126" s="43" t="s">
        <v>55</v>
      </c>
      <c r="R126" s="35" t="s">
        <v>56</v>
      </c>
      <c r="S126" s="25" t="s">
        <v>1157</v>
      </c>
      <c r="T126" s="59" t="s">
        <v>51</v>
      </c>
      <c r="U126" s="59" t="s">
        <v>51</v>
      </c>
      <c r="V126" s="59" t="s">
        <v>58</v>
      </c>
      <c r="W126" s="59" t="s">
        <v>58</v>
      </c>
      <c r="X126" s="25" t="s">
        <v>58</v>
      </c>
      <c r="Y126" s="25" t="s">
        <v>51</v>
      </c>
      <c r="Z126" s="32" t="s">
        <v>1158</v>
      </c>
      <c r="AA126" s="25" t="s">
        <v>51</v>
      </c>
      <c r="AB126" s="32" t="s">
        <v>1159</v>
      </c>
      <c r="AC126" s="25"/>
      <c r="AD126" s="25" t="s">
        <v>51</v>
      </c>
      <c r="AE126" s="59" t="s">
        <v>1160</v>
      </c>
      <c r="AF126" s="32" t="s">
        <v>1161</v>
      </c>
      <c r="AG126" s="25" t="s">
        <v>51</v>
      </c>
      <c r="AH126" s="28"/>
      <c r="AI126" s="28"/>
      <c r="AJ126" s="28"/>
      <c r="AK126" s="28"/>
      <c r="AL126" s="28"/>
      <c r="AM126" s="28"/>
      <c r="AN126" s="25"/>
      <c r="AO126" s="25"/>
      <c r="AP126" s="37"/>
      <c r="AQ126" s="25"/>
      <c r="AR126" s="98" t="s">
        <v>1162</v>
      </c>
      <c r="AS126" s="52" t="s">
        <v>1163</v>
      </c>
      <c r="AT126" s="51" t="s">
        <v>1164</v>
      </c>
      <c r="AU126" s="54"/>
      <c r="AV126" s="25"/>
    </row>
    <row r="127">
      <c r="A127" s="24" t="s">
        <v>1165</v>
      </c>
      <c r="B127" s="25" t="s">
        <v>1166</v>
      </c>
      <c r="C127" s="26" t="s">
        <v>93</v>
      </c>
      <c r="D127" s="27" t="s">
        <v>69</v>
      </c>
      <c r="E127" s="25" t="s">
        <v>58</v>
      </c>
      <c r="F127" s="29">
        <v>43915.0</v>
      </c>
      <c r="G127" s="28"/>
      <c r="H127" s="47"/>
      <c r="I127" s="28"/>
      <c r="J127" s="46"/>
      <c r="K127" s="28"/>
      <c r="L127" s="28"/>
      <c r="M127" s="28"/>
      <c r="N127" s="25" t="s">
        <v>51</v>
      </c>
      <c r="O127" s="42">
        <v>44062.0</v>
      </c>
      <c r="P127" s="25">
        <v>0.0</v>
      </c>
      <c r="Q127" s="43" t="s">
        <v>55</v>
      </c>
      <c r="R127" s="35" t="s">
        <v>56</v>
      </c>
      <c r="S127" s="25" t="s">
        <v>1081</v>
      </c>
      <c r="T127" s="25" t="s">
        <v>103</v>
      </c>
      <c r="U127" s="28"/>
      <c r="V127" s="28"/>
      <c r="W127" s="28"/>
      <c r="X127" s="28"/>
      <c r="Y127" s="28"/>
      <c r="Z127" s="28"/>
      <c r="AA127" s="28"/>
      <c r="AB127" s="28"/>
      <c r="AC127" s="28"/>
      <c r="AD127" s="28"/>
      <c r="AE127" s="36"/>
      <c r="AF127" s="36"/>
      <c r="AG127" s="28"/>
      <c r="AH127" s="28"/>
      <c r="AI127" s="28"/>
      <c r="AJ127" s="28"/>
      <c r="AK127" s="28"/>
      <c r="AL127" s="28"/>
      <c r="AM127" s="28"/>
      <c r="AN127" s="25"/>
      <c r="AO127" s="25"/>
      <c r="AP127" s="37"/>
      <c r="AQ127" s="25"/>
      <c r="AR127" s="38" t="s">
        <v>1167</v>
      </c>
      <c r="AS127" s="48"/>
      <c r="AT127" s="98" t="s">
        <v>1167</v>
      </c>
      <c r="AU127" s="39"/>
      <c r="AV127" s="28"/>
    </row>
    <row r="128">
      <c r="A128" s="24" t="s">
        <v>1168</v>
      </c>
      <c r="B128" s="25" t="s">
        <v>1169</v>
      </c>
      <c r="C128" s="26" t="s">
        <v>107</v>
      </c>
      <c r="D128" s="27" t="s">
        <v>108</v>
      </c>
      <c r="E128" s="25" t="s">
        <v>51</v>
      </c>
      <c r="F128" s="29"/>
      <c r="G128" s="29">
        <v>43905.0</v>
      </c>
      <c r="H128" s="30">
        <v>2.0</v>
      </c>
      <c r="I128" s="25" t="s">
        <v>544</v>
      </c>
      <c r="J128" s="41">
        <v>1.0</v>
      </c>
      <c r="K128" s="28"/>
      <c r="L128" s="28"/>
      <c r="M128" s="28"/>
      <c r="N128" s="25" t="s">
        <v>51</v>
      </c>
      <c r="O128" s="42">
        <v>44075.0</v>
      </c>
      <c r="P128" s="25">
        <v>7075.0</v>
      </c>
      <c r="Q128" s="43" t="s">
        <v>55</v>
      </c>
      <c r="R128" s="35" t="s">
        <v>56</v>
      </c>
      <c r="S128" s="32" t="s">
        <v>1170</v>
      </c>
      <c r="T128" s="25" t="s">
        <v>51</v>
      </c>
      <c r="U128" s="25" t="s">
        <v>51</v>
      </c>
      <c r="V128" s="25" t="s">
        <v>51</v>
      </c>
      <c r="W128" s="25" t="s">
        <v>51</v>
      </c>
      <c r="X128" s="25" t="s">
        <v>58</v>
      </c>
      <c r="Y128" s="28"/>
      <c r="Z128" s="28"/>
      <c r="AA128" s="28"/>
      <c r="AB128" s="28"/>
      <c r="AC128" s="28"/>
      <c r="AD128" s="28"/>
      <c r="AE128" s="36"/>
      <c r="AF128" s="36"/>
      <c r="AG128" s="28"/>
      <c r="AH128" s="28"/>
      <c r="AI128" s="28"/>
      <c r="AJ128" s="28"/>
      <c r="AK128" s="28"/>
      <c r="AL128" s="28"/>
      <c r="AM128" s="28"/>
      <c r="AN128" s="28"/>
      <c r="AO128" s="28"/>
      <c r="AP128" s="28"/>
      <c r="AQ128" s="28"/>
      <c r="AR128" s="50" t="s">
        <v>1171</v>
      </c>
      <c r="AS128" s="48"/>
      <c r="AT128" s="48"/>
      <c r="AU128" s="48"/>
      <c r="AV128" s="25"/>
    </row>
    <row r="129">
      <c r="A129" s="24" t="s">
        <v>1172</v>
      </c>
      <c r="B129" s="25" t="s">
        <v>1173</v>
      </c>
      <c r="C129" s="26" t="s">
        <v>107</v>
      </c>
      <c r="D129" s="27" t="s">
        <v>69</v>
      </c>
      <c r="E129" s="25" t="s">
        <v>51</v>
      </c>
      <c r="F129" s="29"/>
      <c r="G129" s="29">
        <v>43909.0</v>
      </c>
      <c r="H129" s="30">
        <v>3.0</v>
      </c>
      <c r="I129" s="25" t="s">
        <v>53</v>
      </c>
      <c r="J129" s="46"/>
      <c r="K129" s="28"/>
      <c r="L129" s="28"/>
      <c r="M129" s="32" t="s">
        <v>1174</v>
      </c>
      <c r="N129" s="25" t="s">
        <v>51</v>
      </c>
      <c r="O129" s="42">
        <v>44013.0</v>
      </c>
      <c r="P129" s="32">
        <v>341.0</v>
      </c>
      <c r="Q129" s="43" t="s">
        <v>55</v>
      </c>
      <c r="R129" s="35" t="s">
        <v>56</v>
      </c>
      <c r="S129" s="32" t="s">
        <v>1175</v>
      </c>
      <c r="T129" s="25" t="s">
        <v>51</v>
      </c>
      <c r="U129" s="25" t="s">
        <v>51</v>
      </c>
      <c r="V129" s="25" t="s">
        <v>58</v>
      </c>
      <c r="W129" s="25" t="s">
        <v>51</v>
      </c>
      <c r="X129" s="25" t="s">
        <v>58</v>
      </c>
      <c r="Y129" s="28"/>
      <c r="Z129" s="28"/>
      <c r="AA129" s="28"/>
      <c r="AB129" s="28"/>
      <c r="AC129" s="28"/>
      <c r="AD129" s="25" t="s">
        <v>51</v>
      </c>
      <c r="AE129" s="44" t="s">
        <v>1176</v>
      </c>
      <c r="AF129" s="32" t="s">
        <v>86</v>
      </c>
      <c r="AG129" s="28"/>
      <c r="AH129" s="28"/>
      <c r="AI129" s="28"/>
      <c r="AJ129" s="28"/>
      <c r="AK129" s="28"/>
      <c r="AL129" s="28"/>
      <c r="AM129" s="28"/>
      <c r="AN129" s="25"/>
      <c r="AO129" s="25"/>
      <c r="AP129" s="37"/>
      <c r="AQ129" s="25"/>
      <c r="AR129" s="39" t="s">
        <v>1177</v>
      </c>
      <c r="AS129" s="50" t="s">
        <v>1178</v>
      </c>
      <c r="AT129" s="51" t="s">
        <v>1179</v>
      </c>
      <c r="AU129" s="68" t="s">
        <v>1180</v>
      </c>
      <c r="AV129" s="32"/>
    </row>
    <row r="130">
      <c r="A130" s="24" t="s">
        <v>1181</v>
      </c>
      <c r="B130" s="25" t="s">
        <v>1182</v>
      </c>
      <c r="C130" s="26" t="s">
        <v>118</v>
      </c>
      <c r="D130" s="27" t="s">
        <v>69</v>
      </c>
      <c r="E130" s="25" t="s">
        <v>51</v>
      </c>
      <c r="F130" s="29"/>
      <c r="G130" s="29">
        <v>43910.0</v>
      </c>
      <c r="H130" s="30">
        <v>41.0</v>
      </c>
      <c r="I130" s="29">
        <v>43941.0</v>
      </c>
      <c r="J130" s="46">
        <f>(I130-G130)/7</f>
        <v>4.428571429</v>
      </c>
      <c r="K130" s="32"/>
      <c r="L130" s="32"/>
      <c r="M130" s="32" t="s">
        <v>1183</v>
      </c>
      <c r="N130" s="32" t="s">
        <v>51</v>
      </c>
      <c r="O130" s="33">
        <v>44256.0</v>
      </c>
      <c r="P130" s="32">
        <v>2084128.0</v>
      </c>
      <c r="Q130" s="43" t="s">
        <v>55</v>
      </c>
      <c r="R130" s="35" t="s">
        <v>56</v>
      </c>
      <c r="S130" s="32" t="s">
        <v>1184</v>
      </c>
      <c r="T130" s="25" t="s">
        <v>51</v>
      </c>
      <c r="U130" s="25" t="s">
        <v>51</v>
      </c>
      <c r="V130" s="25" t="s">
        <v>58</v>
      </c>
      <c r="W130" s="25" t="s">
        <v>51</v>
      </c>
      <c r="X130" s="25" t="s">
        <v>58</v>
      </c>
      <c r="Y130" s="25" t="s">
        <v>58</v>
      </c>
      <c r="Z130" s="25" t="s">
        <v>592</v>
      </c>
      <c r="AA130" s="28"/>
      <c r="AB130" s="28"/>
      <c r="AC130" s="25" t="s">
        <v>60</v>
      </c>
      <c r="AD130" s="28"/>
      <c r="AE130" s="36"/>
      <c r="AF130" s="32" t="s">
        <v>61</v>
      </c>
      <c r="AG130" s="28"/>
      <c r="AH130" s="25" t="s">
        <v>51</v>
      </c>
      <c r="AI130" s="32" t="s">
        <v>1185</v>
      </c>
      <c r="AJ130" s="28"/>
      <c r="AK130" s="25" t="s">
        <v>51</v>
      </c>
      <c r="AL130" s="32" t="s">
        <v>1186</v>
      </c>
      <c r="AM130" s="28"/>
      <c r="AN130" s="25"/>
      <c r="AO130" s="25"/>
      <c r="AP130" s="37"/>
      <c r="AQ130" s="32" t="s">
        <v>1187</v>
      </c>
      <c r="AR130" s="100" t="s">
        <v>1188</v>
      </c>
      <c r="AS130" s="54" t="s">
        <v>1189</v>
      </c>
      <c r="AT130" s="48"/>
      <c r="AU130" s="50" t="s">
        <v>1190</v>
      </c>
      <c r="AV130" s="32"/>
    </row>
    <row r="131">
      <c r="A131" s="24" t="s">
        <v>1191</v>
      </c>
      <c r="B131" s="25" t="s">
        <v>1192</v>
      </c>
      <c r="C131" s="26" t="s">
        <v>93</v>
      </c>
      <c r="D131" s="27" t="s">
        <v>108</v>
      </c>
      <c r="E131" s="25" t="s">
        <v>58</v>
      </c>
      <c r="F131" s="29">
        <v>43915.0</v>
      </c>
      <c r="G131" s="28"/>
      <c r="H131" s="47"/>
      <c r="I131" s="28"/>
      <c r="J131" s="41"/>
      <c r="K131" s="25"/>
      <c r="L131" s="25"/>
      <c r="M131" s="25" t="s">
        <v>1193</v>
      </c>
      <c r="N131" s="25" t="s">
        <v>51</v>
      </c>
      <c r="O131" s="42">
        <v>44053.0</v>
      </c>
      <c r="P131" s="25">
        <v>0.0</v>
      </c>
      <c r="Q131" s="43" t="s">
        <v>55</v>
      </c>
      <c r="R131" s="35" t="s">
        <v>56</v>
      </c>
      <c r="S131" s="28"/>
      <c r="T131" s="25" t="s">
        <v>103</v>
      </c>
      <c r="U131" s="25"/>
      <c r="V131" s="28"/>
      <c r="W131" s="28"/>
      <c r="X131" s="28"/>
      <c r="Y131" s="28"/>
      <c r="Z131" s="28"/>
      <c r="AA131" s="28"/>
      <c r="AB131" s="28"/>
      <c r="AC131" s="28"/>
      <c r="AD131" s="28"/>
      <c r="AE131" s="36"/>
      <c r="AF131" s="36"/>
      <c r="AG131" s="28"/>
      <c r="AH131" s="28"/>
      <c r="AI131" s="28"/>
      <c r="AJ131" s="28"/>
      <c r="AK131" s="28"/>
      <c r="AL131" s="28"/>
      <c r="AM131" s="28"/>
      <c r="AN131" s="25"/>
      <c r="AO131" s="25"/>
      <c r="AP131" s="37"/>
      <c r="AQ131" s="25"/>
      <c r="AR131" s="38" t="s">
        <v>1194</v>
      </c>
      <c r="AS131" s="38" t="s">
        <v>1195</v>
      </c>
      <c r="AT131" s="38" t="s">
        <v>1196</v>
      </c>
      <c r="AU131" s="39"/>
      <c r="AV131" s="28"/>
    </row>
    <row r="132">
      <c r="A132" s="24" t="s">
        <v>1197</v>
      </c>
      <c r="B132" s="25" t="s">
        <v>1198</v>
      </c>
      <c r="C132" s="26" t="s">
        <v>68</v>
      </c>
      <c r="D132" s="27" t="s">
        <v>108</v>
      </c>
      <c r="E132" s="25" t="s">
        <v>51</v>
      </c>
      <c r="F132" s="29"/>
      <c r="G132" s="29">
        <v>43900.0</v>
      </c>
      <c r="H132" s="30">
        <v>1.0</v>
      </c>
      <c r="I132" s="29">
        <v>43913.0</v>
      </c>
      <c r="J132" s="46">
        <f>(I132-G132)/7</f>
        <v>1.857142857</v>
      </c>
      <c r="K132" s="32" t="s">
        <v>51</v>
      </c>
      <c r="L132" s="32" t="s">
        <v>53</v>
      </c>
      <c r="M132" s="32" t="s">
        <v>1199</v>
      </c>
      <c r="N132" s="32" t="s">
        <v>51</v>
      </c>
      <c r="O132" s="33">
        <v>44075.0</v>
      </c>
      <c r="P132" s="32">
        <v>36920.0</v>
      </c>
      <c r="Q132" s="43" t="s">
        <v>55</v>
      </c>
      <c r="R132" s="35" t="s">
        <v>56</v>
      </c>
      <c r="S132" s="32" t="s">
        <v>1200</v>
      </c>
      <c r="T132" s="25" t="s">
        <v>51</v>
      </c>
      <c r="U132" s="25" t="s">
        <v>51</v>
      </c>
      <c r="V132" s="25" t="s">
        <v>51</v>
      </c>
      <c r="W132" s="25" t="s">
        <v>51</v>
      </c>
      <c r="X132" s="25" t="s">
        <v>58</v>
      </c>
      <c r="Y132" s="25" t="s">
        <v>58</v>
      </c>
      <c r="Z132" s="32" t="s">
        <v>1201</v>
      </c>
      <c r="AA132" s="25" t="s">
        <v>58</v>
      </c>
      <c r="AB132" s="28"/>
      <c r="AC132" s="28"/>
      <c r="AD132" s="25" t="s">
        <v>51</v>
      </c>
      <c r="AE132" s="32" t="s">
        <v>1202</v>
      </c>
      <c r="AF132" s="32" t="s">
        <v>144</v>
      </c>
      <c r="AG132" s="25"/>
      <c r="AH132" s="28"/>
      <c r="AI132" s="28"/>
      <c r="AJ132" s="28"/>
      <c r="AK132" s="28"/>
      <c r="AL132" s="28"/>
      <c r="AM132" s="28"/>
      <c r="AN132" s="25"/>
      <c r="AO132" s="25"/>
      <c r="AP132" s="37"/>
      <c r="AQ132" s="25"/>
      <c r="AR132" s="105" t="s">
        <v>1203</v>
      </c>
      <c r="AS132" s="50" t="s">
        <v>1204</v>
      </c>
      <c r="AT132" s="51" t="s">
        <v>1205</v>
      </c>
      <c r="AU132" s="54"/>
      <c r="AV132" s="32"/>
    </row>
    <row r="133">
      <c r="A133" s="24" t="s">
        <v>1206</v>
      </c>
      <c r="B133" s="25" t="s">
        <v>1207</v>
      </c>
      <c r="C133" s="26" t="s">
        <v>68</v>
      </c>
      <c r="D133" s="27" t="s">
        <v>102</v>
      </c>
      <c r="E133" s="25" t="s">
        <v>51</v>
      </c>
      <c r="F133" s="29"/>
      <c r="G133" s="29">
        <v>43906.0</v>
      </c>
      <c r="H133" s="30">
        <v>7.0</v>
      </c>
      <c r="I133" s="25" t="s">
        <v>53</v>
      </c>
      <c r="J133" s="31"/>
      <c r="K133" s="32"/>
      <c r="L133" s="32"/>
      <c r="M133" s="32" t="s">
        <v>1208</v>
      </c>
      <c r="N133" s="32" t="s">
        <v>51</v>
      </c>
      <c r="O133" s="33">
        <v>43962.0</v>
      </c>
      <c r="P133" s="32">
        <v>66.0</v>
      </c>
      <c r="Q133" s="43" t="s">
        <v>55</v>
      </c>
      <c r="R133" s="35" t="s">
        <v>56</v>
      </c>
      <c r="S133" s="32" t="s">
        <v>1209</v>
      </c>
      <c r="T133" s="25" t="s">
        <v>103</v>
      </c>
      <c r="U133" s="28"/>
      <c r="V133" s="28"/>
      <c r="W133" s="28"/>
      <c r="X133" s="28"/>
      <c r="Y133" s="28"/>
      <c r="Z133" s="28"/>
      <c r="AA133" s="28"/>
      <c r="AB133" s="28"/>
      <c r="AC133" s="28"/>
      <c r="AD133" s="25" t="s">
        <v>51</v>
      </c>
      <c r="AE133" s="44" t="s">
        <v>1210</v>
      </c>
      <c r="AF133" s="32" t="s">
        <v>215</v>
      </c>
      <c r="AG133" s="28"/>
      <c r="AH133" s="28"/>
      <c r="AI133" s="28"/>
      <c r="AJ133" s="28"/>
      <c r="AK133" s="28"/>
      <c r="AL133" s="28"/>
      <c r="AM133" s="28"/>
      <c r="AN133" s="25"/>
      <c r="AO133" s="25"/>
      <c r="AP133" s="37"/>
      <c r="AQ133" s="25"/>
      <c r="AR133" s="39" t="s">
        <v>1211</v>
      </c>
      <c r="AS133" s="54" t="s">
        <v>1212</v>
      </c>
      <c r="AT133" s="38" t="s">
        <v>1213</v>
      </c>
      <c r="AU133" s="39"/>
      <c r="AV133" s="32"/>
    </row>
    <row r="134">
      <c r="A134" s="24" t="s">
        <v>1214</v>
      </c>
      <c r="B134" s="25" t="s">
        <v>1215</v>
      </c>
      <c r="C134" s="26" t="s">
        <v>93</v>
      </c>
      <c r="D134" s="27" t="s">
        <v>108</v>
      </c>
      <c r="E134" s="25" t="s">
        <v>51</v>
      </c>
      <c r="F134" s="97"/>
      <c r="G134" s="97">
        <v>43881.0</v>
      </c>
      <c r="H134" s="30">
        <v>0.0</v>
      </c>
      <c r="I134" s="29">
        <v>43920.0</v>
      </c>
      <c r="J134" s="41">
        <v>5.571428571428571</v>
      </c>
      <c r="K134" s="25" t="s">
        <v>51</v>
      </c>
      <c r="L134" s="29">
        <v>43951.0</v>
      </c>
      <c r="M134" s="32" t="s">
        <v>1216</v>
      </c>
      <c r="N134" s="32" t="s">
        <v>51</v>
      </c>
      <c r="O134" s="33">
        <v>44075.0</v>
      </c>
      <c r="P134" s="32">
        <v>301.0</v>
      </c>
      <c r="Q134" s="43" t="s">
        <v>55</v>
      </c>
      <c r="R134" s="35" t="s">
        <v>56</v>
      </c>
      <c r="S134" s="32" t="s">
        <v>1217</v>
      </c>
      <c r="T134" s="25" t="s">
        <v>51</v>
      </c>
      <c r="U134" s="25" t="s">
        <v>51</v>
      </c>
      <c r="V134" s="25" t="s">
        <v>58</v>
      </c>
      <c r="W134" s="25" t="s">
        <v>51</v>
      </c>
      <c r="X134" s="25" t="s">
        <v>58</v>
      </c>
      <c r="Y134" s="25" t="s">
        <v>51</v>
      </c>
      <c r="Z134" s="106" t="s">
        <v>1218</v>
      </c>
      <c r="AA134" s="25" t="s">
        <v>58</v>
      </c>
      <c r="AB134" s="28"/>
      <c r="AC134" s="28"/>
      <c r="AD134" s="25" t="s">
        <v>51</v>
      </c>
      <c r="AE134" s="44" t="s">
        <v>1219</v>
      </c>
      <c r="AF134" s="36"/>
      <c r="AG134" s="28"/>
      <c r="AH134" s="25" t="s">
        <v>51</v>
      </c>
      <c r="AI134" s="32" t="s">
        <v>1220</v>
      </c>
      <c r="AJ134" s="28"/>
      <c r="AK134" s="28"/>
      <c r="AL134" s="28"/>
      <c r="AM134" s="28"/>
      <c r="AN134" s="25"/>
      <c r="AO134" s="25" t="s">
        <v>51</v>
      </c>
      <c r="AP134" s="32" t="s">
        <v>1221</v>
      </c>
      <c r="AQ134" s="25"/>
      <c r="AR134" s="39" t="s">
        <v>1222</v>
      </c>
      <c r="AS134" s="39" t="s">
        <v>1223</v>
      </c>
      <c r="AT134" s="48"/>
      <c r="AU134" s="48"/>
      <c r="AV134" s="32"/>
    </row>
    <row r="135">
      <c r="A135" s="24" t="s">
        <v>1224</v>
      </c>
      <c r="B135" s="25" t="s">
        <v>1225</v>
      </c>
      <c r="C135" s="26" t="s">
        <v>68</v>
      </c>
      <c r="D135" s="27" t="s">
        <v>69</v>
      </c>
      <c r="E135" s="25" t="s">
        <v>51</v>
      </c>
      <c r="F135" s="28"/>
      <c r="G135" s="29">
        <v>43903.0</v>
      </c>
      <c r="H135" s="30">
        <v>0.0</v>
      </c>
      <c r="I135" s="25" t="s">
        <v>1226</v>
      </c>
      <c r="J135" s="41">
        <v>2.0</v>
      </c>
      <c r="K135" s="28"/>
      <c r="L135" s="28"/>
      <c r="M135" s="28"/>
      <c r="N135" s="25" t="s">
        <v>51</v>
      </c>
      <c r="O135" s="42">
        <v>44105.0</v>
      </c>
      <c r="P135" s="25">
        <v>11656.0</v>
      </c>
      <c r="Q135" s="43" t="s">
        <v>55</v>
      </c>
      <c r="R135" s="35" t="s">
        <v>56</v>
      </c>
      <c r="S135" s="25" t="s">
        <v>1227</v>
      </c>
      <c r="T135" s="25" t="s">
        <v>103</v>
      </c>
      <c r="U135" s="25" t="s">
        <v>58</v>
      </c>
      <c r="V135" s="25" t="s">
        <v>58</v>
      </c>
      <c r="W135" s="25" t="s">
        <v>58</v>
      </c>
      <c r="X135" s="25" t="s">
        <v>58</v>
      </c>
      <c r="Y135" s="28"/>
      <c r="Z135" s="28"/>
      <c r="AA135" s="28"/>
      <c r="AB135" s="28"/>
      <c r="AC135" s="28"/>
      <c r="AD135" s="28"/>
      <c r="AE135" s="36"/>
      <c r="AF135" s="36"/>
      <c r="AG135" s="28"/>
      <c r="AH135" s="28"/>
      <c r="AI135" s="28"/>
      <c r="AJ135" s="28"/>
      <c r="AK135" s="28"/>
      <c r="AL135" s="28"/>
      <c r="AM135" s="28"/>
      <c r="AN135" s="25"/>
      <c r="AO135" s="25"/>
      <c r="AP135" s="37"/>
      <c r="AQ135" s="32" t="s">
        <v>1228</v>
      </c>
      <c r="AR135" s="38" t="s">
        <v>1229</v>
      </c>
      <c r="AS135" s="101" t="s">
        <v>1230</v>
      </c>
      <c r="AT135" s="48"/>
      <c r="AU135" s="48"/>
      <c r="AV135" s="25"/>
    </row>
    <row r="136">
      <c r="A136" s="24" t="s">
        <v>1231</v>
      </c>
      <c r="B136" s="25" t="s">
        <v>1232</v>
      </c>
      <c r="C136" s="26" t="s">
        <v>82</v>
      </c>
      <c r="D136" s="27" t="s">
        <v>108</v>
      </c>
      <c r="E136" s="25" t="s">
        <v>51</v>
      </c>
      <c r="F136" s="29"/>
      <c r="G136" s="29">
        <v>43906.0</v>
      </c>
      <c r="H136" s="30">
        <v>18.0</v>
      </c>
      <c r="I136" s="25" t="s">
        <v>53</v>
      </c>
      <c r="J136" s="41"/>
      <c r="K136" s="25"/>
      <c r="L136" s="25"/>
      <c r="M136" s="25" t="s">
        <v>1233</v>
      </c>
      <c r="N136" s="25" t="s">
        <v>51</v>
      </c>
      <c r="O136" s="42">
        <v>44081.0</v>
      </c>
      <c r="P136" s="32">
        <v>73780.0</v>
      </c>
      <c r="Q136" s="43" t="s">
        <v>55</v>
      </c>
      <c r="R136" s="35" t="s">
        <v>56</v>
      </c>
      <c r="S136" s="32" t="s">
        <v>1234</v>
      </c>
      <c r="T136" s="25" t="s">
        <v>51</v>
      </c>
      <c r="U136" s="25" t="s">
        <v>51</v>
      </c>
      <c r="V136" s="25" t="s">
        <v>58</v>
      </c>
      <c r="W136" s="25" t="s">
        <v>51</v>
      </c>
      <c r="X136" s="25" t="s">
        <v>58</v>
      </c>
      <c r="Y136" s="25" t="s">
        <v>51</v>
      </c>
      <c r="Z136" s="32" t="s">
        <v>1235</v>
      </c>
      <c r="AA136" s="28"/>
      <c r="AB136" s="28"/>
      <c r="AC136" s="28"/>
      <c r="AD136" s="25" t="s">
        <v>51</v>
      </c>
      <c r="AE136" s="44" t="s">
        <v>1236</v>
      </c>
      <c r="AF136" s="32" t="s">
        <v>144</v>
      </c>
      <c r="AG136" s="28"/>
      <c r="AH136" s="28"/>
      <c r="AI136" s="28"/>
      <c r="AJ136" s="28"/>
      <c r="AK136" s="28"/>
      <c r="AL136" s="28"/>
      <c r="AM136" s="28"/>
      <c r="AN136" s="25"/>
      <c r="AO136" s="25"/>
      <c r="AP136" s="37"/>
      <c r="AQ136" s="32" t="s">
        <v>1237</v>
      </c>
      <c r="AR136" s="39" t="s">
        <v>1238</v>
      </c>
      <c r="AS136" s="84" t="s">
        <v>1239</v>
      </c>
      <c r="AT136" s="38" t="s">
        <v>1240</v>
      </c>
      <c r="AU136" s="39"/>
      <c r="AV136" s="32"/>
    </row>
    <row r="137">
      <c r="A137" s="24" t="s">
        <v>1241</v>
      </c>
      <c r="B137" s="25" t="s">
        <v>1242</v>
      </c>
      <c r="C137" s="26" t="s">
        <v>107</v>
      </c>
      <c r="D137" s="27" t="s">
        <v>50</v>
      </c>
      <c r="E137" s="25" t="s">
        <v>51</v>
      </c>
      <c r="F137" s="29"/>
      <c r="G137" s="29">
        <v>43913.0</v>
      </c>
      <c r="H137" s="30">
        <v>0.0</v>
      </c>
      <c r="I137" s="25" t="s">
        <v>94</v>
      </c>
      <c r="J137" s="41">
        <v>4.0</v>
      </c>
      <c r="K137" s="28"/>
      <c r="L137" s="28"/>
      <c r="M137" s="28"/>
      <c r="N137" s="25" t="s">
        <v>51</v>
      </c>
      <c r="O137" s="42">
        <v>44105.0</v>
      </c>
      <c r="P137" s="25">
        <v>8728.0</v>
      </c>
      <c r="Q137" s="43" t="s">
        <v>55</v>
      </c>
      <c r="R137" s="35" t="s">
        <v>56</v>
      </c>
      <c r="S137" s="25" t="s">
        <v>1243</v>
      </c>
      <c r="T137" s="25" t="s">
        <v>51</v>
      </c>
      <c r="U137" s="25" t="s">
        <v>58</v>
      </c>
      <c r="V137" s="25" t="s">
        <v>51</v>
      </c>
      <c r="W137" s="25" t="s">
        <v>58</v>
      </c>
      <c r="X137" s="25" t="s">
        <v>58</v>
      </c>
      <c r="Y137" s="28"/>
      <c r="Z137" s="28"/>
      <c r="AA137" s="28"/>
      <c r="AB137" s="28"/>
      <c r="AC137" s="28"/>
      <c r="AD137" s="25" t="s">
        <v>58</v>
      </c>
      <c r="AE137" s="44" t="s">
        <v>1244</v>
      </c>
      <c r="AF137" s="32" t="s">
        <v>61</v>
      </c>
      <c r="AG137" s="28"/>
      <c r="AH137" s="28"/>
      <c r="AI137" s="28"/>
      <c r="AJ137" s="28"/>
      <c r="AK137" s="28"/>
      <c r="AL137" s="28"/>
      <c r="AM137" s="28"/>
      <c r="AN137" s="28"/>
      <c r="AO137" s="28"/>
      <c r="AP137" s="28"/>
      <c r="AQ137" s="28"/>
      <c r="AR137" s="39" t="s">
        <v>1245</v>
      </c>
      <c r="AS137" s="39" t="s">
        <v>1246</v>
      </c>
      <c r="AT137" s="48"/>
      <c r="AU137" s="48"/>
      <c r="AV137" s="25"/>
    </row>
    <row r="138">
      <c r="A138" s="24" t="s">
        <v>1247</v>
      </c>
      <c r="B138" s="25" t="s">
        <v>1248</v>
      </c>
      <c r="C138" s="26" t="s">
        <v>93</v>
      </c>
      <c r="D138" s="27" t="s">
        <v>108</v>
      </c>
      <c r="E138" s="25" t="s">
        <v>51</v>
      </c>
      <c r="F138" s="29"/>
      <c r="G138" s="29">
        <v>43910.0</v>
      </c>
      <c r="H138" s="30">
        <v>0.0</v>
      </c>
      <c r="I138" s="25" t="s">
        <v>53</v>
      </c>
      <c r="J138" s="46"/>
      <c r="K138" s="25"/>
      <c r="L138" s="25"/>
      <c r="M138" s="25" t="s">
        <v>1249</v>
      </c>
      <c r="N138" s="25" t="s">
        <v>51</v>
      </c>
      <c r="O138" s="42">
        <v>44033.0</v>
      </c>
      <c r="P138" s="25">
        <v>341.0</v>
      </c>
      <c r="Q138" s="43" t="s">
        <v>55</v>
      </c>
      <c r="R138" s="35" t="s">
        <v>56</v>
      </c>
      <c r="S138" s="25" t="s">
        <v>1250</v>
      </c>
      <c r="T138" s="25" t="s">
        <v>58</v>
      </c>
      <c r="U138" s="25" t="s">
        <v>58</v>
      </c>
      <c r="V138" s="25" t="s">
        <v>58</v>
      </c>
      <c r="W138" s="25" t="s">
        <v>58</v>
      </c>
      <c r="X138" s="25" t="s">
        <v>58</v>
      </c>
      <c r="Y138" s="28"/>
      <c r="Z138" s="28"/>
      <c r="AA138" s="28"/>
      <c r="AB138" s="28"/>
      <c r="AC138" s="28"/>
      <c r="AD138" s="25" t="s">
        <v>51</v>
      </c>
      <c r="AE138" s="44" t="s">
        <v>1251</v>
      </c>
      <c r="AF138" s="32" t="s">
        <v>123</v>
      </c>
      <c r="AG138" s="28"/>
      <c r="AH138" s="28"/>
      <c r="AI138" s="28"/>
      <c r="AJ138" s="28"/>
      <c r="AK138" s="28"/>
      <c r="AL138" s="28"/>
      <c r="AM138" s="28"/>
      <c r="AN138" s="28"/>
      <c r="AO138" s="28"/>
      <c r="AP138" s="28"/>
      <c r="AQ138" s="28"/>
      <c r="AR138" s="38" t="s">
        <v>1252</v>
      </c>
      <c r="AS138" s="38" t="s">
        <v>1253</v>
      </c>
      <c r="AT138" s="38" t="s">
        <v>1254</v>
      </c>
      <c r="AU138" s="39"/>
      <c r="AV138" s="25"/>
    </row>
    <row r="139">
      <c r="A139" s="24" t="s">
        <v>1255</v>
      </c>
      <c r="B139" s="25" t="s">
        <v>1256</v>
      </c>
      <c r="C139" s="26" t="s">
        <v>107</v>
      </c>
      <c r="D139" s="27" t="s">
        <v>69</v>
      </c>
      <c r="E139" s="25" t="s">
        <v>51</v>
      </c>
      <c r="F139" s="29"/>
      <c r="G139" s="29">
        <v>43906.0</v>
      </c>
      <c r="H139" s="30">
        <v>2.0</v>
      </c>
      <c r="I139" s="29">
        <v>43937.0</v>
      </c>
      <c r="J139" s="46">
        <f>(I139-G139)/7</f>
        <v>4.428571429</v>
      </c>
      <c r="K139" s="25"/>
      <c r="L139" s="25"/>
      <c r="M139" s="32" t="s">
        <v>1257</v>
      </c>
      <c r="N139" s="32" t="s">
        <v>51</v>
      </c>
      <c r="O139" s="33">
        <v>43985.0</v>
      </c>
      <c r="P139" s="32">
        <v>25.0</v>
      </c>
      <c r="Q139" s="43" t="s">
        <v>55</v>
      </c>
      <c r="R139" s="35" t="s">
        <v>56</v>
      </c>
      <c r="S139" s="32" t="s">
        <v>1258</v>
      </c>
      <c r="T139" s="25" t="s">
        <v>51</v>
      </c>
      <c r="U139" s="25" t="s">
        <v>58</v>
      </c>
      <c r="V139" s="25" t="s">
        <v>58</v>
      </c>
      <c r="W139" s="25" t="s">
        <v>58</v>
      </c>
      <c r="X139" s="25" t="s">
        <v>51</v>
      </c>
      <c r="Y139" s="28"/>
      <c r="Z139" s="28"/>
      <c r="AA139" s="25" t="s">
        <v>58</v>
      </c>
      <c r="AB139" s="28"/>
      <c r="AC139" s="28"/>
      <c r="AD139" s="25" t="s">
        <v>58</v>
      </c>
      <c r="AE139" s="44" t="s">
        <v>1259</v>
      </c>
      <c r="AF139" s="32" t="s">
        <v>61</v>
      </c>
      <c r="AG139" s="28"/>
      <c r="AH139" s="28"/>
      <c r="AI139" s="28"/>
      <c r="AJ139" s="28"/>
      <c r="AK139" s="28"/>
      <c r="AL139" s="28"/>
      <c r="AM139" s="28"/>
      <c r="AN139" s="28"/>
      <c r="AO139" s="28"/>
      <c r="AP139" s="32" t="s">
        <v>1260</v>
      </c>
      <c r="AQ139" s="28"/>
      <c r="AR139" s="103" t="s">
        <v>368</v>
      </c>
      <c r="AS139" s="38" t="s">
        <v>1261</v>
      </c>
      <c r="AT139" s="38" t="s">
        <v>1262</v>
      </c>
      <c r="AU139" s="68" t="s">
        <v>1263</v>
      </c>
      <c r="AV139" s="32"/>
    </row>
    <row r="140">
      <c r="A140" s="24" t="s">
        <v>1264</v>
      </c>
      <c r="B140" s="25" t="s">
        <v>1265</v>
      </c>
      <c r="C140" s="26" t="s">
        <v>93</v>
      </c>
      <c r="D140" s="27" t="s">
        <v>69</v>
      </c>
      <c r="E140" s="25" t="s">
        <v>58</v>
      </c>
      <c r="F140" s="29">
        <v>43910.0</v>
      </c>
      <c r="G140" s="28"/>
      <c r="H140" s="47"/>
      <c r="I140" s="28"/>
      <c r="J140" s="46"/>
      <c r="K140" s="28"/>
      <c r="L140" s="28"/>
      <c r="M140" s="44" t="s">
        <v>1266</v>
      </c>
      <c r="N140" s="25" t="s">
        <v>233</v>
      </c>
      <c r="O140" s="55"/>
      <c r="P140" s="28"/>
      <c r="Q140" s="43" t="s">
        <v>55</v>
      </c>
      <c r="R140" s="35" t="s">
        <v>56</v>
      </c>
      <c r="S140" s="25" t="s">
        <v>1081</v>
      </c>
      <c r="T140" s="25" t="s">
        <v>103</v>
      </c>
      <c r="U140" s="28"/>
      <c r="V140" s="28"/>
      <c r="W140" s="28"/>
      <c r="X140" s="28"/>
      <c r="Y140" s="28"/>
      <c r="Z140" s="28"/>
      <c r="AA140" s="28"/>
      <c r="AB140" s="28"/>
      <c r="AC140" s="28"/>
      <c r="AD140" s="28"/>
      <c r="AE140" s="36"/>
      <c r="AF140" s="36"/>
      <c r="AG140" s="28"/>
      <c r="AH140" s="28"/>
      <c r="AI140" s="28"/>
      <c r="AJ140" s="28"/>
      <c r="AK140" s="28"/>
      <c r="AL140" s="28"/>
      <c r="AM140" s="28"/>
      <c r="AN140" s="28"/>
      <c r="AO140" s="28"/>
      <c r="AP140" s="28"/>
      <c r="AQ140" s="28"/>
      <c r="AR140" s="48"/>
      <c r="AS140" s="48"/>
      <c r="AT140" s="48"/>
      <c r="AU140" s="48"/>
      <c r="AV140" s="28"/>
    </row>
    <row r="141">
      <c r="A141" s="24" t="s">
        <v>1267</v>
      </c>
      <c r="B141" s="25" t="s">
        <v>1268</v>
      </c>
      <c r="C141" s="26" t="s">
        <v>49</v>
      </c>
      <c r="D141" s="27" t="s">
        <v>50</v>
      </c>
      <c r="E141" s="25" t="s">
        <v>51</v>
      </c>
      <c r="F141" s="29"/>
      <c r="G141" s="29">
        <v>43908.0</v>
      </c>
      <c r="H141" s="30">
        <v>1.0</v>
      </c>
      <c r="I141" s="29">
        <v>43933.0</v>
      </c>
      <c r="J141" s="41"/>
      <c r="K141" s="32"/>
      <c r="L141" s="32"/>
      <c r="M141" s="32" t="s">
        <v>1269</v>
      </c>
      <c r="N141" s="32" t="s">
        <v>51</v>
      </c>
      <c r="O141" s="33">
        <v>44101.0</v>
      </c>
      <c r="P141" s="25">
        <v>47236.0</v>
      </c>
      <c r="Q141" s="43" t="s">
        <v>55</v>
      </c>
      <c r="R141" s="35" t="s">
        <v>56</v>
      </c>
      <c r="S141" s="32" t="s">
        <v>1270</v>
      </c>
      <c r="T141" s="25" t="s">
        <v>51</v>
      </c>
      <c r="U141" s="25" t="s">
        <v>58</v>
      </c>
      <c r="V141" s="25" t="s">
        <v>51</v>
      </c>
      <c r="W141" s="25" t="s">
        <v>58</v>
      </c>
      <c r="X141" s="25" t="s">
        <v>58</v>
      </c>
      <c r="Y141" s="28"/>
      <c r="Z141" s="28"/>
      <c r="AA141" s="28"/>
      <c r="AB141" s="28"/>
      <c r="AC141" s="28"/>
      <c r="AD141" s="28"/>
      <c r="AE141" s="36"/>
      <c r="AF141" s="36"/>
      <c r="AG141" s="28"/>
      <c r="AH141" s="28"/>
      <c r="AI141" s="28"/>
      <c r="AJ141" s="28"/>
      <c r="AK141" s="28"/>
      <c r="AL141" s="28"/>
      <c r="AM141" s="28"/>
      <c r="AN141" s="28"/>
      <c r="AO141" s="28"/>
      <c r="AP141" s="28"/>
      <c r="AQ141" s="28"/>
      <c r="AR141" s="39" t="s">
        <v>1271</v>
      </c>
      <c r="AS141" s="39" t="s">
        <v>1272</v>
      </c>
      <c r="AT141" s="38" t="s">
        <v>1273</v>
      </c>
      <c r="AU141" s="39"/>
      <c r="AV141" s="25"/>
    </row>
    <row r="142">
      <c r="A142" s="24" t="s">
        <v>1274</v>
      </c>
      <c r="B142" s="25" t="s">
        <v>1275</v>
      </c>
      <c r="C142" s="26" t="s">
        <v>68</v>
      </c>
      <c r="D142" s="27" t="s">
        <v>102</v>
      </c>
      <c r="E142" s="25" t="s">
        <v>51</v>
      </c>
      <c r="F142" s="29"/>
      <c r="G142" s="29">
        <v>43906.0</v>
      </c>
      <c r="H142" s="30">
        <v>1135.0</v>
      </c>
      <c r="I142" s="25" t="s">
        <v>53</v>
      </c>
      <c r="J142" s="46"/>
      <c r="K142" s="28"/>
      <c r="L142" s="28"/>
      <c r="M142" s="28"/>
      <c r="N142" s="25" t="s">
        <v>51</v>
      </c>
      <c r="O142" s="42">
        <v>43962.0</v>
      </c>
      <c r="P142" s="25">
        <v>42788.0</v>
      </c>
      <c r="Q142" s="43" t="s">
        <v>55</v>
      </c>
      <c r="R142" s="88" t="s">
        <v>1276</v>
      </c>
      <c r="S142" s="25" t="s">
        <v>1277</v>
      </c>
      <c r="T142" s="25" t="s">
        <v>51</v>
      </c>
      <c r="U142" s="25" t="s">
        <v>51</v>
      </c>
      <c r="V142" s="25" t="s">
        <v>58</v>
      </c>
      <c r="W142" s="25" t="s">
        <v>58</v>
      </c>
      <c r="X142" s="25" t="s">
        <v>58</v>
      </c>
      <c r="Y142" s="28"/>
      <c r="Z142" s="28"/>
      <c r="AA142" s="28"/>
      <c r="AB142" s="28"/>
      <c r="AC142" s="28"/>
      <c r="AD142" s="25" t="s">
        <v>51</v>
      </c>
      <c r="AE142" s="32" t="s">
        <v>1278</v>
      </c>
      <c r="AF142" s="32" t="s">
        <v>215</v>
      </c>
      <c r="AG142" s="25" t="s">
        <v>58</v>
      </c>
      <c r="AH142" s="28"/>
      <c r="AI142" s="28"/>
      <c r="AJ142" s="28"/>
      <c r="AK142" s="28"/>
      <c r="AL142" s="28"/>
      <c r="AM142" s="25" t="s">
        <v>51</v>
      </c>
      <c r="AN142" s="25" t="s">
        <v>1279</v>
      </c>
      <c r="AO142" s="25"/>
      <c r="AP142" s="37"/>
      <c r="AQ142" s="32" t="s">
        <v>1280</v>
      </c>
      <c r="AR142" s="39" t="s">
        <v>1281</v>
      </c>
      <c r="AS142" s="39" t="s">
        <v>1282</v>
      </c>
      <c r="AT142" s="38" t="s">
        <v>1283</v>
      </c>
      <c r="AU142" s="39"/>
      <c r="AV142" s="50" t="s">
        <v>674</v>
      </c>
    </row>
    <row r="143" ht="75.0" customHeight="1">
      <c r="A143" s="24" t="s">
        <v>1284</v>
      </c>
      <c r="B143" s="25" t="s">
        <v>1285</v>
      </c>
      <c r="C143" s="26" t="s">
        <v>93</v>
      </c>
      <c r="D143" s="27" t="s">
        <v>102</v>
      </c>
      <c r="E143" s="25" t="s">
        <v>51</v>
      </c>
      <c r="F143" s="29"/>
      <c r="G143" s="29">
        <v>43909.0</v>
      </c>
      <c r="H143" s="30">
        <v>2.0</v>
      </c>
      <c r="I143" s="25" t="s">
        <v>53</v>
      </c>
      <c r="J143" s="31"/>
      <c r="K143" s="32"/>
      <c r="L143" s="32"/>
      <c r="M143" s="32" t="s">
        <v>1286</v>
      </c>
      <c r="N143" s="32" t="s">
        <v>51</v>
      </c>
      <c r="O143" s="33">
        <v>43942.0</v>
      </c>
      <c r="P143" s="32">
        <v>18.0</v>
      </c>
      <c r="Q143" s="43" t="s">
        <v>55</v>
      </c>
      <c r="R143" s="35" t="s">
        <v>56</v>
      </c>
      <c r="S143" s="32" t="s">
        <v>1287</v>
      </c>
      <c r="T143" s="25" t="s">
        <v>51</v>
      </c>
      <c r="U143" s="25" t="s">
        <v>51</v>
      </c>
      <c r="V143" s="25" t="s">
        <v>58</v>
      </c>
      <c r="W143" s="25" t="s">
        <v>51</v>
      </c>
      <c r="X143" s="25" t="s">
        <v>58</v>
      </c>
      <c r="Y143" s="25" t="s">
        <v>58</v>
      </c>
      <c r="Z143" s="32" t="s">
        <v>1288</v>
      </c>
      <c r="AA143" s="28"/>
      <c r="AB143" s="28"/>
      <c r="AC143" s="28"/>
      <c r="AD143" s="28"/>
      <c r="AE143" s="36"/>
      <c r="AF143" s="36"/>
      <c r="AG143" s="28"/>
      <c r="AH143" s="28"/>
      <c r="AI143" s="28"/>
      <c r="AJ143" s="28"/>
      <c r="AK143" s="28"/>
      <c r="AL143" s="28"/>
      <c r="AM143" s="28"/>
      <c r="AN143" s="25"/>
      <c r="AO143" s="25"/>
      <c r="AP143" s="37"/>
      <c r="AQ143" s="25"/>
      <c r="AR143" s="38" t="s">
        <v>1289</v>
      </c>
      <c r="AS143" s="50" t="s">
        <v>1290</v>
      </c>
      <c r="AT143" s="51" t="s">
        <v>1291</v>
      </c>
      <c r="AU143" s="54"/>
      <c r="AV143" s="32"/>
    </row>
    <row r="144">
      <c r="A144" s="24" t="s">
        <v>1292</v>
      </c>
      <c r="B144" s="25" t="s">
        <v>1293</v>
      </c>
      <c r="C144" s="26" t="s">
        <v>93</v>
      </c>
      <c r="D144" s="27" t="s">
        <v>102</v>
      </c>
      <c r="E144" s="25" t="s">
        <v>51</v>
      </c>
      <c r="F144" s="29"/>
      <c r="G144" s="29">
        <v>43913.0</v>
      </c>
      <c r="H144" s="30">
        <v>102.0</v>
      </c>
      <c r="I144" s="25" t="s">
        <v>824</v>
      </c>
      <c r="J144" s="41">
        <v>4.0</v>
      </c>
      <c r="K144" s="28"/>
      <c r="L144" s="28"/>
      <c r="M144" s="28"/>
      <c r="N144" s="25" t="s">
        <v>51</v>
      </c>
      <c r="O144" s="42">
        <v>43949.0</v>
      </c>
      <c r="P144" s="32">
        <v>1472.0</v>
      </c>
      <c r="Q144" s="43" t="s">
        <v>55</v>
      </c>
      <c r="R144" s="35" t="s">
        <v>1294</v>
      </c>
      <c r="S144" s="32" t="s">
        <v>1295</v>
      </c>
      <c r="T144" s="25" t="s">
        <v>51</v>
      </c>
      <c r="U144" s="25" t="s">
        <v>51</v>
      </c>
      <c r="V144" s="25" t="s">
        <v>58</v>
      </c>
      <c r="W144" s="25" t="s">
        <v>51</v>
      </c>
      <c r="X144" s="25" t="s">
        <v>58</v>
      </c>
      <c r="Y144" s="25"/>
      <c r="Z144" s="25"/>
      <c r="AA144" s="25"/>
      <c r="AB144" s="25"/>
      <c r="AC144" s="25" t="s">
        <v>60</v>
      </c>
      <c r="AD144" s="25" t="s">
        <v>51</v>
      </c>
      <c r="AE144" s="44" t="s">
        <v>1296</v>
      </c>
      <c r="AF144" s="32" t="s">
        <v>61</v>
      </c>
      <c r="AG144" s="28"/>
      <c r="AH144" s="28"/>
      <c r="AI144" s="28"/>
      <c r="AJ144" s="28"/>
      <c r="AK144" s="28"/>
      <c r="AL144" s="28"/>
      <c r="AM144" s="28"/>
      <c r="AN144" s="28"/>
      <c r="AO144" s="28"/>
      <c r="AP144" s="28"/>
      <c r="AQ144" s="32" t="s">
        <v>1297</v>
      </c>
      <c r="AR144" s="38" t="s">
        <v>1298</v>
      </c>
      <c r="AS144" s="38" t="s">
        <v>1299</v>
      </c>
      <c r="AT144" s="38" t="s">
        <v>1300</v>
      </c>
      <c r="AU144" s="39" t="s">
        <v>1301</v>
      </c>
      <c r="AV144" s="50" t="s">
        <v>1302</v>
      </c>
    </row>
    <row r="145">
      <c r="A145" s="24" t="s">
        <v>1303</v>
      </c>
      <c r="B145" s="25" t="s">
        <v>1304</v>
      </c>
      <c r="C145" s="26" t="s">
        <v>118</v>
      </c>
      <c r="D145" s="27" t="s">
        <v>108</v>
      </c>
      <c r="E145" s="25" t="s">
        <v>58</v>
      </c>
      <c r="F145" s="29">
        <v>43931.0</v>
      </c>
      <c r="G145" s="28"/>
      <c r="H145" s="47"/>
      <c r="I145" s="28"/>
      <c r="J145" s="46"/>
      <c r="K145" s="28"/>
      <c r="L145" s="28"/>
      <c r="M145" s="107" t="s">
        <v>1305</v>
      </c>
      <c r="N145" s="108" t="s">
        <v>233</v>
      </c>
      <c r="O145" s="109"/>
      <c r="P145" s="28"/>
      <c r="Q145" s="43" t="s">
        <v>55</v>
      </c>
      <c r="R145" s="35" t="s">
        <v>56</v>
      </c>
      <c r="S145" s="25" t="s">
        <v>1306</v>
      </c>
      <c r="T145" s="25" t="s">
        <v>362</v>
      </c>
      <c r="U145" s="28"/>
      <c r="V145" s="28"/>
      <c r="W145" s="28"/>
      <c r="X145" s="28"/>
      <c r="Y145" s="28"/>
      <c r="Z145" s="28"/>
      <c r="AA145" s="28"/>
      <c r="AB145" s="28"/>
      <c r="AC145" s="28"/>
      <c r="AD145" s="28"/>
      <c r="AE145" s="36"/>
      <c r="AF145" s="36"/>
      <c r="AG145" s="28"/>
      <c r="AH145" s="28"/>
      <c r="AI145" s="28"/>
      <c r="AJ145" s="28"/>
      <c r="AK145" s="28"/>
      <c r="AL145" s="28"/>
      <c r="AM145" s="28"/>
      <c r="AN145" s="28"/>
      <c r="AO145" s="28"/>
      <c r="AP145" s="28"/>
      <c r="AQ145" s="28"/>
      <c r="AR145" s="110" t="s">
        <v>1307</v>
      </c>
      <c r="AS145" s="38" t="s">
        <v>1308</v>
      </c>
      <c r="AT145" s="38" t="s">
        <v>1309</v>
      </c>
      <c r="AU145" s="39"/>
      <c r="AV145" s="28"/>
    </row>
    <row r="146">
      <c r="A146" s="24" t="s">
        <v>1310</v>
      </c>
      <c r="B146" s="25" t="s">
        <v>1311</v>
      </c>
      <c r="C146" s="26" t="s">
        <v>107</v>
      </c>
      <c r="D146" s="27" t="s">
        <v>50</v>
      </c>
      <c r="E146" s="25" t="s">
        <v>51</v>
      </c>
      <c r="F146" s="29"/>
      <c r="G146" s="29">
        <v>43910.0</v>
      </c>
      <c r="H146" s="30">
        <v>0.0</v>
      </c>
      <c r="I146" s="29">
        <v>43927.0</v>
      </c>
      <c r="J146" s="41">
        <v>2.0</v>
      </c>
      <c r="K146" s="28"/>
      <c r="L146" s="28"/>
      <c r="M146" s="28"/>
      <c r="N146" s="25" t="s">
        <v>51</v>
      </c>
      <c r="O146" s="42">
        <v>43983.0</v>
      </c>
      <c r="P146" s="25">
        <v>958.0</v>
      </c>
      <c r="Q146" s="43" t="s">
        <v>55</v>
      </c>
      <c r="R146" s="35" t="s">
        <v>56</v>
      </c>
      <c r="S146" s="25" t="s">
        <v>1312</v>
      </c>
      <c r="T146" s="25" t="s">
        <v>51</v>
      </c>
      <c r="U146" s="25" t="s">
        <v>51</v>
      </c>
      <c r="V146" s="25" t="s">
        <v>51</v>
      </c>
      <c r="W146" s="25" t="s">
        <v>58</v>
      </c>
      <c r="X146" s="25" t="s">
        <v>58</v>
      </c>
      <c r="Y146" s="28"/>
      <c r="Z146" s="28"/>
      <c r="AA146" s="28"/>
      <c r="AB146" s="28"/>
      <c r="AC146" s="28"/>
      <c r="AD146" s="28"/>
      <c r="AE146" s="36"/>
      <c r="AF146" s="36"/>
      <c r="AG146" s="28"/>
      <c r="AH146" s="28"/>
      <c r="AI146" s="28"/>
      <c r="AJ146" s="28"/>
      <c r="AK146" s="28"/>
      <c r="AL146" s="28"/>
      <c r="AM146" s="28"/>
      <c r="AN146" s="25"/>
      <c r="AO146" s="25"/>
      <c r="AP146" s="37"/>
      <c r="AQ146" s="25"/>
      <c r="AR146" s="38" t="s">
        <v>1313</v>
      </c>
      <c r="AS146" s="48"/>
      <c r="AT146" s="48"/>
      <c r="AU146" s="48"/>
      <c r="AV146" s="25"/>
    </row>
    <row r="147">
      <c r="A147" s="24" t="s">
        <v>1314</v>
      </c>
      <c r="B147" s="25" t="s">
        <v>1315</v>
      </c>
      <c r="C147" s="26" t="s">
        <v>107</v>
      </c>
      <c r="D147" s="27" t="s">
        <v>108</v>
      </c>
      <c r="E147" s="25" t="s">
        <v>51</v>
      </c>
      <c r="F147" s="28"/>
      <c r="G147" s="29">
        <v>43916.0</v>
      </c>
      <c r="H147" s="30">
        <v>11.0</v>
      </c>
      <c r="I147" s="25" t="s">
        <v>53</v>
      </c>
      <c r="J147" s="41"/>
      <c r="K147" s="25"/>
      <c r="L147" s="25"/>
      <c r="M147" s="25" t="s">
        <v>1316</v>
      </c>
      <c r="N147" s="25" t="s">
        <v>51</v>
      </c>
      <c r="O147" s="42">
        <v>44088.0</v>
      </c>
      <c r="P147" s="32">
        <v>56177.0</v>
      </c>
      <c r="Q147" s="43" t="s">
        <v>55</v>
      </c>
      <c r="R147" s="35" t="s">
        <v>56</v>
      </c>
      <c r="S147" s="32" t="s">
        <v>1317</v>
      </c>
      <c r="T147" s="25" t="s">
        <v>315</v>
      </c>
      <c r="U147" s="25" t="s">
        <v>51</v>
      </c>
      <c r="V147" s="25" t="s">
        <v>51</v>
      </c>
      <c r="W147" s="25" t="s">
        <v>51</v>
      </c>
      <c r="X147" s="89" t="s">
        <v>51</v>
      </c>
      <c r="Y147" s="89"/>
      <c r="Z147" s="89"/>
      <c r="AA147" s="89"/>
      <c r="AB147" s="89"/>
      <c r="AC147" s="89" t="s">
        <v>60</v>
      </c>
      <c r="AD147" s="89" t="s">
        <v>51</v>
      </c>
      <c r="AE147" s="44" t="s">
        <v>1318</v>
      </c>
      <c r="AF147" s="59" t="s">
        <v>75</v>
      </c>
      <c r="AG147" s="89" t="s">
        <v>58</v>
      </c>
      <c r="AH147" s="28"/>
      <c r="AI147" s="28"/>
      <c r="AJ147" s="28"/>
      <c r="AK147" s="28"/>
      <c r="AL147" s="28"/>
      <c r="AM147" s="28"/>
      <c r="AN147" s="25"/>
      <c r="AO147" s="25" t="s">
        <v>51</v>
      </c>
      <c r="AP147" s="32" t="s">
        <v>1319</v>
      </c>
      <c r="AQ147" s="25"/>
      <c r="AR147" s="39" t="s">
        <v>1320</v>
      </c>
      <c r="AS147" s="98" t="s">
        <v>1321</v>
      </c>
      <c r="AT147" s="38" t="s">
        <v>1322</v>
      </c>
      <c r="AU147" s="50" t="s">
        <v>1323</v>
      </c>
      <c r="AV147" s="32"/>
    </row>
    <row r="148">
      <c r="A148" s="24" t="s">
        <v>1324</v>
      </c>
      <c r="B148" s="25" t="s">
        <v>1325</v>
      </c>
      <c r="C148" s="26" t="s">
        <v>68</v>
      </c>
      <c r="D148" s="27" t="s">
        <v>69</v>
      </c>
      <c r="E148" s="25" t="s">
        <v>51</v>
      </c>
      <c r="F148" s="29"/>
      <c r="G148" s="29">
        <v>43901.0</v>
      </c>
      <c r="H148" s="30">
        <v>7.0</v>
      </c>
      <c r="I148" s="25" t="s">
        <v>53</v>
      </c>
      <c r="J148" s="41"/>
      <c r="K148" s="25"/>
      <c r="L148" s="25"/>
      <c r="M148" s="25" t="s">
        <v>1326</v>
      </c>
      <c r="N148" s="25" t="s">
        <v>51</v>
      </c>
      <c r="O148" s="42">
        <v>44105.0</v>
      </c>
      <c r="P148" s="32">
        <v>17977.0</v>
      </c>
      <c r="Q148" s="43" t="s">
        <v>55</v>
      </c>
      <c r="R148" s="35" t="s">
        <v>56</v>
      </c>
      <c r="S148" s="32" t="s">
        <v>1327</v>
      </c>
      <c r="T148" s="25" t="s">
        <v>51</v>
      </c>
      <c r="U148" s="25" t="s">
        <v>51</v>
      </c>
      <c r="V148" s="25" t="s">
        <v>51</v>
      </c>
      <c r="W148" s="25" t="s">
        <v>51</v>
      </c>
      <c r="X148" s="25" t="s">
        <v>58</v>
      </c>
      <c r="Y148" s="25" t="s">
        <v>51</v>
      </c>
      <c r="Z148" s="32" t="s">
        <v>1328</v>
      </c>
      <c r="AA148" s="25" t="s">
        <v>51</v>
      </c>
      <c r="AB148" s="32" t="s">
        <v>1329</v>
      </c>
      <c r="AC148" s="28"/>
      <c r="AD148" s="28"/>
      <c r="AE148" s="36"/>
      <c r="AF148" s="36"/>
      <c r="AG148" s="28"/>
      <c r="AH148" s="28"/>
      <c r="AI148" s="28"/>
      <c r="AJ148" s="28"/>
      <c r="AK148" s="28"/>
      <c r="AL148" s="28"/>
      <c r="AM148" s="28"/>
      <c r="AN148" s="25"/>
      <c r="AO148" s="25"/>
      <c r="AP148" s="37"/>
      <c r="AQ148" s="32" t="s">
        <v>1330</v>
      </c>
      <c r="AR148" s="39" t="s">
        <v>1331</v>
      </c>
      <c r="AS148" s="50" t="s">
        <v>1332</v>
      </c>
      <c r="AT148" s="38" t="s">
        <v>1333</v>
      </c>
      <c r="AU148" s="50" t="s">
        <v>1323</v>
      </c>
      <c r="AV148" s="32"/>
    </row>
    <row r="149">
      <c r="A149" s="24" t="s">
        <v>1334</v>
      </c>
      <c r="B149" s="25" t="s">
        <v>1335</v>
      </c>
      <c r="C149" s="26" t="s">
        <v>93</v>
      </c>
      <c r="D149" s="27" t="s">
        <v>102</v>
      </c>
      <c r="E149" s="25" t="s">
        <v>51</v>
      </c>
      <c r="F149" s="28"/>
      <c r="G149" s="29">
        <v>43906.0</v>
      </c>
      <c r="H149" s="30">
        <v>0.0</v>
      </c>
      <c r="I149" s="29">
        <v>43920.0</v>
      </c>
      <c r="J149" s="46">
        <f>(I149-G149)/7</f>
        <v>2</v>
      </c>
      <c r="K149" s="25"/>
      <c r="L149" s="25"/>
      <c r="M149" s="25" t="s">
        <v>1336</v>
      </c>
      <c r="N149" s="25" t="s">
        <v>51</v>
      </c>
      <c r="O149" s="42">
        <v>44082.0</v>
      </c>
      <c r="P149" s="32">
        <v>59.0</v>
      </c>
      <c r="Q149" s="43" t="s">
        <v>55</v>
      </c>
      <c r="R149" s="35" t="s">
        <v>56</v>
      </c>
      <c r="S149" s="32" t="s">
        <v>1337</v>
      </c>
      <c r="T149" s="25" t="s">
        <v>51</v>
      </c>
      <c r="U149" s="25" t="s">
        <v>51</v>
      </c>
      <c r="V149" s="25" t="s">
        <v>58</v>
      </c>
      <c r="W149" s="25" t="s">
        <v>58</v>
      </c>
      <c r="X149" s="25" t="s">
        <v>58</v>
      </c>
      <c r="Y149" s="25" t="s">
        <v>58</v>
      </c>
      <c r="Z149" s="25" t="s">
        <v>1338</v>
      </c>
      <c r="AA149" s="25" t="s">
        <v>51</v>
      </c>
      <c r="AB149" s="32" t="s">
        <v>1339</v>
      </c>
      <c r="AC149" s="28"/>
      <c r="AD149" s="28"/>
      <c r="AE149" s="36"/>
      <c r="AF149" s="36"/>
      <c r="AG149" s="28"/>
      <c r="AH149" s="28"/>
      <c r="AI149" s="28"/>
      <c r="AJ149" s="28"/>
      <c r="AK149" s="28"/>
      <c r="AL149" s="28"/>
      <c r="AM149" s="28"/>
      <c r="AN149" s="25"/>
      <c r="AO149" s="25" t="s">
        <v>51</v>
      </c>
      <c r="AP149" s="32" t="s">
        <v>1340</v>
      </c>
      <c r="AQ149" s="25"/>
      <c r="AR149" s="38" t="s">
        <v>1341</v>
      </c>
      <c r="AS149" s="48"/>
      <c r="AT149" s="38" t="s">
        <v>1342</v>
      </c>
      <c r="AU149" s="39"/>
      <c r="AV149" s="32"/>
    </row>
    <row r="150">
      <c r="A150" s="24" t="s">
        <v>1343</v>
      </c>
      <c r="B150" s="25" t="s">
        <v>1344</v>
      </c>
      <c r="C150" s="26" t="s">
        <v>68</v>
      </c>
      <c r="D150" s="27" t="s">
        <v>102</v>
      </c>
      <c r="E150" s="25" t="s">
        <v>51</v>
      </c>
      <c r="F150" s="29"/>
      <c r="G150" s="29">
        <v>43902.0</v>
      </c>
      <c r="H150" s="30">
        <v>281.0</v>
      </c>
      <c r="I150" s="25" t="s">
        <v>70</v>
      </c>
      <c r="J150" s="41">
        <v>2.0</v>
      </c>
      <c r="K150" s="25" t="s">
        <v>51</v>
      </c>
      <c r="L150" s="29">
        <v>43934.0</v>
      </c>
      <c r="M150" s="32" t="s">
        <v>1345</v>
      </c>
      <c r="N150" s="32" t="s">
        <v>51</v>
      </c>
      <c r="O150" s="33">
        <v>43941.0</v>
      </c>
      <c r="P150" s="25">
        <v>7156.0</v>
      </c>
      <c r="Q150" s="43" t="s">
        <v>55</v>
      </c>
      <c r="R150" s="35" t="s">
        <v>56</v>
      </c>
      <c r="S150" s="32" t="s">
        <v>1346</v>
      </c>
      <c r="T150" s="25" t="s">
        <v>51</v>
      </c>
      <c r="U150" s="25" t="s">
        <v>51</v>
      </c>
      <c r="V150" s="25" t="s">
        <v>58</v>
      </c>
      <c r="W150" s="25" t="s">
        <v>58</v>
      </c>
      <c r="X150" s="25" t="s">
        <v>58</v>
      </c>
      <c r="Y150" s="28"/>
      <c r="Z150" s="28"/>
      <c r="AA150" s="28"/>
      <c r="AB150" s="28"/>
      <c r="AC150" s="28"/>
      <c r="AD150" s="25" t="s">
        <v>51</v>
      </c>
      <c r="AE150" s="32" t="s">
        <v>1347</v>
      </c>
      <c r="AF150" s="32" t="s">
        <v>215</v>
      </c>
      <c r="AG150" s="25" t="s">
        <v>51</v>
      </c>
      <c r="AH150" s="28"/>
      <c r="AI150" s="28"/>
      <c r="AJ150" s="28"/>
      <c r="AK150" s="28"/>
      <c r="AL150" s="25"/>
      <c r="AM150" s="25" t="s">
        <v>51</v>
      </c>
      <c r="AN150" s="32" t="s">
        <v>1348</v>
      </c>
      <c r="AO150" s="25"/>
      <c r="AP150" s="37"/>
      <c r="AQ150" s="25" t="s">
        <v>1349</v>
      </c>
      <c r="AR150" s="38" t="s">
        <v>1350</v>
      </c>
      <c r="AS150" s="103" t="s">
        <v>368</v>
      </c>
      <c r="AT150" s="38" t="s">
        <v>1351</v>
      </c>
      <c r="AU150" s="39"/>
      <c r="AV150" s="25"/>
    </row>
    <row r="151">
      <c r="A151" s="24" t="s">
        <v>1352</v>
      </c>
      <c r="B151" s="25" t="s">
        <v>1353</v>
      </c>
      <c r="C151" s="26" t="s">
        <v>82</v>
      </c>
      <c r="D151" s="27" t="s">
        <v>102</v>
      </c>
      <c r="E151" s="25" t="s">
        <v>51</v>
      </c>
      <c r="F151" s="29"/>
      <c r="G151" s="29">
        <v>43904.0</v>
      </c>
      <c r="H151" s="30">
        <v>22.0</v>
      </c>
      <c r="I151" s="25" t="s">
        <v>1354</v>
      </c>
      <c r="J151" s="31">
        <v>4.0</v>
      </c>
      <c r="K151" s="32"/>
      <c r="L151" s="32"/>
      <c r="M151" s="32" t="s">
        <v>1355</v>
      </c>
      <c r="N151" s="32" t="s">
        <v>51</v>
      </c>
      <c r="O151" s="33">
        <v>44136.0</v>
      </c>
      <c r="P151" s="32">
        <v>114434.0</v>
      </c>
      <c r="Q151" s="43" t="s">
        <v>55</v>
      </c>
      <c r="R151" s="35" t="s">
        <v>56</v>
      </c>
      <c r="S151" s="32" t="s">
        <v>1356</v>
      </c>
      <c r="T151" s="25" t="s">
        <v>51</v>
      </c>
      <c r="U151" s="25" t="s">
        <v>51</v>
      </c>
      <c r="V151" s="25" t="s">
        <v>58</v>
      </c>
      <c r="W151" s="25" t="s">
        <v>51</v>
      </c>
      <c r="X151" s="25" t="s">
        <v>58</v>
      </c>
      <c r="Y151" s="25" t="s">
        <v>58</v>
      </c>
      <c r="Z151" s="25" t="s">
        <v>1357</v>
      </c>
      <c r="AA151" s="25" t="s">
        <v>51</v>
      </c>
      <c r="AB151" s="32" t="s">
        <v>1358</v>
      </c>
      <c r="AC151" s="25" t="s">
        <v>60</v>
      </c>
      <c r="AD151" s="25" t="s">
        <v>51</v>
      </c>
      <c r="AE151" s="44" t="s">
        <v>1359</v>
      </c>
      <c r="AF151" s="32" t="s">
        <v>144</v>
      </c>
      <c r="AG151" s="28"/>
      <c r="AH151" s="28"/>
      <c r="AI151" s="28"/>
      <c r="AJ151" s="28"/>
      <c r="AK151" s="28"/>
      <c r="AL151" s="28"/>
      <c r="AM151" s="28"/>
      <c r="AN151" s="25"/>
      <c r="AO151" s="25"/>
      <c r="AP151" s="37"/>
      <c r="AQ151" s="25"/>
      <c r="AR151" s="39" t="s">
        <v>1360</v>
      </c>
      <c r="AS151" s="39" t="s">
        <v>1361</v>
      </c>
      <c r="AT151" s="48"/>
      <c r="AU151" s="68" t="s">
        <v>1362</v>
      </c>
      <c r="AV151" s="32"/>
    </row>
    <row r="152">
      <c r="A152" s="24" t="s">
        <v>1363</v>
      </c>
      <c r="B152" s="25" t="s">
        <v>1364</v>
      </c>
      <c r="C152" s="26" t="s">
        <v>49</v>
      </c>
      <c r="D152" s="27" t="s">
        <v>108</v>
      </c>
      <c r="E152" s="25" t="s">
        <v>51</v>
      </c>
      <c r="F152" s="29"/>
      <c r="G152" s="29">
        <v>43903.0</v>
      </c>
      <c r="H152" s="30">
        <v>122.0</v>
      </c>
      <c r="I152" s="29">
        <v>43927.0</v>
      </c>
      <c r="J152" s="46">
        <f>(I152-G152)/7</f>
        <v>3.428571429</v>
      </c>
      <c r="K152" s="25" t="s">
        <v>51</v>
      </c>
      <c r="L152" s="29">
        <v>44013.0</v>
      </c>
      <c r="M152" s="32" t="s">
        <v>1365</v>
      </c>
      <c r="N152" s="32" t="s">
        <v>51</v>
      </c>
      <c r="O152" s="33">
        <v>44089.0</v>
      </c>
      <c r="P152" s="32">
        <v>302424.0</v>
      </c>
      <c r="Q152" s="43" t="s">
        <v>55</v>
      </c>
      <c r="R152" s="35" t="s">
        <v>56</v>
      </c>
      <c r="S152" s="32" t="s">
        <v>1366</v>
      </c>
      <c r="T152" s="25" t="s">
        <v>51</v>
      </c>
      <c r="U152" s="25" t="s">
        <v>51</v>
      </c>
      <c r="V152" s="25" t="s">
        <v>58</v>
      </c>
      <c r="W152" s="25" t="s">
        <v>51</v>
      </c>
      <c r="X152" s="25" t="s">
        <v>58</v>
      </c>
      <c r="Y152" s="25" t="s">
        <v>58</v>
      </c>
      <c r="Z152" s="25"/>
      <c r="AA152" s="25" t="s">
        <v>58</v>
      </c>
      <c r="AB152" s="25"/>
      <c r="AC152" s="25"/>
      <c r="AD152" s="25" t="s">
        <v>51</v>
      </c>
      <c r="AE152" s="32" t="s">
        <v>1367</v>
      </c>
      <c r="AF152" s="32" t="s">
        <v>86</v>
      </c>
      <c r="AG152" s="25"/>
      <c r="AH152" s="28"/>
      <c r="AI152" s="28"/>
      <c r="AJ152" s="28"/>
      <c r="AK152" s="25" t="s">
        <v>51</v>
      </c>
      <c r="AL152" s="32" t="s">
        <v>1368</v>
      </c>
      <c r="AM152" s="28"/>
      <c r="AN152" s="25"/>
      <c r="AO152" s="25"/>
      <c r="AP152" s="37"/>
      <c r="AQ152" s="25" t="s">
        <v>119</v>
      </c>
      <c r="AR152" s="39" t="s">
        <v>1369</v>
      </c>
      <c r="AS152" s="38" t="s">
        <v>1370</v>
      </c>
      <c r="AT152" s="38" t="s">
        <v>1371</v>
      </c>
      <c r="AU152" s="39"/>
      <c r="AV152" s="32"/>
    </row>
    <row r="153">
      <c r="A153" s="24" t="s">
        <v>1372</v>
      </c>
      <c r="B153" s="25" t="s">
        <v>1373</v>
      </c>
      <c r="C153" s="26" t="s">
        <v>93</v>
      </c>
      <c r="D153" s="27" t="s">
        <v>102</v>
      </c>
      <c r="E153" s="25" t="s">
        <v>51</v>
      </c>
      <c r="F153" s="28"/>
      <c r="G153" s="29">
        <v>43913.0</v>
      </c>
      <c r="H153" s="30">
        <v>0.0</v>
      </c>
      <c r="I153" s="25" t="s">
        <v>70</v>
      </c>
      <c r="J153" s="31">
        <v>2.0</v>
      </c>
      <c r="K153" s="32"/>
      <c r="L153" s="32"/>
      <c r="M153" s="32" t="s">
        <v>1374</v>
      </c>
      <c r="N153" s="32" t="s">
        <v>51</v>
      </c>
      <c r="O153" s="33">
        <v>44046.0</v>
      </c>
      <c r="P153" s="25">
        <v>0.0</v>
      </c>
      <c r="Q153" s="43" t="s">
        <v>55</v>
      </c>
      <c r="R153" s="35" t="s">
        <v>56</v>
      </c>
      <c r="S153" s="25" t="s">
        <v>1375</v>
      </c>
      <c r="T153" s="25" t="s">
        <v>103</v>
      </c>
      <c r="U153" s="25" t="s">
        <v>58</v>
      </c>
      <c r="V153" s="25" t="s">
        <v>58</v>
      </c>
      <c r="W153" s="25" t="s">
        <v>58</v>
      </c>
      <c r="X153" s="25" t="s">
        <v>58</v>
      </c>
      <c r="Y153" s="25"/>
      <c r="Z153" s="25"/>
      <c r="AA153" s="25"/>
      <c r="AB153" s="25"/>
      <c r="AC153" s="25" t="s">
        <v>60</v>
      </c>
      <c r="AD153" s="28"/>
      <c r="AE153" s="36"/>
      <c r="AF153" s="36"/>
      <c r="AG153" s="28"/>
      <c r="AH153" s="28"/>
      <c r="AI153" s="28"/>
      <c r="AJ153" s="28"/>
      <c r="AK153" s="28"/>
      <c r="AL153" s="28"/>
      <c r="AM153" s="28"/>
      <c r="AN153" s="28"/>
      <c r="AO153" s="28"/>
      <c r="AP153" s="28"/>
      <c r="AQ153" s="28"/>
      <c r="AR153" s="48"/>
      <c r="AS153" s="48"/>
      <c r="AT153" s="38" t="s">
        <v>1376</v>
      </c>
      <c r="AU153" s="45" t="s">
        <v>1377</v>
      </c>
      <c r="AV153" s="25"/>
    </row>
    <row r="154">
      <c r="A154" s="24" t="s">
        <v>1378</v>
      </c>
      <c r="B154" s="25" t="s">
        <v>1379</v>
      </c>
      <c r="C154" s="26" t="s">
        <v>118</v>
      </c>
      <c r="D154" s="27" t="s">
        <v>102</v>
      </c>
      <c r="E154" s="25" t="s">
        <v>51</v>
      </c>
      <c r="F154" s="29"/>
      <c r="G154" s="29">
        <v>43901.0</v>
      </c>
      <c r="H154" s="30">
        <v>8.0</v>
      </c>
      <c r="I154" s="32" t="s">
        <v>1380</v>
      </c>
      <c r="J154" s="31">
        <v>2.0</v>
      </c>
      <c r="K154" s="32"/>
      <c r="L154" s="32"/>
      <c r="M154" s="32" t="s">
        <v>1381</v>
      </c>
      <c r="N154" s="32" t="s">
        <v>58</v>
      </c>
      <c r="O154" s="33"/>
      <c r="P154" s="32"/>
      <c r="Q154" s="43" t="s">
        <v>55</v>
      </c>
      <c r="R154" s="35" t="s">
        <v>56</v>
      </c>
      <c r="S154" s="32" t="s">
        <v>1382</v>
      </c>
      <c r="T154" s="25" t="s">
        <v>51</v>
      </c>
      <c r="U154" s="25" t="s">
        <v>51</v>
      </c>
      <c r="V154" s="25" t="s">
        <v>51</v>
      </c>
      <c r="W154" s="25" t="s">
        <v>51</v>
      </c>
      <c r="X154" s="25" t="s">
        <v>58</v>
      </c>
      <c r="Y154" s="25" t="s">
        <v>58</v>
      </c>
      <c r="Z154" s="28"/>
      <c r="AA154" s="25" t="s">
        <v>51</v>
      </c>
      <c r="AB154" s="32" t="s">
        <v>1383</v>
      </c>
      <c r="AC154" s="28"/>
      <c r="AD154" s="28"/>
      <c r="AE154" s="36"/>
      <c r="AF154" s="36"/>
      <c r="AG154" s="28"/>
      <c r="AH154" s="28"/>
      <c r="AI154" s="28"/>
      <c r="AJ154" s="28"/>
      <c r="AK154" s="28"/>
      <c r="AL154" s="28"/>
      <c r="AM154" s="28"/>
      <c r="AN154" s="25"/>
      <c r="AO154" s="25" t="s">
        <v>51</v>
      </c>
      <c r="AP154" s="32" t="s">
        <v>1384</v>
      </c>
      <c r="AQ154" s="32" t="s">
        <v>1385</v>
      </c>
      <c r="AR154" s="39" t="s">
        <v>1386</v>
      </c>
      <c r="AS154" s="39" t="s">
        <v>1387</v>
      </c>
      <c r="AT154" s="38" t="s">
        <v>1388</v>
      </c>
      <c r="AU154" s="39"/>
      <c r="AV154" s="32"/>
    </row>
    <row r="155">
      <c r="A155" s="24" t="s">
        <v>1389</v>
      </c>
      <c r="B155" s="25" t="s">
        <v>1390</v>
      </c>
      <c r="C155" s="26" t="s">
        <v>93</v>
      </c>
      <c r="D155" s="27" t="s">
        <v>108</v>
      </c>
      <c r="E155" s="25" t="s">
        <v>51</v>
      </c>
      <c r="F155" s="29"/>
      <c r="G155" s="29">
        <v>43913.0</v>
      </c>
      <c r="H155" s="25">
        <v>1.0</v>
      </c>
      <c r="I155" s="29">
        <v>43924.0</v>
      </c>
      <c r="J155" s="41">
        <v>2.0</v>
      </c>
      <c r="K155" s="32"/>
      <c r="L155" s="32"/>
      <c r="M155" s="32" t="s">
        <v>1391</v>
      </c>
      <c r="N155" s="32" t="s">
        <v>51</v>
      </c>
      <c r="O155" s="33">
        <v>43955.0</v>
      </c>
      <c r="P155" s="25">
        <v>8.0</v>
      </c>
      <c r="Q155" s="43" t="s">
        <v>55</v>
      </c>
      <c r="R155" s="35" t="s">
        <v>56</v>
      </c>
      <c r="S155" s="25" t="s">
        <v>1392</v>
      </c>
      <c r="T155" s="25" t="s">
        <v>103</v>
      </c>
      <c r="U155" s="25" t="s">
        <v>58</v>
      </c>
      <c r="V155" s="25" t="s">
        <v>58</v>
      </c>
      <c r="W155" s="25" t="s">
        <v>58</v>
      </c>
      <c r="X155" s="25" t="s">
        <v>58</v>
      </c>
      <c r="Y155" s="28"/>
      <c r="Z155" s="28"/>
      <c r="AA155" s="28"/>
      <c r="AB155" s="28"/>
      <c r="AC155" s="28"/>
      <c r="AD155" s="28"/>
      <c r="AE155" s="36"/>
      <c r="AF155" s="36"/>
      <c r="AG155" s="28"/>
      <c r="AH155" s="28"/>
      <c r="AI155" s="28"/>
      <c r="AJ155" s="28"/>
      <c r="AK155" s="28"/>
      <c r="AL155" s="28"/>
      <c r="AM155" s="28"/>
      <c r="AN155" s="25"/>
      <c r="AO155" s="25"/>
      <c r="AP155" s="37"/>
      <c r="AQ155" s="25"/>
      <c r="AR155" s="38" t="s">
        <v>1393</v>
      </c>
      <c r="AS155" s="38" t="s">
        <v>1394</v>
      </c>
      <c r="AT155" s="38" t="s">
        <v>1395</v>
      </c>
      <c r="AU155" s="39"/>
      <c r="AV155" s="25"/>
    </row>
    <row r="156">
      <c r="A156" s="24" t="s">
        <v>1396</v>
      </c>
      <c r="B156" s="25" t="s">
        <v>1397</v>
      </c>
      <c r="C156" s="26" t="s">
        <v>118</v>
      </c>
      <c r="D156" s="27" t="s">
        <v>69</v>
      </c>
      <c r="E156" s="25" t="s">
        <v>51</v>
      </c>
      <c r="F156" s="28"/>
      <c r="G156" s="29">
        <v>43900.0</v>
      </c>
      <c r="H156" s="30">
        <v>2.0</v>
      </c>
      <c r="I156" s="25" t="s">
        <v>109</v>
      </c>
      <c r="J156" s="31">
        <v>2.0</v>
      </c>
      <c r="K156" s="32" t="s">
        <v>51</v>
      </c>
      <c r="L156" s="73">
        <v>44166.0</v>
      </c>
      <c r="M156" s="32" t="s">
        <v>1398</v>
      </c>
      <c r="N156" s="32" t="s">
        <v>51</v>
      </c>
      <c r="O156" s="33">
        <v>44257.0</v>
      </c>
      <c r="P156" s="32">
        <v>159474.0</v>
      </c>
      <c r="Q156" s="43" t="s">
        <v>55</v>
      </c>
      <c r="R156" s="35" t="s">
        <v>56</v>
      </c>
      <c r="S156" s="32" t="s">
        <v>1399</v>
      </c>
      <c r="T156" s="25" t="s">
        <v>51</v>
      </c>
      <c r="U156" s="25" t="s">
        <v>51</v>
      </c>
      <c r="V156" s="25" t="s">
        <v>58</v>
      </c>
      <c r="W156" s="25" t="s">
        <v>51</v>
      </c>
      <c r="X156" s="25" t="s">
        <v>58</v>
      </c>
      <c r="Y156" s="25" t="s">
        <v>58</v>
      </c>
      <c r="Z156" s="25" t="s">
        <v>760</v>
      </c>
      <c r="AA156" s="25" t="s">
        <v>58</v>
      </c>
      <c r="AB156" s="28"/>
      <c r="AC156" s="25" t="s">
        <v>60</v>
      </c>
      <c r="AD156" s="28"/>
      <c r="AE156" s="36"/>
      <c r="AF156" s="36"/>
      <c r="AG156" s="28"/>
      <c r="AH156" s="28"/>
      <c r="AI156" s="28"/>
      <c r="AJ156" s="28"/>
      <c r="AK156" s="25" t="s">
        <v>51</v>
      </c>
      <c r="AL156" s="32" t="s">
        <v>1400</v>
      </c>
      <c r="AM156" s="28"/>
      <c r="AN156" s="25"/>
      <c r="AO156" s="25" t="s">
        <v>51</v>
      </c>
      <c r="AP156" s="32" t="s">
        <v>1401</v>
      </c>
      <c r="AQ156" s="25"/>
      <c r="AR156" s="38" t="s">
        <v>1402</v>
      </c>
      <c r="AS156" s="39" t="s">
        <v>1403</v>
      </c>
      <c r="AT156" s="38" t="s">
        <v>1404</v>
      </c>
      <c r="AU156" s="50" t="s">
        <v>1405</v>
      </c>
      <c r="AV156" s="32"/>
    </row>
    <row r="157">
      <c r="A157" s="24" t="s">
        <v>1406</v>
      </c>
      <c r="B157" s="25" t="s">
        <v>1407</v>
      </c>
      <c r="C157" s="26" t="s">
        <v>118</v>
      </c>
      <c r="D157" s="27" t="s">
        <v>69</v>
      </c>
      <c r="E157" s="25" t="s">
        <v>51</v>
      </c>
      <c r="F157" s="29"/>
      <c r="G157" s="29">
        <v>43902.0</v>
      </c>
      <c r="H157" s="30">
        <v>11.0</v>
      </c>
      <c r="I157" s="29">
        <v>43920.0</v>
      </c>
      <c r="J157" s="46">
        <f t="shared" ref="J157:J158" si="10">(I157-G157)/7</f>
        <v>2.571428571</v>
      </c>
      <c r="K157" s="25" t="s">
        <v>51</v>
      </c>
      <c r="L157" s="29">
        <v>44013.0</v>
      </c>
      <c r="M157" s="25" t="s">
        <v>1408</v>
      </c>
      <c r="N157" s="25" t="s">
        <v>51</v>
      </c>
      <c r="O157" s="42">
        <v>44013.0</v>
      </c>
      <c r="P157" s="32">
        <v>288477.0</v>
      </c>
      <c r="Q157" s="43" t="s">
        <v>55</v>
      </c>
      <c r="R157" s="35" t="s">
        <v>56</v>
      </c>
      <c r="S157" s="32" t="s">
        <v>1409</v>
      </c>
      <c r="T157" s="25" t="s">
        <v>51</v>
      </c>
      <c r="U157" s="25" t="s">
        <v>51</v>
      </c>
      <c r="V157" s="25" t="s">
        <v>51</v>
      </c>
      <c r="W157" s="25" t="s">
        <v>51</v>
      </c>
      <c r="X157" s="25" t="s">
        <v>58</v>
      </c>
      <c r="Y157" s="25" t="s">
        <v>51</v>
      </c>
      <c r="Z157" s="111" t="s">
        <v>1410</v>
      </c>
      <c r="AA157" s="25" t="s">
        <v>51</v>
      </c>
      <c r="AB157" s="32" t="s">
        <v>1411</v>
      </c>
      <c r="AC157" s="25" t="s">
        <v>60</v>
      </c>
      <c r="AD157" s="28"/>
      <c r="AE157" s="36"/>
      <c r="AF157" s="36"/>
      <c r="AG157" s="28"/>
      <c r="AH157" s="25" t="s">
        <v>51</v>
      </c>
      <c r="AI157" s="32" t="s">
        <v>1412</v>
      </c>
      <c r="AJ157" s="28"/>
      <c r="AK157" s="25" t="s">
        <v>51</v>
      </c>
      <c r="AL157" s="32" t="s">
        <v>1413</v>
      </c>
      <c r="AM157" s="28"/>
      <c r="AN157" s="25"/>
      <c r="AO157" s="25" t="s">
        <v>51</v>
      </c>
      <c r="AP157" s="32" t="s">
        <v>1414</v>
      </c>
      <c r="AQ157" s="59" t="s">
        <v>1415</v>
      </c>
      <c r="AR157" s="39" t="s">
        <v>1416</v>
      </c>
      <c r="AS157" s="53" t="s">
        <v>660</v>
      </c>
      <c r="AT157" s="38" t="s">
        <v>1417</v>
      </c>
      <c r="AU157" s="39" t="s">
        <v>1418</v>
      </c>
      <c r="AV157" s="32"/>
    </row>
    <row r="158">
      <c r="A158" s="24" t="s">
        <v>1419</v>
      </c>
      <c r="B158" s="25" t="s">
        <v>1420</v>
      </c>
      <c r="C158" s="26" t="s">
        <v>93</v>
      </c>
      <c r="D158" s="27" t="s">
        <v>108</v>
      </c>
      <c r="E158" s="25" t="s">
        <v>51</v>
      </c>
      <c r="F158" s="29"/>
      <c r="G158" s="29">
        <v>43900.0</v>
      </c>
      <c r="H158" s="30">
        <v>52.0</v>
      </c>
      <c r="I158" s="29">
        <v>43933.0</v>
      </c>
      <c r="J158" s="46">
        <f t="shared" si="10"/>
        <v>4.714285714</v>
      </c>
      <c r="K158" s="25"/>
      <c r="L158" s="25"/>
      <c r="M158" s="25" t="s">
        <v>1421</v>
      </c>
      <c r="N158" s="25" t="s">
        <v>58</v>
      </c>
      <c r="O158" s="42"/>
      <c r="P158" s="32"/>
      <c r="Q158" s="43" t="s">
        <v>55</v>
      </c>
      <c r="R158" s="35" t="s">
        <v>56</v>
      </c>
      <c r="S158" s="32" t="s">
        <v>1422</v>
      </c>
      <c r="T158" s="32" t="s">
        <v>51</v>
      </c>
      <c r="U158" s="32" t="s">
        <v>51</v>
      </c>
      <c r="V158" s="32" t="s">
        <v>58</v>
      </c>
      <c r="W158" s="32" t="s">
        <v>58</v>
      </c>
      <c r="X158" s="25" t="s">
        <v>58</v>
      </c>
      <c r="Y158" s="25"/>
      <c r="Z158" s="25"/>
      <c r="AA158" s="25"/>
      <c r="AB158" s="25"/>
      <c r="AC158" s="25" t="s">
        <v>60</v>
      </c>
      <c r="AD158" s="25" t="s">
        <v>51</v>
      </c>
      <c r="AE158" s="32" t="s">
        <v>1423</v>
      </c>
      <c r="AF158" s="32" t="s">
        <v>144</v>
      </c>
      <c r="AG158" s="25"/>
      <c r="AH158" s="28"/>
      <c r="AI158" s="28"/>
      <c r="AJ158" s="28"/>
      <c r="AK158" s="25" t="s">
        <v>51</v>
      </c>
      <c r="AL158" s="32" t="s">
        <v>1424</v>
      </c>
      <c r="AM158" s="28"/>
      <c r="AN158" s="25"/>
      <c r="AO158" s="25"/>
      <c r="AP158" s="37"/>
      <c r="AQ158" s="32" t="s">
        <v>1425</v>
      </c>
      <c r="AR158" s="39" t="s">
        <v>1426</v>
      </c>
      <c r="AS158" s="48"/>
      <c r="AT158" s="38" t="s">
        <v>1427</v>
      </c>
      <c r="AU158" s="50" t="s">
        <v>1428</v>
      </c>
      <c r="AV158" s="32"/>
    </row>
    <row r="159">
      <c r="A159" s="24" t="s">
        <v>1429</v>
      </c>
      <c r="B159" s="25" t="s">
        <v>1430</v>
      </c>
      <c r="C159" s="26" t="s">
        <v>68</v>
      </c>
      <c r="D159" s="27" t="s">
        <v>102</v>
      </c>
      <c r="E159" s="25" t="s">
        <v>51</v>
      </c>
      <c r="F159" s="29"/>
      <c r="G159" s="29">
        <v>43901.0</v>
      </c>
      <c r="H159" s="30">
        <v>26.0</v>
      </c>
      <c r="I159" s="25" t="s">
        <v>70</v>
      </c>
      <c r="J159" s="41">
        <v>2.0</v>
      </c>
      <c r="K159" s="28"/>
      <c r="L159" s="28"/>
      <c r="M159" s="28"/>
      <c r="N159" s="25" t="s">
        <v>51</v>
      </c>
      <c r="O159" s="42">
        <v>43976.0</v>
      </c>
      <c r="P159" s="32">
        <v>21631.0</v>
      </c>
      <c r="Q159" s="43" t="s">
        <v>55</v>
      </c>
      <c r="R159" s="35" t="s">
        <v>56</v>
      </c>
      <c r="S159" s="32" t="s">
        <v>1431</v>
      </c>
      <c r="T159" s="25" t="s">
        <v>51</v>
      </c>
      <c r="U159" s="25" t="s">
        <v>51</v>
      </c>
      <c r="V159" s="25" t="s">
        <v>58</v>
      </c>
      <c r="W159" s="25" t="s">
        <v>51</v>
      </c>
      <c r="X159" s="25" t="s">
        <v>58</v>
      </c>
      <c r="Y159" s="25" t="s">
        <v>58</v>
      </c>
      <c r="Z159" s="32" t="s">
        <v>1432</v>
      </c>
      <c r="AA159" s="25" t="s">
        <v>51</v>
      </c>
      <c r="AB159" s="32" t="s">
        <v>1433</v>
      </c>
      <c r="AC159" s="28"/>
      <c r="AD159" s="25" t="s">
        <v>51</v>
      </c>
      <c r="AE159" s="44" t="s">
        <v>1434</v>
      </c>
      <c r="AF159" s="32" t="s">
        <v>86</v>
      </c>
      <c r="AG159" s="28"/>
      <c r="AH159" s="28"/>
      <c r="AI159" s="28"/>
      <c r="AJ159" s="28"/>
      <c r="AK159" s="28"/>
      <c r="AL159" s="28"/>
      <c r="AM159" s="25" t="s">
        <v>51</v>
      </c>
      <c r="AN159" s="25" t="s">
        <v>1435</v>
      </c>
      <c r="AO159" s="25"/>
      <c r="AP159" s="37"/>
      <c r="AQ159" s="25" t="s">
        <v>1436</v>
      </c>
      <c r="AR159" s="38" t="s">
        <v>1437</v>
      </c>
      <c r="AS159" s="50" t="s">
        <v>1438</v>
      </c>
      <c r="AT159" s="38" t="s">
        <v>1439</v>
      </c>
      <c r="AU159" s="39"/>
      <c r="AV159" s="32"/>
    </row>
    <row r="160">
      <c r="A160" s="24" t="s">
        <v>1440</v>
      </c>
      <c r="B160" s="25" t="s">
        <v>1441</v>
      </c>
      <c r="C160" s="26" t="s">
        <v>68</v>
      </c>
      <c r="D160" s="27" t="s">
        <v>102</v>
      </c>
      <c r="E160" s="25" t="s">
        <v>51</v>
      </c>
      <c r="F160" s="29"/>
      <c r="G160" s="29">
        <v>43906.0</v>
      </c>
      <c r="H160" s="30">
        <v>331.0</v>
      </c>
      <c r="I160" s="29">
        <v>43930.0</v>
      </c>
      <c r="J160" s="46">
        <f t="shared" ref="J160:J161" si="11">(I160-G160)/7</f>
        <v>3.428571429</v>
      </c>
      <c r="K160" s="28"/>
      <c r="L160" s="28"/>
      <c r="M160" s="28"/>
      <c r="N160" s="25" t="s">
        <v>51</v>
      </c>
      <c r="O160" s="42">
        <v>43969.0</v>
      </c>
      <c r="P160" s="32">
        <v>29209.0</v>
      </c>
      <c r="Q160" s="43" t="s">
        <v>55</v>
      </c>
      <c r="R160" s="35" t="s">
        <v>56</v>
      </c>
      <c r="S160" s="32" t="s">
        <v>1442</v>
      </c>
      <c r="T160" s="25" t="s">
        <v>51</v>
      </c>
      <c r="U160" s="25" t="s">
        <v>51</v>
      </c>
      <c r="V160" s="25" t="s">
        <v>58</v>
      </c>
      <c r="W160" s="25" t="s">
        <v>51</v>
      </c>
      <c r="X160" s="25" t="s">
        <v>51</v>
      </c>
      <c r="Y160" s="28"/>
      <c r="Z160" s="28"/>
      <c r="AA160" s="28"/>
      <c r="AB160" s="28"/>
      <c r="AC160" s="28"/>
      <c r="AD160" s="25" t="s">
        <v>51</v>
      </c>
      <c r="AE160" s="44" t="s">
        <v>1443</v>
      </c>
      <c r="AF160" s="32" t="s">
        <v>86</v>
      </c>
      <c r="AG160" s="25" t="s">
        <v>51</v>
      </c>
      <c r="AH160" s="28"/>
      <c r="AI160" s="28"/>
      <c r="AJ160" s="28"/>
      <c r="AK160" s="28"/>
      <c r="AL160" s="28"/>
      <c r="AM160" s="28"/>
      <c r="AN160" s="25"/>
      <c r="AO160" s="25"/>
      <c r="AP160" s="37"/>
      <c r="AQ160" s="32" t="s">
        <v>1444</v>
      </c>
      <c r="AR160" s="38" t="s">
        <v>1445</v>
      </c>
      <c r="AS160" s="68" t="s">
        <v>1446</v>
      </c>
      <c r="AT160" s="48"/>
      <c r="AU160" s="48"/>
      <c r="AV160" s="32"/>
    </row>
    <row r="161">
      <c r="A161" s="24" t="s">
        <v>1447</v>
      </c>
      <c r="B161" s="25" t="s">
        <v>1448</v>
      </c>
      <c r="C161" s="26" t="s">
        <v>118</v>
      </c>
      <c r="D161" s="27" t="s">
        <v>102</v>
      </c>
      <c r="E161" s="25" t="s">
        <v>51</v>
      </c>
      <c r="F161" s="29"/>
      <c r="G161" s="29">
        <v>43904.0</v>
      </c>
      <c r="H161" s="30">
        <v>3.0</v>
      </c>
      <c r="I161" s="29">
        <v>43921.0</v>
      </c>
      <c r="J161" s="46">
        <f t="shared" si="11"/>
        <v>2.428571429</v>
      </c>
      <c r="K161" s="32"/>
      <c r="L161" s="32"/>
      <c r="M161" s="32" t="s">
        <v>1449</v>
      </c>
      <c r="N161" s="32" t="s">
        <v>51</v>
      </c>
      <c r="O161" s="33">
        <v>44265.0</v>
      </c>
      <c r="P161" s="32">
        <v>102005.0</v>
      </c>
      <c r="Q161" s="43" t="s">
        <v>55</v>
      </c>
      <c r="R161" s="35" t="s">
        <v>56</v>
      </c>
      <c r="S161" s="32" t="s">
        <v>1450</v>
      </c>
      <c r="T161" s="25" t="s">
        <v>51</v>
      </c>
      <c r="U161" s="25" t="s">
        <v>51</v>
      </c>
      <c r="V161" s="25" t="s">
        <v>1451</v>
      </c>
      <c r="W161" s="25" t="s">
        <v>51</v>
      </c>
      <c r="X161" s="25" t="s">
        <v>58</v>
      </c>
      <c r="Y161" s="25" t="s">
        <v>58</v>
      </c>
      <c r="Z161" s="25" t="s">
        <v>760</v>
      </c>
      <c r="AA161" s="25" t="s">
        <v>51</v>
      </c>
      <c r="AB161" s="32" t="s">
        <v>1452</v>
      </c>
      <c r="AC161" s="28"/>
      <c r="AD161" s="28"/>
      <c r="AE161" s="36"/>
      <c r="AF161" s="36"/>
      <c r="AG161" s="28"/>
      <c r="AH161" s="28"/>
      <c r="AI161" s="28"/>
      <c r="AJ161" s="28"/>
      <c r="AK161" s="28"/>
      <c r="AL161" s="28"/>
      <c r="AM161" s="28"/>
      <c r="AN161" s="25"/>
      <c r="AO161" s="25"/>
      <c r="AP161" s="37"/>
      <c r="AQ161" s="25"/>
      <c r="AR161" s="39" t="s">
        <v>1453</v>
      </c>
      <c r="AS161" s="50" t="s">
        <v>1454</v>
      </c>
      <c r="AT161" s="38" t="s">
        <v>1455</v>
      </c>
      <c r="AU161" s="39"/>
      <c r="AV161" s="32"/>
    </row>
    <row r="162">
      <c r="A162" s="24" t="s">
        <v>1456</v>
      </c>
      <c r="B162" s="25" t="s">
        <v>1457</v>
      </c>
      <c r="C162" s="26" t="s">
        <v>82</v>
      </c>
      <c r="D162" s="27" t="s">
        <v>102</v>
      </c>
      <c r="E162" s="25" t="s">
        <v>51</v>
      </c>
      <c r="F162" s="29"/>
      <c r="G162" s="29">
        <v>43900.0</v>
      </c>
      <c r="H162" s="30">
        <v>15.0</v>
      </c>
      <c r="I162" s="25" t="s">
        <v>53</v>
      </c>
      <c r="J162" s="46"/>
      <c r="K162" s="28"/>
      <c r="L162" s="28"/>
      <c r="M162" s="28"/>
      <c r="N162" s="25" t="s">
        <v>51</v>
      </c>
      <c r="O162" s="42">
        <v>44075.0</v>
      </c>
      <c r="P162" s="32">
        <v>118575.0</v>
      </c>
      <c r="Q162" s="43" t="s">
        <v>55</v>
      </c>
      <c r="R162" s="35" t="s">
        <v>56</v>
      </c>
      <c r="S162" s="32" t="s">
        <v>1458</v>
      </c>
      <c r="T162" s="25" t="s">
        <v>51</v>
      </c>
      <c r="U162" s="25" t="s">
        <v>51</v>
      </c>
      <c r="V162" s="25" t="s">
        <v>51</v>
      </c>
      <c r="W162" s="25" t="s">
        <v>58</v>
      </c>
      <c r="X162" s="25" t="s">
        <v>58</v>
      </c>
      <c r="Y162" s="25" t="s">
        <v>58</v>
      </c>
      <c r="Z162" s="25" t="s">
        <v>1357</v>
      </c>
      <c r="AA162" s="25" t="s">
        <v>51</v>
      </c>
      <c r="AB162" s="32" t="s">
        <v>1459</v>
      </c>
      <c r="AC162" s="28"/>
      <c r="AD162" s="28"/>
      <c r="AE162" s="36"/>
      <c r="AF162" s="36"/>
      <c r="AG162" s="28"/>
      <c r="AH162" s="25" t="s">
        <v>51</v>
      </c>
      <c r="AI162" s="32" t="s">
        <v>1460</v>
      </c>
      <c r="AJ162" s="28"/>
      <c r="AK162" s="28"/>
      <c r="AL162" s="28"/>
      <c r="AM162" s="28"/>
      <c r="AN162" s="25"/>
      <c r="AO162" s="25"/>
      <c r="AP162" s="37"/>
      <c r="AQ162" s="25"/>
      <c r="AR162" s="38" t="s">
        <v>1461</v>
      </c>
      <c r="AS162" s="38" t="s">
        <v>1462</v>
      </c>
      <c r="AT162" s="38" t="s">
        <v>1463</v>
      </c>
      <c r="AU162" s="39"/>
      <c r="AV162" s="32"/>
    </row>
    <row r="163" ht="142.5" customHeight="1">
      <c r="A163" s="24" t="s">
        <v>1464</v>
      </c>
      <c r="B163" s="25" t="s">
        <v>1465</v>
      </c>
      <c r="C163" s="26" t="s">
        <v>68</v>
      </c>
      <c r="D163" s="27" t="s">
        <v>69</v>
      </c>
      <c r="E163" s="25" t="s">
        <v>51</v>
      </c>
      <c r="F163" s="29"/>
      <c r="G163" s="29">
        <v>43906.0</v>
      </c>
      <c r="H163" s="30">
        <v>168.0</v>
      </c>
      <c r="I163" s="25" t="s">
        <v>94</v>
      </c>
      <c r="J163" s="41">
        <v>4.0</v>
      </c>
      <c r="K163" s="28"/>
      <c r="L163" s="28"/>
      <c r="M163" s="28"/>
      <c r="N163" s="25" t="s">
        <v>51</v>
      </c>
      <c r="O163" s="42">
        <v>44088.0</v>
      </c>
      <c r="P163" s="32">
        <v>102386.0</v>
      </c>
      <c r="Q163" s="43" t="s">
        <v>55</v>
      </c>
      <c r="R163" s="35" t="s">
        <v>56</v>
      </c>
      <c r="S163" s="32" t="s">
        <v>1466</v>
      </c>
      <c r="T163" s="25" t="s">
        <v>51</v>
      </c>
      <c r="U163" s="25" t="s">
        <v>51</v>
      </c>
      <c r="V163" s="25" t="s">
        <v>1451</v>
      </c>
      <c r="W163" s="25" t="s">
        <v>51</v>
      </c>
      <c r="X163" s="25" t="s">
        <v>58</v>
      </c>
      <c r="Y163" s="25" t="s">
        <v>58</v>
      </c>
      <c r="Z163" s="28"/>
      <c r="AA163" s="25" t="s">
        <v>58</v>
      </c>
      <c r="AB163" s="28"/>
      <c r="AC163" s="28"/>
      <c r="AD163" s="25" t="s">
        <v>58</v>
      </c>
      <c r="AE163" s="44" t="s">
        <v>1467</v>
      </c>
      <c r="AF163" s="32" t="s">
        <v>75</v>
      </c>
      <c r="AG163" s="28"/>
      <c r="AH163" s="28"/>
      <c r="AI163" s="28"/>
      <c r="AJ163" s="28"/>
      <c r="AK163" s="25" t="s">
        <v>51</v>
      </c>
      <c r="AL163" s="32" t="s">
        <v>1468</v>
      </c>
      <c r="AM163" s="25" t="s">
        <v>51</v>
      </c>
      <c r="AN163" s="32" t="s">
        <v>1469</v>
      </c>
      <c r="AO163" s="28"/>
      <c r="AP163" s="28"/>
      <c r="AQ163" s="25" t="s">
        <v>1470</v>
      </c>
      <c r="AR163" s="68" t="s">
        <v>1471</v>
      </c>
      <c r="AS163" s="48"/>
      <c r="AT163" s="38" t="s">
        <v>1472</v>
      </c>
      <c r="AU163" s="39"/>
      <c r="AV163" s="32"/>
    </row>
    <row r="164">
      <c r="A164" s="24" t="s">
        <v>1473</v>
      </c>
      <c r="B164" s="25" t="s">
        <v>1474</v>
      </c>
      <c r="C164" s="26" t="s">
        <v>68</v>
      </c>
      <c r="D164" s="27" t="s">
        <v>69</v>
      </c>
      <c r="E164" s="25" t="s">
        <v>51</v>
      </c>
      <c r="F164" s="29"/>
      <c r="G164" s="29">
        <v>43906.0</v>
      </c>
      <c r="H164" s="30">
        <v>93.0</v>
      </c>
      <c r="I164" s="29">
        <v>43933.0</v>
      </c>
      <c r="J164" s="46">
        <f>(I164-G164)/7</f>
        <v>3.857142857</v>
      </c>
      <c r="K164" s="25" t="s">
        <v>51</v>
      </c>
      <c r="L164" s="28"/>
      <c r="M164" s="32" t="s">
        <v>1475</v>
      </c>
      <c r="N164" s="32" t="s">
        <v>51</v>
      </c>
      <c r="O164" s="33">
        <v>44075.0</v>
      </c>
      <c r="P164" s="32">
        <v>1000048.0</v>
      </c>
      <c r="Q164" s="43" t="s">
        <v>55</v>
      </c>
      <c r="R164" s="35" t="s">
        <v>56</v>
      </c>
      <c r="S164" s="32" t="s">
        <v>1476</v>
      </c>
      <c r="T164" s="25" t="s">
        <v>51</v>
      </c>
      <c r="U164" s="25" t="s">
        <v>51</v>
      </c>
      <c r="V164" s="25" t="s">
        <v>58</v>
      </c>
      <c r="W164" s="25" t="s">
        <v>51</v>
      </c>
      <c r="X164" s="25" t="s">
        <v>58</v>
      </c>
      <c r="Y164" s="28"/>
      <c r="Z164" s="28"/>
      <c r="AC164" s="28"/>
      <c r="AD164" s="25" t="s">
        <v>51</v>
      </c>
      <c r="AE164" s="100" t="s">
        <v>1477</v>
      </c>
      <c r="AF164" s="32" t="s">
        <v>75</v>
      </c>
      <c r="AG164" s="28"/>
      <c r="AH164" s="28"/>
      <c r="AI164" s="28"/>
      <c r="AJ164" s="28"/>
      <c r="AK164" s="28"/>
      <c r="AL164" s="28"/>
      <c r="AM164" s="28"/>
      <c r="AN164" s="25"/>
      <c r="AO164" s="25" t="s">
        <v>51</v>
      </c>
      <c r="AP164" s="32" t="s">
        <v>1478</v>
      </c>
      <c r="AQ164" s="32" t="s">
        <v>1479</v>
      </c>
      <c r="AR164" s="38" t="s">
        <v>1480</v>
      </c>
      <c r="AS164" s="52" t="s">
        <v>1481</v>
      </c>
      <c r="AT164" s="48"/>
      <c r="AU164" s="48"/>
      <c r="AV164" s="32"/>
    </row>
    <row r="165">
      <c r="A165" s="24" t="s">
        <v>1482</v>
      </c>
      <c r="B165" s="25" t="s">
        <v>1483</v>
      </c>
      <c r="C165" s="26" t="s">
        <v>107</v>
      </c>
      <c r="D165" s="27" t="s">
        <v>50</v>
      </c>
      <c r="E165" s="25" t="s">
        <v>51</v>
      </c>
      <c r="F165" s="29"/>
      <c r="G165" s="29">
        <v>43906.0</v>
      </c>
      <c r="H165" s="30">
        <v>1.0</v>
      </c>
      <c r="I165" s="29">
        <v>43940.0</v>
      </c>
      <c r="J165" s="41">
        <v>4.0</v>
      </c>
      <c r="K165" s="25" t="s">
        <v>51</v>
      </c>
      <c r="L165" s="25" t="s">
        <v>1484</v>
      </c>
      <c r="M165" s="32" t="s">
        <v>1485</v>
      </c>
      <c r="N165" s="25" t="s">
        <v>51</v>
      </c>
      <c r="O165" s="42">
        <v>44137.0</v>
      </c>
      <c r="P165" s="32">
        <v>5155.0</v>
      </c>
      <c r="Q165" s="43" t="s">
        <v>55</v>
      </c>
      <c r="R165" s="35" t="s">
        <v>56</v>
      </c>
      <c r="S165" s="32" t="s">
        <v>1486</v>
      </c>
      <c r="T165" s="25" t="s">
        <v>51</v>
      </c>
      <c r="U165" s="25" t="s">
        <v>51</v>
      </c>
      <c r="V165" s="25" t="s">
        <v>51</v>
      </c>
      <c r="W165" s="25" t="s">
        <v>51</v>
      </c>
      <c r="X165" s="25" t="s">
        <v>58</v>
      </c>
      <c r="Y165" s="25" t="s">
        <v>51</v>
      </c>
      <c r="Z165" s="32" t="s">
        <v>1487</v>
      </c>
      <c r="AA165" s="25" t="s">
        <v>51</v>
      </c>
      <c r="AB165" s="32" t="s">
        <v>1488</v>
      </c>
      <c r="AC165" s="28"/>
      <c r="AD165" s="25" t="s">
        <v>51</v>
      </c>
      <c r="AE165" s="44" t="s">
        <v>1489</v>
      </c>
      <c r="AF165" s="32" t="s">
        <v>86</v>
      </c>
      <c r="AG165" s="28"/>
      <c r="AH165" s="28"/>
      <c r="AI165" s="28"/>
      <c r="AJ165" s="28"/>
      <c r="AK165" s="25"/>
      <c r="AL165" s="28"/>
      <c r="AM165" s="28"/>
      <c r="AN165" s="25"/>
      <c r="AO165" s="25" t="s">
        <v>51</v>
      </c>
      <c r="AP165" s="32" t="s">
        <v>1490</v>
      </c>
      <c r="AQ165" s="32" t="s">
        <v>1491</v>
      </c>
      <c r="AR165" s="39" t="s">
        <v>1492</v>
      </c>
      <c r="AS165" s="84" t="s">
        <v>1493</v>
      </c>
      <c r="AT165" s="38" t="s">
        <v>1494</v>
      </c>
      <c r="AU165" s="39"/>
      <c r="AV165" s="32"/>
    </row>
    <row r="166">
      <c r="A166" s="24" t="s">
        <v>1495</v>
      </c>
      <c r="B166" s="25" t="s">
        <v>1496</v>
      </c>
      <c r="C166" s="26" t="s">
        <v>93</v>
      </c>
      <c r="D166" s="27" t="s">
        <v>69</v>
      </c>
      <c r="E166" s="25" t="s">
        <v>51</v>
      </c>
      <c r="F166" s="29">
        <v>44096.0</v>
      </c>
      <c r="G166" s="29">
        <v>43910.0</v>
      </c>
      <c r="H166" s="47"/>
      <c r="I166" s="25" t="s">
        <v>53</v>
      </c>
      <c r="J166" s="41"/>
      <c r="K166" s="28"/>
      <c r="L166" s="28"/>
      <c r="M166" s="25" t="s">
        <v>1497</v>
      </c>
      <c r="N166" s="25" t="s">
        <v>51</v>
      </c>
      <c r="O166" s="42">
        <v>43955.0</v>
      </c>
      <c r="P166" s="25">
        <v>0.0</v>
      </c>
      <c r="Q166" s="43" t="s">
        <v>55</v>
      </c>
      <c r="R166" s="35" t="s">
        <v>56</v>
      </c>
      <c r="S166" s="25" t="s">
        <v>1498</v>
      </c>
      <c r="T166" s="25" t="s">
        <v>51</v>
      </c>
      <c r="U166" s="25" t="s">
        <v>51</v>
      </c>
      <c r="V166" s="25" t="s">
        <v>51</v>
      </c>
      <c r="W166" s="25" t="s">
        <v>51</v>
      </c>
      <c r="X166" s="25" t="s">
        <v>58</v>
      </c>
      <c r="Y166" s="28"/>
      <c r="Z166" s="28"/>
      <c r="AA166" s="28"/>
      <c r="AB166" s="28"/>
      <c r="AC166" s="28"/>
      <c r="AD166" s="25" t="s">
        <v>58</v>
      </c>
      <c r="AE166" s="44" t="s">
        <v>1499</v>
      </c>
      <c r="AF166" s="32" t="s">
        <v>61</v>
      </c>
      <c r="AG166" s="28"/>
      <c r="AH166" s="28"/>
      <c r="AI166" s="28"/>
      <c r="AJ166" s="28"/>
      <c r="AK166" s="28"/>
      <c r="AL166" s="28"/>
      <c r="AM166" s="28"/>
      <c r="AN166" s="28"/>
      <c r="AO166" s="28"/>
      <c r="AP166" s="28"/>
      <c r="AQ166" s="28"/>
      <c r="AR166" s="66" t="s">
        <v>368</v>
      </c>
      <c r="AS166" s="44" t="s">
        <v>1500</v>
      </c>
      <c r="AT166" s="48"/>
      <c r="AU166" s="48"/>
      <c r="AV166" s="28"/>
    </row>
    <row r="167">
      <c r="A167" s="24" t="s">
        <v>1501</v>
      </c>
      <c r="B167" s="25" t="s">
        <v>1502</v>
      </c>
      <c r="C167" s="26" t="s">
        <v>68</v>
      </c>
      <c r="D167" s="27" t="s">
        <v>102</v>
      </c>
      <c r="E167" s="25" t="s">
        <v>51</v>
      </c>
      <c r="F167" s="29">
        <v>44096.0</v>
      </c>
      <c r="G167" s="97">
        <v>43884.0</v>
      </c>
      <c r="H167" s="30">
        <v>0.0</v>
      </c>
      <c r="I167" s="29">
        <v>43891.0</v>
      </c>
      <c r="J167" s="41" t="s">
        <v>544</v>
      </c>
      <c r="K167" s="25" t="s">
        <v>51</v>
      </c>
      <c r="L167" s="29">
        <v>43941.0</v>
      </c>
      <c r="M167" s="32" t="s">
        <v>1503</v>
      </c>
      <c r="N167" s="25" t="s">
        <v>51</v>
      </c>
      <c r="O167" s="42">
        <v>44081.0</v>
      </c>
      <c r="P167" s="25">
        <v>735.0</v>
      </c>
      <c r="Q167" s="43" t="s">
        <v>55</v>
      </c>
      <c r="R167" s="35" t="s">
        <v>56</v>
      </c>
      <c r="S167" s="28"/>
      <c r="T167" s="25" t="s">
        <v>103</v>
      </c>
      <c r="U167" s="28"/>
      <c r="V167" s="28"/>
      <c r="W167" s="28"/>
      <c r="X167" s="28"/>
      <c r="Y167" s="28"/>
      <c r="Z167" s="28"/>
      <c r="AA167" s="28"/>
      <c r="AB167" s="28"/>
      <c r="AC167" s="28"/>
      <c r="AD167" s="28"/>
      <c r="AE167" s="36"/>
      <c r="AF167" s="36"/>
      <c r="AG167" s="28"/>
      <c r="AH167" s="28"/>
      <c r="AI167" s="28"/>
      <c r="AJ167" s="28"/>
      <c r="AK167" s="28"/>
      <c r="AL167" s="28"/>
      <c r="AM167" s="28"/>
      <c r="AN167" s="25"/>
      <c r="AO167" s="25"/>
      <c r="AP167" s="37"/>
      <c r="AQ167" s="25"/>
      <c r="AR167" s="98" t="s">
        <v>1504</v>
      </c>
      <c r="AS167" s="38" t="s">
        <v>1505</v>
      </c>
      <c r="AT167" s="48"/>
      <c r="AU167" s="48"/>
      <c r="AV167" s="28"/>
    </row>
    <row r="168">
      <c r="A168" s="24" t="s">
        <v>1506</v>
      </c>
      <c r="B168" s="25" t="s">
        <v>1507</v>
      </c>
      <c r="C168" s="26" t="s">
        <v>107</v>
      </c>
      <c r="D168" s="27" t="s">
        <v>108</v>
      </c>
      <c r="E168" s="25" t="s">
        <v>51</v>
      </c>
      <c r="F168" s="28"/>
      <c r="G168" s="29">
        <v>43908.0</v>
      </c>
      <c r="H168" s="30">
        <v>0.0</v>
      </c>
      <c r="I168" s="25" t="s">
        <v>53</v>
      </c>
      <c r="J168" s="41"/>
      <c r="K168" s="25"/>
      <c r="L168" s="25"/>
      <c r="M168" s="25" t="s">
        <v>1508</v>
      </c>
      <c r="N168" s="25" t="s">
        <v>51</v>
      </c>
      <c r="O168" s="42">
        <v>44075.0</v>
      </c>
      <c r="P168" s="25">
        <v>896.0</v>
      </c>
      <c r="Q168" s="43" t="s">
        <v>55</v>
      </c>
      <c r="R168" s="35" t="s">
        <v>56</v>
      </c>
      <c r="S168" s="28"/>
      <c r="T168" s="25" t="s">
        <v>51</v>
      </c>
      <c r="U168" s="25" t="s">
        <v>51</v>
      </c>
      <c r="V168" s="25" t="s">
        <v>58</v>
      </c>
      <c r="W168" s="25" t="s">
        <v>51</v>
      </c>
      <c r="X168" s="25" t="s">
        <v>58</v>
      </c>
      <c r="Y168" s="28"/>
      <c r="Z168" s="28"/>
      <c r="AA168" s="28"/>
      <c r="AB168" s="28"/>
      <c r="AC168" s="28"/>
      <c r="AD168" s="28"/>
      <c r="AE168" s="36"/>
      <c r="AF168" s="36"/>
      <c r="AG168" s="28"/>
      <c r="AH168" s="28"/>
      <c r="AI168" s="28"/>
      <c r="AJ168" s="28"/>
      <c r="AK168" s="28"/>
      <c r="AL168" s="28"/>
      <c r="AM168" s="28"/>
      <c r="AN168" s="25"/>
      <c r="AO168" s="25"/>
      <c r="AP168" s="37"/>
      <c r="AQ168" s="25"/>
      <c r="AR168" s="38" t="s">
        <v>1509</v>
      </c>
      <c r="AS168" s="69" t="s">
        <v>368</v>
      </c>
      <c r="AT168" s="48"/>
      <c r="AU168" s="48"/>
      <c r="AV168" s="28"/>
    </row>
    <row r="169">
      <c r="A169" s="24" t="s">
        <v>1510</v>
      </c>
      <c r="B169" s="25" t="s">
        <v>1511</v>
      </c>
      <c r="C169" s="26" t="s">
        <v>82</v>
      </c>
      <c r="D169" s="27" t="s">
        <v>102</v>
      </c>
      <c r="E169" s="25" t="s">
        <v>51</v>
      </c>
      <c r="F169" s="29"/>
      <c r="G169" s="29">
        <v>43899.0</v>
      </c>
      <c r="H169" s="30">
        <v>15.0</v>
      </c>
      <c r="I169" s="25" t="s">
        <v>53</v>
      </c>
      <c r="J169" s="31"/>
      <c r="K169" s="32"/>
      <c r="L169" s="32"/>
      <c r="M169" s="32" t="s">
        <v>1512</v>
      </c>
      <c r="N169" s="32" t="s">
        <v>58</v>
      </c>
      <c r="O169" s="33"/>
      <c r="P169" s="32"/>
      <c r="Q169" s="43" t="s">
        <v>55</v>
      </c>
      <c r="R169" s="35" t="s">
        <v>56</v>
      </c>
      <c r="S169" s="32" t="s">
        <v>1512</v>
      </c>
      <c r="T169" s="25" t="s">
        <v>51</v>
      </c>
      <c r="U169" s="25" t="s">
        <v>51</v>
      </c>
      <c r="V169" s="25" t="s">
        <v>58</v>
      </c>
      <c r="W169" s="25" t="s">
        <v>51</v>
      </c>
      <c r="X169" s="25" t="s">
        <v>58</v>
      </c>
      <c r="Y169" s="25" t="s">
        <v>58</v>
      </c>
      <c r="Z169" s="25" t="s">
        <v>1513</v>
      </c>
      <c r="AA169" s="25" t="s">
        <v>58</v>
      </c>
      <c r="AB169" s="28"/>
      <c r="AC169" s="28"/>
      <c r="AD169" s="25" t="s">
        <v>51</v>
      </c>
      <c r="AE169" s="44" t="s">
        <v>1514</v>
      </c>
      <c r="AF169" s="32" t="s">
        <v>86</v>
      </c>
      <c r="AG169" s="28"/>
      <c r="AH169" s="28"/>
      <c r="AI169" s="28"/>
      <c r="AJ169" s="28"/>
      <c r="AK169" s="28"/>
      <c r="AL169" s="28"/>
      <c r="AM169" s="28"/>
      <c r="AN169" s="25"/>
      <c r="AO169" s="25"/>
      <c r="AP169" s="37"/>
      <c r="AQ169" s="32" t="s">
        <v>1515</v>
      </c>
      <c r="AR169" s="38" t="s">
        <v>1516</v>
      </c>
      <c r="AS169" s="84" t="s">
        <v>1517</v>
      </c>
      <c r="AT169" s="38" t="s">
        <v>1518</v>
      </c>
      <c r="AU169" s="39"/>
      <c r="AV169" s="32"/>
    </row>
    <row r="170">
      <c r="A170" s="24" t="s">
        <v>1519</v>
      </c>
      <c r="B170" s="25" t="s">
        <v>1520</v>
      </c>
      <c r="C170" s="26" t="s">
        <v>107</v>
      </c>
      <c r="D170" s="27" t="s">
        <v>108</v>
      </c>
      <c r="E170" s="25" t="s">
        <v>51</v>
      </c>
      <c r="F170" s="29"/>
      <c r="G170" s="29">
        <v>43904.0</v>
      </c>
      <c r="H170" s="30">
        <v>24.0</v>
      </c>
      <c r="I170" s="29">
        <v>43927.0</v>
      </c>
      <c r="J170" s="46">
        <f>(I170-G170)/7</f>
        <v>3.285714286</v>
      </c>
      <c r="K170" s="32"/>
      <c r="L170" s="32"/>
      <c r="M170" s="32" t="s">
        <v>1521</v>
      </c>
      <c r="N170" s="32" t="s">
        <v>51</v>
      </c>
      <c r="O170" s="33">
        <v>44007.0</v>
      </c>
      <c r="P170" s="32">
        <v>6129.0</v>
      </c>
      <c r="Q170" s="43" t="s">
        <v>55</v>
      </c>
      <c r="R170" s="35" t="s">
        <v>56</v>
      </c>
      <c r="S170" s="32" t="s">
        <v>1522</v>
      </c>
      <c r="T170" s="25" t="s">
        <v>51</v>
      </c>
      <c r="U170" s="25" t="s">
        <v>51</v>
      </c>
      <c r="V170" s="25" t="s">
        <v>58</v>
      </c>
      <c r="W170" s="25" t="s">
        <v>51</v>
      </c>
      <c r="X170" s="25" t="s">
        <v>58</v>
      </c>
      <c r="Y170" s="25" t="s">
        <v>58</v>
      </c>
      <c r="Z170" s="25" t="s">
        <v>1523</v>
      </c>
      <c r="AA170" s="25" t="s">
        <v>58</v>
      </c>
      <c r="AB170" s="28"/>
      <c r="AC170" s="28"/>
      <c r="AD170" s="25" t="s">
        <v>51</v>
      </c>
      <c r="AE170" s="44" t="s">
        <v>1524</v>
      </c>
      <c r="AF170" s="32" t="s">
        <v>86</v>
      </c>
      <c r="AG170" s="28"/>
      <c r="AH170" s="28"/>
      <c r="AI170" s="28"/>
      <c r="AJ170" s="28"/>
      <c r="AK170" s="25"/>
      <c r="AL170" s="28"/>
      <c r="AM170" s="28"/>
      <c r="AN170" s="25"/>
      <c r="AO170" s="25"/>
      <c r="AP170" s="37"/>
      <c r="AQ170" s="25"/>
      <c r="AR170" s="38" t="s">
        <v>1525</v>
      </c>
      <c r="AS170" s="50" t="s">
        <v>1526</v>
      </c>
      <c r="AT170" s="38" t="s">
        <v>1527</v>
      </c>
      <c r="AU170" s="39"/>
      <c r="AV170" s="32"/>
    </row>
    <row r="171">
      <c r="A171" s="24" t="s">
        <v>1528</v>
      </c>
      <c r="B171" s="25" t="s">
        <v>1529</v>
      </c>
      <c r="C171" s="26" t="s">
        <v>68</v>
      </c>
      <c r="D171" s="27" t="s">
        <v>69</v>
      </c>
      <c r="E171" s="25" t="s">
        <v>51</v>
      </c>
      <c r="F171" s="29"/>
      <c r="G171" s="29">
        <v>43905.0</v>
      </c>
      <c r="H171" s="30">
        <v>55.0</v>
      </c>
      <c r="I171" s="25" t="s">
        <v>53</v>
      </c>
      <c r="J171" s="46"/>
      <c r="K171" s="28"/>
      <c r="L171" s="28"/>
      <c r="M171" s="28"/>
      <c r="N171" s="25" t="s">
        <v>51</v>
      </c>
      <c r="O171" s="42">
        <v>44075.0</v>
      </c>
      <c r="P171" s="32">
        <v>31406.0</v>
      </c>
      <c r="Q171" s="43" t="s">
        <v>55</v>
      </c>
      <c r="R171" s="35" t="s">
        <v>56</v>
      </c>
      <c r="S171" s="32" t="s">
        <v>1530</v>
      </c>
      <c r="T171" s="25" t="s">
        <v>51</v>
      </c>
      <c r="U171" s="25" t="s">
        <v>51</v>
      </c>
      <c r="V171" s="25" t="s">
        <v>58</v>
      </c>
      <c r="W171" s="25" t="s">
        <v>51</v>
      </c>
      <c r="X171" s="25" t="s">
        <v>58</v>
      </c>
      <c r="Y171" s="28"/>
      <c r="Z171" s="28"/>
      <c r="AA171" s="28"/>
      <c r="AB171" s="28"/>
      <c r="AC171" s="28"/>
      <c r="AD171" s="25" t="s">
        <v>51</v>
      </c>
      <c r="AE171" s="44" t="s">
        <v>1531</v>
      </c>
      <c r="AF171" s="32" t="s">
        <v>86</v>
      </c>
      <c r="AG171" s="28"/>
      <c r="AH171" s="28"/>
      <c r="AI171" s="28"/>
      <c r="AJ171" s="28"/>
      <c r="AK171" s="28"/>
      <c r="AL171" s="28"/>
      <c r="AM171" s="28"/>
      <c r="AN171" s="25"/>
      <c r="AO171" s="25"/>
      <c r="AP171" s="37"/>
      <c r="AQ171" s="25"/>
      <c r="AR171" s="39" t="s">
        <v>1532</v>
      </c>
      <c r="AS171" s="101" t="s">
        <v>1533</v>
      </c>
      <c r="AT171" s="48"/>
      <c r="AU171" s="48"/>
      <c r="AV171" s="32"/>
    </row>
    <row r="172">
      <c r="A172" s="24" t="s">
        <v>1534</v>
      </c>
      <c r="B172" s="25" t="s">
        <v>1535</v>
      </c>
      <c r="C172" s="26" t="s">
        <v>107</v>
      </c>
      <c r="D172" s="27" t="s">
        <v>102</v>
      </c>
      <c r="E172" s="25" t="s">
        <v>51</v>
      </c>
      <c r="F172" s="28"/>
      <c r="G172" s="29">
        <v>43910.0</v>
      </c>
      <c r="H172" s="30">
        <v>3.0</v>
      </c>
      <c r="I172" s="25" t="s">
        <v>70</v>
      </c>
      <c r="J172" s="31">
        <v>2.0</v>
      </c>
      <c r="K172" s="32"/>
      <c r="L172" s="32"/>
      <c r="M172" s="32" t="s">
        <v>1536</v>
      </c>
      <c r="N172" s="32" t="s">
        <v>51</v>
      </c>
      <c r="O172" s="33">
        <v>43969.0</v>
      </c>
      <c r="P172" s="32">
        <v>11.0</v>
      </c>
      <c r="Q172" s="43" t="s">
        <v>55</v>
      </c>
      <c r="R172" s="35" t="s">
        <v>56</v>
      </c>
      <c r="S172" s="32" t="s">
        <v>1537</v>
      </c>
      <c r="T172" s="25" t="s">
        <v>51</v>
      </c>
      <c r="U172" s="25" t="s">
        <v>51</v>
      </c>
      <c r="V172" s="25" t="s">
        <v>58</v>
      </c>
      <c r="W172" s="25" t="s">
        <v>58</v>
      </c>
      <c r="X172" s="25" t="s">
        <v>51</v>
      </c>
      <c r="Y172" s="25" t="s">
        <v>58</v>
      </c>
      <c r="Z172" s="28"/>
      <c r="AA172" s="25" t="s">
        <v>51</v>
      </c>
      <c r="AB172" s="32" t="s">
        <v>1538</v>
      </c>
      <c r="AC172" s="28"/>
      <c r="AD172" s="28"/>
      <c r="AE172" s="36"/>
      <c r="AF172" s="36"/>
      <c r="AG172" s="28"/>
      <c r="AH172" s="28"/>
      <c r="AI172" s="28"/>
      <c r="AJ172" s="28"/>
      <c r="AK172" s="28"/>
      <c r="AL172" s="28"/>
      <c r="AM172" s="28"/>
      <c r="AN172" s="28"/>
      <c r="AO172" s="28"/>
      <c r="AP172" s="28"/>
      <c r="AQ172" s="28"/>
      <c r="AR172" s="50" t="s">
        <v>1539</v>
      </c>
      <c r="AS172" s="50" t="s">
        <v>1540</v>
      </c>
      <c r="AT172" s="38" t="s">
        <v>1541</v>
      </c>
      <c r="AU172" s="39"/>
      <c r="AV172" s="32"/>
    </row>
    <row r="173">
      <c r="A173" s="24" t="s">
        <v>1542</v>
      </c>
      <c r="B173" s="25" t="s">
        <v>1543</v>
      </c>
      <c r="C173" s="26" t="s">
        <v>107</v>
      </c>
      <c r="D173" s="27" t="s">
        <v>50</v>
      </c>
      <c r="E173" s="25" t="s">
        <v>51</v>
      </c>
      <c r="F173" s="29"/>
      <c r="G173" s="29">
        <v>43922.0</v>
      </c>
      <c r="H173" s="30">
        <v>0.0</v>
      </c>
      <c r="I173" s="29">
        <v>44013.0</v>
      </c>
      <c r="J173" s="112"/>
      <c r="K173" s="36"/>
      <c r="L173" s="73">
        <v>44013.0</v>
      </c>
      <c r="M173" s="32" t="s">
        <v>1544</v>
      </c>
      <c r="N173" s="32" t="s">
        <v>51</v>
      </c>
      <c r="O173" s="33">
        <v>44089.0</v>
      </c>
      <c r="P173" s="32">
        <v>2111.0</v>
      </c>
      <c r="Q173" s="43" t="s">
        <v>55</v>
      </c>
      <c r="R173" s="35" t="s">
        <v>56</v>
      </c>
      <c r="S173" s="32" t="s">
        <v>1545</v>
      </c>
      <c r="T173" s="25" t="s">
        <v>51</v>
      </c>
      <c r="U173" s="25" t="s">
        <v>58</v>
      </c>
      <c r="V173" s="25" t="s">
        <v>51</v>
      </c>
      <c r="W173" s="25" t="s">
        <v>58</v>
      </c>
      <c r="X173" s="89"/>
      <c r="Y173" s="89"/>
      <c r="Z173" s="89"/>
      <c r="AA173" s="89"/>
      <c r="AB173" s="89"/>
      <c r="AC173" s="89"/>
      <c r="AD173" s="89" t="s">
        <v>51</v>
      </c>
      <c r="AE173" s="44" t="s">
        <v>1546</v>
      </c>
      <c r="AF173" s="59" t="s">
        <v>75</v>
      </c>
      <c r="AG173" s="89" t="s">
        <v>58</v>
      </c>
      <c r="AH173" s="28"/>
      <c r="AI173" s="28"/>
      <c r="AJ173" s="28"/>
      <c r="AK173" s="28"/>
      <c r="AL173" s="28"/>
      <c r="AM173" s="28"/>
      <c r="AN173" s="28"/>
      <c r="AO173" s="25" t="s">
        <v>51</v>
      </c>
      <c r="AP173" s="32" t="s">
        <v>762</v>
      </c>
      <c r="AQ173" s="28"/>
      <c r="AR173" s="113" t="s">
        <v>1547</v>
      </c>
      <c r="AS173" s="38" t="s">
        <v>1548</v>
      </c>
      <c r="AT173" s="38" t="s">
        <v>1549</v>
      </c>
      <c r="AU173" s="39"/>
      <c r="AV173" s="32"/>
    </row>
    <row r="174">
      <c r="A174" s="24" t="s">
        <v>1550</v>
      </c>
      <c r="B174" s="25" t="s">
        <v>1551</v>
      </c>
      <c r="C174" s="26" t="s">
        <v>93</v>
      </c>
      <c r="D174" s="27" t="s">
        <v>102</v>
      </c>
      <c r="E174" s="25" t="s">
        <v>51</v>
      </c>
      <c r="F174" s="29"/>
      <c r="G174" s="29">
        <v>43929.0</v>
      </c>
      <c r="H174" s="30">
        <v>1114.0</v>
      </c>
      <c r="I174" s="29">
        <v>43955.0</v>
      </c>
      <c r="J174" s="41">
        <v>4.0</v>
      </c>
      <c r="K174" s="25" t="s">
        <v>51</v>
      </c>
      <c r="L174" s="29">
        <v>43983.0</v>
      </c>
      <c r="M174" s="32" t="s">
        <v>1552</v>
      </c>
      <c r="N174" s="32" t="s">
        <v>51</v>
      </c>
      <c r="O174" s="33">
        <v>43984.0</v>
      </c>
      <c r="P174" s="32">
        <v>35836.0</v>
      </c>
      <c r="Q174" s="43" t="s">
        <v>55</v>
      </c>
      <c r="R174" s="35" t="s">
        <v>56</v>
      </c>
      <c r="S174" s="32" t="s">
        <v>1553</v>
      </c>
      <c r="T174" s="25" t="s">
        <v>51</v>
      </c>
      <c r="U174" s="25" t="s">
        <v>51</v>
      </c>
      <c r="V174" s="25" t="s">
        <v>58</v>
      </c>
      <c r="W174" s="25" t="s">
        <v>58</v>
      </c>
      <c r="X174" s="25" t="s">
        <v>58</v>
      </c>
      <c r="Y174" s="25" t="s">
        <v>58</v>
      </c>
      <c r="Z174" s="28"/>
      <c r="AA174" s="25" t="s">
        <v>51</v>
      </c>
      <c r="AB174" s="32" t="s">
        <v>1554</v>
      </c>
      <c r="AC174" s="25" t="s">
        <v>51</v>
      </c>
      <c r="AD174" s="25" t="s">
        <v>51</v>
      </c>
      <c r="AE174" s="114" t="s">
        <v>1555</v>
      </c>
      <c r="AF174" s="32" t="s">
        <v>61</v>
      </c>
      <c r="AG174" s="25" t="s">
        <v>58</v>
      </c>
      <c r="AH174" s="25" t="s">
        <v>51</v>
      </c>
      <c r="AI174" s="32" t="s">
        <v>1556</v>
      </c>
      <c r="AJ174" s="28"/>
      <c r="AK174" s="28"/>
      <c r="AL174" s="28"/>
      <c r="AM174" s="28"/>
      <c r="AN174" s="28"/>
      <c r="AO174" s="25" t="s">
        <v>51</v>
      </c>
      <c r="AP174" s="49" t="s">
        <v>1557</v>
      </c>
      <c r="AQ174" s="32" t="s">
        <v>1558</v>
      </c>
      <c r="AR174" s="115" t="s">
        <v>1559</v>
      </c>
      <c r="AS174" s="50" t="s">
        <v>1560</v>
      </c>
      <c r="AT174" s="38" t="s">
        <v>1561</v>
      </c>
      <c r="AU174" s="50" t="s">
        <v>1562</v>
      </c>
      <c r="AV174" s="32"/>
    </row>
    <row r="175">
      <c r="A175" s="24" t="s">
        <v>1563</v>
      </c>
      <c r="B175" s="25" t="s">
        <v>1564</v>
      </c>
      <c r="C175" s="26" t="s">
        <v>118</v>
      </c>
      <c r="D175" s="27" t="s">
        <v>102</v>
      </c>
      <c r="E175" s="25" t="s">
        <v>51</v>
      </c>
      <c r="F175" s="29"/>
      <c r="G175" s="29">
        <v>43908.0</v>
      </c>
      <c r="H175" s="30">
        <v>1.0</v>
      </c>
      <c r="I175" s="28"/>
      <c r="J175" s="46"/>
      <c r="K175" s="28"/>
      <c r="L175" s="28"/>
      <c r="M175" s="28"/>
      <c r="N175" s="25" t="s">
        <v>51</v>
      </c>
      <c r="O175" s="42">
        <v>43976.0</v>
      </c>
      <c r="P175" s="25">
        <v>78.0</v>
      </c>
      <c r="Q175" s="43" t="s">
        <v>55</v>
      </c>
      <c r="R175" s="35" t="s">
        <v>56</v>
      </c>
      <c r="S175" s="28"/>
      <c r="T175" s="25" t="s">
        <v>103</v>
      </c>
      <c r="U175" s="28"/>
      <c r="V175" s="28"/>
      <c r="W175" s="28"/>
      <c r="X175" s="28"/>
      <c r="Y175" s="28"/>
      <c r="Z175" s="28"/>
      <c r="AA175" s="28"/>
      <c r="AB175" s="28"/>
      <c r="AC175" s="28"/>
      <c r="AD175" s="28"/>
      <c r="AE175" s="36"/>
      <c r="AF175" s="36"/>
      <c r="AG175" s="28"/>
      <c r="AH175" s="28"/>
      <c r="AI175" s="28"/>
      <c r="AJ175" s="28"/>
      <c r="AK175" s="28"/>
      <c r="AL175" s="28"/>
      <c r="AM175" s="28"/>
      <c r="AN175" s="28"/>
      <c r="AO175" s="28"/>
      <c r="AP175" s="28"/>
      <c r="AQ175" s="28"/>
      <c r="AR175" s="48"/>
      <c r="AS175" s="38" t="s">
        <v>1565</v>
      </c>
      <c r="AT175" s="38" t="s">
        <v>1566</v>
      </c>
      <c r="AU175" s="39"/>
      <c r="AV175" s="28"/>
    </row>
    <row r="176">
      <c r="A176" s="24" t="s">
        <v>1567</v>
      </c>
      <c r="B176" s="25" t="s">
        <v>1568</v>
      </c>
      <c r="C176" s="26" t="s">
        <v>68</v>
      </c>
      <c r="D176" s="27" t="s">
        <v>102</v>
      </c>
      <c r="E176" s="25" t="s">
        <v>51</v>
      </c>
      <c r="F176" s="29"/>
      <c r="G176" s="29">
        <v>43902.0</v>
      </c>
      <c r="H176" s="30">
        <v>16.0</v>
      </c>
      <c r="I176" s="25" t="s">
        <v>53</v>
      </c>
      <c r="J176" s="46"/>
      <c r="K176" s="28"/>
      <c r="L176" s="28"/>
      <c r="M176" s="28"/>
      <c r="N176" s="25" t="s">
        <v>51</v>
      </c>
      <c r="O176" s="42">
        <v>43983.0</v>
      </c>
      <c r="P176" s="32">
        <v>1522.0</v>
      </c>
      <c r="Q176" s="43" t="s">
        <v>55</v>
      </c>
      <c r="R176" s="35" t="s">
        <v>56</v>
      </c>
      <c r="S176" s="32" t="s">
        <v>1569</v>
      </c>
      <c r="T176" s="25" t="s">
        <v>51</v>
      </c>
      <c r="U176" s="25" t="s">
        <v>51</v>
      </c>
      <c r="V176" s="25" t="s">
        <v>58</v>
      </c>
      <c r="W176" s="25" t="s">
        <v>58</v>
      </c>
      <c r="X176" s="25" t="s">
        <v>58</v>
      </c>
      <c r="Y176" s="25" t="s">
        <v>51</v>
      </c>
      <c r="Z176" s="32" t="s">
        <v>1570</v>
      </c>
      <c r="AA176" s="25" t="s">
        <v>51</v>
      </c>
      <c r="AB176" s="32" t="s">
        <v>1571</v>
      </c>
      <c r="AC176" s="28"/>
      <c r="AD176" s="25" t="s">
        <v>51</v>
      </c>
      <c r="AE176" s="44" t="s">
        <v>1572</v>
      </c>
      <c r="AF176" s="32" t="s">
        <v>86</v>
      </c>
      <c r="AG176" s="28"/>
      <c r="AH176" s="28"/>
      <c r="AI176" s="28"/>
      <c r="AJ176" s="28"/>
      <c r="AK176" s="28"/>
      <c r="AL176" s="28"/>
      <c r="AM176" s="28"/>
      <c r="AN176" s="25"/>
      <c r="AO176" s="25"/>
      <c r="AP176" s="37"/>
      <c r="AQ176" s="25"/>
      <c r="AR176" s="38" t="s">
        <v>1573</v>
      </c>
      <c r="AS176" s="50" t="s">
        <v>1574</v>
      </c>
      <c r="AT176" s="38" t="s">
        <v>1575</v>
      </c>
      <c r="AU176" s="39"/>
      <c r="AV176" s="32"/>
    </row>
    <row r="177">
      <c r="A177" s="24" t="s">
        <v>1576</v>
      </c>
      <c r="B177" s="25" t="s">
        <v>1577</v>
      </c>
      <c r="C177" s="26" t="s">
        <v>68</v>
      </c>
      <c r="D177" s="27" t="s">
        <v>102</v>
      </c>
      <c r="E177" s="25" t="s">
        <v>51</v>
      </c>
      <c r="F177" s="29"/>
      <c r="G177" s="29">
        <v>43903.0</v>
      </c>
      <c r="H177" s="30">
        <v>141.0</v>
      </c>
      <c r="I177" s="25" t="s">
        <v>53</v>
      </c>
      <c r="J177" s="46"/>
      <c r="K177" s="28"/>
      <c r="L177" s="28"/>
      <c r="M177" s="28"/>
      <c r="N177" s="25" t="s">
        <v>51</v>
      </c>
      <c r="O177" s="42">
        <v>43969.0</v>
      </c>
      <c r="P177" s="25">
        <v>1466.0</v>
      </c>
      <c r="Q177" s="43" t="s">
        <v>55</v>
      </c>
      <c r="R177" s="35" t="s">
        <v>56</v>
      </c>
      <c r="S177" s="25" t="s">
        <v>1578</v>
      </c>
      <c r="T177" s="25" t="s">
        <v>51</v>
      </c>
      <c r="U177" s="25" t="s">
        <v>51</v>
      </c>
      <c r="V177" s="25" t="s">
        <v>58</v>
      </c>
      <c r="W177" s="25" t="s">
        <v>51</v>
      </c>
      <c r="X177" s="25" t="s">
        <v>58</v>
      </c>
      <c r="Y177" s="25" t="s">
        <v>58</v>
      </c>
      <c r="Z177" s="25" t="s">
        <v>1579</v>
      </c>
      <c r="AA177" s="25" t="s">
        <v>51</v>
      </c>
      <c r="AB177" s="32" t="s">
        <v>1580</v>
      </c>
      <c r="AC177" s="28"/>
      <c r="AD177" s="25" t="s">
        <v>51</v>
      </c>
      <c r="AE177" s="44" t="s">
        <v>1581</v>
      </c>
      <c r="AF177" s="32" t="s">
        <v>86</v>
      </c>
      <c r="AG177" s="28"/>
      <c r="AH177" s="28"/>
      <c r="AI177" s="28"/>
      <c r="AJ177" s="28"/>
      <c r="AK177" s="28"/>
      <c r="AL177" s="28"/>
      <c r="AM177" s="28"/>
      <c r="AN177" s="25"/>
      <c r="AO177" s="25"/>
      <c r="AP177" s="37"/>
      <c r="AQ177" s="32" t="s">
        <v>1582</v>
      </c>
      <c r="AR177" s="38" t="s">
        <v>1583</v>
      </c>
      <c r="AS177" s="38" t="s">
        <v>1584</v>
      </c>
      <c r="AT177" s="38" t="s">
        <v>1585</v>
      </c>
      <c r="AU177" s="39"/>
      <c r="AV177" s="25"/>
    </row>
    <row r="178">
      <c r="A178" s="24" t="s">
        <v>1586</v>
      </c>
      <c r="B178" s="25" t="s">
        <v>1587</v>
      </c>
      <c r="C178" s="26" t="s">
        <v>93</v>
      </c>
      <c r="D178" s="27" t="s">
        <v>108</v>
      </c>
      <c r="E178" s="25" t="s">
        <v>58</v>
      </c>
      <c r="F178" s="29">
        <v>43915.0</v>
      </c>
      <c r="G178" s="28"/>
      <c r="H178" s="47"/>
      <c r="I178" s="28"/>
      <c r="J178" s="46"/>
      <c r="K178" s="28"/>
      <c r="L178" s="28"/>
      <c r="M178" s="28"/>
      <c r="N178" s="25" t="s">
        <v>51</v>
      </c>
      <c r="O178" s="42">
        <v>43962.0</v>
      </c>
      <c r="P178" s="25">
        <v>0.0</v>
      </c>
      <c r="Q178" s="43" t="s">
        <v>55</v>
      </c>
      <c r="R178" s="35" t="s">
        <v>56</v>
      </c>
      <c r="S178" s="65" t="s">
        <v>1588</v>
      </c>
      <c r="T178" s="25" t="s">
        <v>51</v>
      </c>
      <c r="U178" s="25" t="s">
        <v>51</v>
      </c>
      <c r="V178" s="25" t="s">
        <v>58</v>
      </c>
      <c r="W178" s="25" t="s">
        <v>51</v>
      </c>
      <c r="X178" s="25" t="s">
        <v>58</v>
      </c>
      <c r="Y178" s="28"/>
      <c r="Z178" s="28"/>
      <c r="AA178" s="28"/>
      <c r="AB178" s="28"/>
      <c r="AC178" s="28"/>
      <c r="AD178" s="28"/>
      <c r="AE178" s="36"/>
      <c r="AF178" s="36"/>
      <c r="AG178" s="28"/>
      <c r="AH178" s="28"/>
      <c r="AI178" s="28"/>
      <c r="AJ178" s="28"/>
      <c r="AK178" s="28"/>
      <c r="AL178" s="28"/>
      <c r="AM178" s="28"/>
      <c r="AN178" s="25"/>
      <c r="AO178" s="25"/>
      <c r="AP178" s="37"/>
      <c r="AQ178" s="25"/>
      <c r="AR178" s="38" t="s">
        <v>1589</v>
      </c>
      <c r="AS178" s="66" t="s">
        <v>368</v>
      </c>
      <c r="AT178" s="48"/>
      <c r="AU178" s="48"/>
      <c r="AV178" s="28"/>
    </row>
    <row r="179">
      <c r="A179" s="24" t="s">
        <v>1590</v>
      </c>
      <c r="B179" s="25" t="s">
        <v>1591</v>
      </c>
      <c r="C179" s="26" t="s">
        <v>107</v>
      </c>
      <c r="D179" s="27" t="s">
        <v>50</v>
      </c>
      <c r="E179" s="25" t="s">
        <v>51</v>
      </c>
      <c r="F179" s="28"/>
      <c r="G179" s="29">
        <v>43909.0</v>
      </c>
      <c r="H179" s="30">
        <v>1.0</v>
      </c>
      <c r="I179" s="25" t="s">
        <v>109</v>
      </c>
      <c r="J179" s="41">
        <v>2.0</v>
      </c>
      <c r="K179" s="25" t="s">
        <v>51</v>
      </c>
      <c r="L179" s="25" t="s">
        <v>53</v>
      </c>
      <c r="M179" s="32" t="s">
        <v>1592</v>
      </c>
      <c r="N179" s="32" t="s">
        <v>51</v>
      </c>
      <c r="O179" s="33">
        <v>44058.0</v>
      </c>
      <c r="P179" s="32">
        <v>3250.0</v>
      </c>
      <c r="Q179" s="43" t="s">
        <v>55</v>
      </c>
      <c r="R179" s="35" t="s">
        <v>56</v>
      </c>
      <c r="S179" s="32" t="s">
        <v>1593</v>
      </c>
      <c r="T179" s="25" t="s">
        <v>51</v>
      </c>
      <c r="U179" s="25" t="s">
        <v>51</v>
      </c>
      <c r="V179" s="25" t="s">
        <v>51</v>
      </c>
      <c r="W179" s="25" t="s">
        <v>58</v>
      </c>
      <c r="X179" s="25" t="s">
        <v>58</v>
      </c>
      <c r="Y179" s="25"/>
      <c r="Z179" s="25"/>
      <c r="AA179" s="25"/>
      <c r="AB179" s="25"/>
      <c r="AC179" s="25" t="s">
        <v>60</v>
      </c>
      <c r="AD179" s="25" t="s">
        <v>51</v>
      </c>
      <c r="AE179" s="32" t="s">
        <v>1594</v>
      </c>
      <c r="AF179" s="32" t="s">
        <v>144</v>
      </c>
      <c r="AG179" s="25" t="s">
        <v>51</v>
      </c>
      <c r="AH179" s="28"/>
      <c r="AI179" s="28"/>
      <c r="AJ179" s="28"/>
      <c r="AK179" s="28"/>
      <c r="AL179" s="28"/>
      <c r="AM179" s="28"/>
      <c r="AN179" s="25"/>
      <c r="AO179" s="25"/>
      <c r="AP179" s="37"/>
      <c r="AQ179" s="25"/>
      <c r="AR179" s="38" t="s">
        <v>1595</v>
      </c>
      <c r="AS179" s="68" t="s">
        <v>1596</v>
      </c>
      <c r="AT179" s="48"/>
      <c r="AU179" s="38" t="s">
        <v>1597</v>
      </c>
      <c r="AV179" s="32"/>
    </row>
    <row r="180">
      <c r="A180" s="24" t="s">
        <v>1598</v>
      </c>
      <c r="B180" s="25" t="s">
        <v>1599</v>
      </c>
      <c r="C180" s="26" t="s">
        <v>107</v>
      </c>
      <c r="D180" s="27" t="s">
        <v>69</v>
      </c>
      <c r="E180" s="25" t="s">
        <v>51</v>
      </c>
      <c r="F180" s="29"/>
      <c r="G180" s="29">
        <v>43906.0</v>
      </c>
      <c r="H180" s="30">
        <v>61.0</v>
      </c>
      <c r="I180" s="29">
        <v>43937.0</v>
      </c>
      <c r="J180" s="46">
        <f>(I180-G180)/7</f>
        <v>4.428571429</v>
      </c>
      <c r="K180" s="25" t="s">
        <v>51</v>
      </c>
      <c r="L180" s="25"/>
      <c r="M180" s="25" t="s">
        <v>1600</v>
      </c>
      <c r="N180" s="25" t="s">
        <v>51</v>
      </c>
      <c r="O180" s="42">
        <v>43990.0</v>
      </c>
      <c r="P180" s="32">
        <v>48285.0</v>
      </c>
      <c r="Q180" s="43" t="s">
        <v>55</v>
      </c>
      <c r="R180" s="88" t="s">
        <v>1601</v>
      </c>
      <c r="S180" s="32" t="s">
        <v>1602</v>
      </c>
      <c r="T180" s="25" t="s">
        <v>51</v>
      </c>
      <c r="U180" s="25" t="s">
        <v>51</v>
      </c>
      <c r="V180" s="25" t="s">
        <v>51</v>
      </c>
      <c r="W180" s="25" t="s">
        <v>51</v>
      </c>
      <c r="X180" s="25" t="s">
        <v>58</v>
      </c>
      <c r="Y180" s="25" t="s">
        <v>51</v>
      </c>
      <c r="Z180" s="32" t="s">
        <v>1603</v>
      </c>
      <c r="AA180" s="25" t="s">
        <v>51</v>
      </c>
      <c r="AB180" s="32" t="s">
        <v>1604</v>
      </c>
      <c r="AC180" s="25" t="s">
        <v>60</v>
      </c>
      <c r="AD180" s="25" t="s">
        <v>51</v>
      </c>
      <c r="AE180" s="44" t="s">
        <v>1605</v>
      </c>
      <c r="AF180" s="32" t="s">
        <v>61</v>
      </c>
      <c r="AG180" s="28"/>
      <c r="AH180" s="28"/>
      <c r="AI180" s="28"/>
      <c r="AJ180" s="28"/>
      <c r="AK180" s="25" t="s">
        <v>51</v>
      </c>
      <c r="AL180" s="32" t="s">
        <v>1606</v>
      </c>
      <c r="AM180" s="28"/>
      <c r="AN180" s="25"/>
      <c r="AO180" s="25" t="s">
        <v>51</v>
      </c>
      <c r="AP180" s="32" t="s">
        <v>1607</v>
      </c>
      <c r="AQ180" s="32" t="s">
        <v>1608</v>
      </c>
      <c r="AR180" s="98" t="s">
        <v>1609</v>
      </c>
      <c r="AS180" s="39" t="s">
        <v>1610</v>
      </c>
      <c r="AT180" s="38" t="s">
        <v>1611</v>
      </c>
      <c r="AU180" s="50" t="s">
        <v>1612</v>
      </c>
      <c r="AV180" s="50" t="s">
        <v>1613</v>
      </c>
    </row>
    <row r="181">
      <c r="A181" s="24" t="s">
        <v>1614</v>
      </c>
      <c r="B181" s="25" t="s">
        <v>1615</v>
      </c>
      <c r="C181" s="26" t="s">
        <v>107</v>
      </c>
      <c r="D181" s="27" t="s">
        <v>50</v>
      </c>
      <c r="E181" s="25" t="s">
        <v>51</v>
      </c>
      <c r="F181" s="29"/>
      <c r="G181" s="29">
        <v>43910.0</v>
      </c>
      <c r="H181" s="30">
        <v>0.0</v>
      </c>
      <c r="I181" s="25" t="s">
        <v>1616</v>
      </c>
      <c r="J181" s="41">
        <v>6.0</v>
      </c>
      <c r="K181" s="28"/>
      <c r="L181" s="28"/>
      <c r="M181" s="28"/>
      <c r="N181" s="25" t="s">
        <v>51</v>
      </c>
      <c r="O181" s="42">
        <v>44109.0</v>
      </c>
      <c r="P181" s="25">
        <v>2726.0</v>
      </c>
      <c r="Q181" s="43" t="s">
        <v>55</v>
      </c>
      <c r="R181" s="35" t="s">
        <v>56</v>
      </c>
      <c r="S181" s="32" t="s">
        <v>1617</v>
      </c>
      <c r="T181" s="25" t="s">
        <v>51</v>
      </c>
      <c r="U181" s="25" t="s">
        <v>58</v>
      </c>
      <c r="V181" s="25" t="s">
        <v>51</v>
      </c>
      <c r="W181" s="25" t="s">
        <v>51</v>
      </c>
      <c r="X181" s="25" t="s">
        <v>58</v>
      </c>
      <c r="Y181" s="28"/>
      <c r="Z181" s="28"/>
      <c r="AA181" s="28"/>
      <c r="AB181" s="28"/>
      <c r="AC181" s="28"/>
      <c r="AD181" s="28"/>
      <c r="AE181" s="36"/>
      <c r="AF181" s="36"/>
      <c r="AG181" s="28"/>
      <c r="AH181" s="28"/>
      <c r="AI181" s="28"/>
      <c r="AJ181" s="28"/>
      <c r="AK181" s="28"/>
      <c r="AL181" s="28"/>
      <c r="AM181" s="28"/>
      <c r="AN181" s="28"/>
      <c r="AO181" s="28"/>
      <c r="AP181" s="28"/>
      <c r="AQ181" s="28"/>
      <c r="AR181" s="38" t="s">
        <v>1618</v>
      </c>
      <c r="AS181" s="38" t="s">
        <v>1619</v>
      </c>
      <c r="AT181" s="38" t="s">
        <v>1620</v>
      </c>
      <c r="AU181" s="39"/>
      <c r="AV181" s="25"/>
    </row>
    <row r="182" ht="111.0" customHeight="1">
      <c r="A182" s="24" t="s">
        <v>1621</v>
      </c>
      <c r="B182" s="25" t="s">
        <v>1622</v>
      </c>
      <c r="C182" s="26" t="s">
        <v>68</v>
      </c>
      <c r="D182" s="27" t="s">
        <v>102</v>
      </c>
      <c r="E182" s="25" t="s">
        <v>51</v>
      </c>
      <c r="F182" s="28"/>
      <c r="G182" s="29">
        <v>43901.0</v>
      </c>
      <c r="H182" s="30">
        <v>589.0</v>
      </c>
      <c r="I182" s="25" t="s">
        <v>70</v>
      </c>
      <c r="J182" s="41"/>
      <c r="K182" s="25" t="s">
        <v>51</v>
      </c>
      <c r="L182" s="25"/>
      <c r="M182" s="25" t="s">
        <v>1623</v>
      </c>
      <c r="N182" s="25" t="s">
        <v>51</v>
      </c>
      <c r="O182" s="42">
        <v>44078.0</v>
      </c>
      <c r="P182" s="32">
        <v>503985.0</v>
      </c>
      <c r="Q182" s="43" t="s">
        <v>55</v>
      </c>
      <c r="R182" s="35" t="s">
        <v>56</v>
      </c>
      <c r="S182" s="32" t="s">
        <v>1624</v>
      </c>
      <c r="T182" s="25" t="s">
        <v>51</v>
      </c>
      <c r="U182" s="25" t="s">
        <v>51</v>
      </c>
      <c r="V182" s="25" t="s">
        <v>58</v>
      </c>
      <c r="W182" s="25" t="s">
        <v>51</v>
      </c>
      <c r="X182" s="25" t="s">
        <v>58</v>
      </c>
      <c r="Y182" s="25" t="s">
        <v>58</v>
      </c>
      <c r="Z182" s="25" t="s">
        <v>592</v>
      </c>
      <c r="AA182" s="28"/>
      <c r="AB182" s="28"/>
      <c r="AC182" s="28"/>
      <c r="AD182" s="25" t="s">
        <v>51</v>
      </c>
      <c r="AE182" s="32" t="s">
        <v>1625</v>
      </c>
      <c r="AF182" s="32" t="s">
        <v>86</v>
      </c>
      <c r="AG182" s="25"/>
      <c r="AH182" s="28"/>
      <c r="AI182" s="28"/>
      <c r="AJ182" s="28"/>
      <c r="AK182" s="28"/>
      <c r="AL182" s="28"/>
      <c r="AM182" s="25" t="s">
        <v>51</v>
      </c>
      <c r="AN182" s="25" t="s">
        <v>1626</v>
      </c>
      <c r="AO182" s="25" t="s">
        <v>51</v>
      </c>
      <c r="AP182" s="32" t="s">
        <v>1627</v>
      </c>
      <c r="AQ182" s="32" t="s">
        <v>1628</v>
      </c>
      <c r="AR182" s="39" t="s">
        <v>1629</v>
      </c>
      <c r="AS182" s="84" t="s">
        <v>1630</v>
      </c>
      <c r="AT182" s="48"/>
      <c r="AU182" s="48"/>
      <c r="AV182" s="32"/>
    </row>
    <row r="183">
      <c r="A183" s="24" t="s">
        <v>1631</v>
      </c>
      <c r="B183" s="25" t="s">
        <v>1632</v>
      </c>
      <c r="C183" s="26" t="s">
        <v>49</v>
      </c>
      <c r="D183" s="27" t="s">
        <v>69</v>
      </c>
      <c r="E183" s="25" t="s">
        <v>51</v>
      </c>
      <c r="F183" s="29"/>
      <c r="G183" s="29">
        <v>43906.0</v>
      </c>
      <c r="H183" s="30">
        <v>10.0</v>
      </c>
      <c r="I183" s="29">
        <v>43941.0</v>
      </c>
      <c r="J183" s="46">
        <f>(I183-G183)/7</f>
        <v>5</v>
      </c>
      <c r="K183" s="28"/>
      <c r="L183" s="28"/>
      <c r="M183" s="28"/>
      <c r="N183" s="25" t="s">
        <v>51</v>
      </c>
      <c r="O183" s="42">
        <v>44018.0</v>
      </c>
      <c r="P183" s="32">
        <v>2078.0</v>
      </c>
      <c r="Q183" s="43" t="s">
        <v>55</v>
      </c>
      <c r="R183" s="35" t="s">
        <v>56</v>
      </c>
      <c r="S183" s="32" t="s">
        <v>1633</v>
      </c>
      <c r="T183" s="25" t="s">
        <v>51</v>
      </c>
      <c r="U183" s="25" t="s">
        <v>51</v>
      </c>
      <c r="V183" s="25" t="s">
        <v>51</v>
      </c>
      <c r="W183" s="25" t="s">
        <v>51</v>
      </c>
      <c r="X183" s="25" t="s">
        <v>51</v>
      </c>
      <c r="Y183" s="25" t="s">
        <v>51</v>
      </c>
      <c r="Z183" s="32" t="s">
        <v>1634</v>
      </c>
      <c r="AA183" s="28"/>
      <c r="AB183" s="28"/>
      <c r="AC183" s="28"/>
      <c r="AD183" s="25" t="s">
        <v>51</v>
      </c>
      <c r="AE183" s="44" t="s">
        <v>1635</v>
      </c>
      <c r="AF183" s="32" t="s">
        <v>86</v>
      </c>
      <c r="AG183" s="28"/>
      <c r="AH183" s="28"/>
      <c r="AI183" s="28"/>
      <c r="AJ183" s="28"/>
      <c r="AK183" s="28"/>
      <c r="AL183" s="28"/>
      <c r="AM183" s="28"/>
      <c r="AN183" s="25"/>
      <c r="AO183" s="25"/>
      <c r="AP183" s="37"/>
      <c r="AQ183" s="25"/>
      <c r="AR183" s="39" t="s">
        <v>1636</v>
      </c>
      <c r="AS183" s="51" t="s">
        <v>1637</v>
      </c>
      <c r="AT183" s="38" t="s">
        <v>1638</v>
      </c>
      <c r="AU183" s="39"/>
      <c r="AV183" s="32"/>
    </row>
    <row r="184">
      <c r="A184" s="24" t="s">
        <v>1639</v>
      </c>
      <c r="B184" s="25" t="s">
        <v>1640</v>
      </c>
      <c r="C184" s="26" t="s">
        <v>118</v>
      </c>
      <c r="D184" s="27" t="s">
        <v>102</v>
      </c>
      <c r="E184" s="25" t="s">
        <v>51</v>
      </c>
      <c r="F184" s="29"/>
      <c r="G184" s="29">
        <v>43917.0</v>
      </c>
      <c r="H184" s="30">
        <v>0.0</v>
      </c>
      <c r="I184" s="25" t="s">
        <v>589</v>
      </c>
      <c r="J184" s="41">
        <v>3.0</v>
      </c>
      <c r="K184" s="59"/>
      <c r="L184" s="59"/>
      <c r="M184" s="59" t="s">
        <v>1641</v>
      </c>
      <c r="N184" s="59" t="s">
        <v>51</v>
      </c>
      <c r="O184" s="61">
        <v>44081.0</v>
      </c>
      <c r="P184" s="32">
        <v>17.0</v>
      </c>
      <c r="Q184" s="43" t="s">
        <v>55</v>
      </c>
      <c r="R184" s="35" t="s">
        <v>56</v>
      </c>
      <c r="S184" s="32" t="s">
        <v>1642</v>
      </c>
      <c r="T184" s="25" t="s">
        <v>51</v>
      </c>
      <c r="U184" s="25" t="s">
        <v>51</v>
      </c>
      <c r="V184" s="25" t="s">
        <v>58</v>
      </c>
      <c r="W184" s="25" t="s">
        <v>51</v>
      </c>
      <c r="X184" s="25" t="s">
        <v>51</v>
      </c>
      <c r="Y184" s="25" t="s">
        <v>58</v>
      </c>
      <c r="Z184" s="28"/>
      <c r="AA184" s="25" t="s">
        <v>51</v>
      </c>
      <c r="AB184" s="32" t="s">
        <v>1643</v>
      </c>
      <c r="AC184" s="28"/>
      <c r="AD184" s="25" t="s">
        <v>51</v>
      </c>
      <c r="AE184" s="32" t="s">
        <v>122</v>
      </c>
      <c r="AF184" s="32" t="s">
        <v>123</v>
      </c>
      <c r="AG184" s="25" t="s">
        <v>58</v>
      </c>
      <c r="AH184" s="28"/>
      <c r="AI184" s="28"/>
      <c r="AJ184" s="28"/>
      <c r="AK184" s="28"/>
      <c r="AL184" s="28"/>
      <c r="AM184" s="28"/>
      <c r="AN184" s="28"/>
      <c r="AO184" s="28"/>
      <c r="AP184" s="28"/>
      <c r="AQ184" s="25" t="s">
        <v>906</v>
      </c>
      <c r="AR184" s="50" t="s">
        <v>228</v>
      </c>
      <c r="AS184" s="38" t="s">
        <v>1644</v>
      </c>
      <c r="AT184" s="38" t="s">
        <v>1645</v>
      </c>
      <c r="AU184" s="39"/>
      <c r="AV184" s="32"/>
    </row>
    <row r="185">
      <c r="A185" s="24" t="s">
        <v>1646</v>
      </c>
      <c r="B185" s="25" t="s">
        <v>1647</v>
      </c>
      <c r="C185" s="26" t="s">
        <v>118</v>
      </c>
      <c r="D185" s="27" t="s">
        <v>69</v>
      </c>
      <c r="E185" s="25" t="s">
        <v>51</v>
      </c>
      <c r="F185" s="28"/>
      <c r="G185" s="29">
        <v>43906.0</v>
      </c>
      <c r="H185" s="30">
        <v>2.0</v>
      </c>
      <c r="I185" s="29">
        <v>43941.0</v>
      </c>
      <c r="J185" s="46">
        <f>(I185-G185)/7</f>
        <v>5</v>
      </c>
      <c r="K185" s="25"/>
      <c r="L185" s="25"/>
      <c r="M185" s="25" t="s">
        <v>1648</v>
      </c>
      <c r="N185" s="25" t="s">
        <v>51</v>
      </c>
      <c r="O185" s="42">
        <v>44081.0</v>
      </c>
      <c r="P185" s="25">
        <v>26.0</v>
      </c>
      <c r="Q185" s="43" t="s">
        <v>55</v>
      </c>
      <c r="R185" s="35" t="s">
        <v>56</v>
      </c>
      <c r="S185" s="25" t="s">
        <v>1649</v>
      </c>
      <c r="T185" s="25" t="s">
        <v>51</v>
      </c>
      <c r="U185" s="25" t="s">
        <v>51</v>
      </c>
      <c r="V185" s="25" t="s">
        <v>58</v>
      </c>
      <c r="W185" s="25" t="s">
        <v>58</v>
      </c>
      <c r="X185" s="25" t="s">
        <v>58</v>
      </c>
      <c r="Y185" s="25" t="s">
        <v>58</v>
      </c>
      <c r="Z185" s="25" t="s">
        <v>276</v>
      </c>
      <c r="AA185" s="25" t="s">
        <v>58</v>
      </c>
      <c r="AB185" s="28"/>
      <c r="AC185" s="28"/>
      <c r="AD185" s="25" t="s">
        <v>51</v>
      </c>
      <c r="AE185" s="32" t="s">
        <v>122</v>
      </c>
      <c r="AF185" s="32" t="s">
        <v>123</v>
      </c>
      <c r="AG185" s="25" t="s">
        <v>58</v>
      </c>
      <c r="AH185" s="28"/>
      <c r="AI185" s="28"/>
      <c r="AJ185" s="28"/>
      <c r="AK185" s="28"/>
      <c r="AL185" s="28"/>
      <c r="AM185" s="28"/>
      <c r="AN185" s="25"/>
      <c r="AO185" s="25"/>
      <c r="AP185" s="37"/>
      <c r="AQ185" s="25"/>
      <c r="AR185" s="38" t="s">
        <v>1650</v>
      </c>
      <c r="AS185" s="50" t="s">
        <v>228</v>
      </c>
      <c r="AT185" s="38" t="s">
        <v>1651</v>
      </c>
      <c r="AU185" s="39"/>
      <c r="AV185" s="25"/>
    </row>
    <row r="186">
      <c r="A186" s="24" t="s">
        <v>1652</v>
      </c>
      <c r="B186" s="25" t="s">
        <v>1653</v>
      </c>
      <c r="C186" s="26" t="s">
        <v>118</v>
      </c>
      <c r="D186" s="27" t="s">
        <v>102</v>
      </c>
      <c r="E186" s="25" t="s">
        <v>51</v>
      </c>
      <c r="F186" s="28"/>
      <c r="G186" s="29">
        <v>43907.0</v>
      </c>
      <c r="H186" s="30">
        <v>0.0</v>
      </c>
      <c r="I186" s="28"/>
      <c r="J186" s="41" t="s">
        <v>70</v>
      </c>
      <c r="K186" s="28"/>
      <c r="L186" s="28"/>
      <c r="M186" s="32" t="s">
        <v>1654</v>
      </c>
      <c r="N186" s="25" t="s">
        <v>51</v>
      </c>
      <c r="O186" s="42">
        <v>43969.0</v>
      </c>
      <c r="P186" s="25">
        <v>39.0</v>
      </c>
      <c r="Q186" s="43" t="s">
        <v>55</v>
      </c>
      <c r="R186" s="35" t="s">
        <v>56</v>
      </c>
      <c r="S186" s="28"/>
      <c r="T186" s="25" t="s">
        <v>103</v>
      </c>
      <c r="U186" s="28"/>
      <c r="V186" s="28"/>
      <c r="W186" s="28"/>
      <c r="X186" s="28"/>
      <c r="Y186" s="28"/>
      <c r="Z186" s="28"/>
      <c r="AA186" s="28"/>
      <c r="AB186" s="28"/>
      <c r="AC186" s="28"/>
      <c r="AD186" s="28"/>
      <c r="AE186" s="36"/>
      <c r="AF186" s="36"/>
      <c r="AG186" s="28"/>
      <c r="AH186" s="28"/>
      <c r="AI186" s="28"/>
      <c r="AJ186" s="28"/>
      <c r="AK186" s="28"/>
      <c r="AL186" s="28"/>
      <c r="AM186" s="28"/>
      <c r="AN186" s="28"/>
      <c r="AO186" s="28"/>
      <c r="AP186" s="28"/>
      <c r="AQ186" s="28"/>
      <c r="AR186" s="38" t="s">
        <v>1655</v>
      </c>
      <c r="AS186" s="48"/>
      <c r="AT186" s="48"/>
      <c r="AU186" s="48"/>
      <c r="AV186" s="28"/>
    </row>
    <row r="187">
      <c r="A187" s="116" t="s">
        <v>1656</v>
      </c>
      <c r="B187" s="25" t="s">
        <v>1657</v>
      </c>
      <c r="C187" s="26" t="s">
        <v>118</v>
      </c>
      <c r="D187" s="27" t="s">
        <v>69</v>
      </c>
      <c r="E187" s="25" t="s">
        <v>51</v>
      </c>
      <c r="F187" s="28"/>
      <c r="G187" s="29">
        <v>43910.0</v>
      </c>
      <c r="H187" s="30">
        <v>1.0</v>
      </c>
      <c r="I187" s="25" t="s">
        <v>53</v>
      </c>
      <c r="J187" s="31"/>
      <c r="K187" s="32"/>
      <c r="L187" s="32"/>
      <c r="M187" s="32" t="s">
        <v>1658</v>
      </c>
      <c r="N187" s="32" t="s">
        <v>51</v>
      </c>
      <c r="O187" s="33">
        <v>43983.0</v>
      </c>
      <c r="P187" s="25">
        <v>26.0</v>
      </c>
      <c r="Q187" s="43" t="s">
        <v>55</v>
      </c>
      <c r="R187" s="35" t="s">
        <v>56</v>
      </c>
      <c r="S187" s="25" t="s">
        <v>1008</v>
      </c>
      <c r="T187" s="25" t="s">
        <v>58</v>
      </c>
      <c r="U187" s="25" t="s">
        <v>58</v>
      </c>
      <c r="V187" s="25" t="s">
        <v>58</v>
      </c>
      <c r="W187" s="25" t="s">
        <v>58</v>
      </c>
      <c r="X187" s="25" t="s">
        <v>58</v>
      </c>
      <c r="Y187" s="28"/>
      <c r="Z187" s="28"/>
      <c r="AA187" s="28"/>
      <c r="AB187" s="28"/>
      <c r="AC187" s="28"/>
      <c r="AD187" s="25" t="s">
        <v>51</v>
      </c>
      <c r="AE187" s="32" t="s">
        <v>122</v>
      </c>
      <c r="AF187" s="32" t="s">
        <v>123</v>
      </c>
      <c r="AG187" s="25" t="s">
        <v>58</v>
      </c>
      <c r="AH187" s="28"/>
      <c r="AI187" s="28"/>
      <c r="AJ187" s="28"/>
      <c r="AK187" s="28"/>
      <c r="AL187" s="28"/>
      <c r="AM187" s="28"/>
      <c r="AN187" s="25"/>
      <c r="AO187" s="25"/>
      <c r="AP187" s="37"/>
      <c r="AQ187" s="25"/>
      <c r="AR187" s="38" t="s">
        <v>1659</v>
      </c>
      <c r="AS187" s="39" t="s">
        <v>1660</v>
      </c>
      <c r="AT187" s="48"/>
      <c r="AU187" s="48"/>
      <c r="AV187" s="25"/>
    </row>
    <row r="188">
      <c r="A188" s="24" t="s">
        <v>1661</v>
      </c>
      <c r="B188" s="25" t="s">
        <v>1662</v>
      </c>
      <c r="C188" s="26" t="s">
        <v>107</v>
      </c>
      <c r="D188" s="27" t="s">
        <v>108</v>
      </c>
      <c r="E188" s="25" t="s">
        <v>51</v>
      </c>
      <c r="F188" s="29"/>
      <c r="G188" s="29">
        <v>43905.0</v>
      </c>
      <c r="H188" s="30">
        <v>0.0</v>
      </c>
      <c r="I188" s="25" t="s">
        <v>52</v>
      </c>
      <c r="J188" s="41">
        <v>4.0</v>
      </c>
      <c r="K188" s="25" t="s">
        <v>51</v>
      </c>
      <c r="L188" s="25" t="s">
        <v>1484</v>
      </c>
      <c r="M188" s="25" t="s">
        <v>1663</v>
      </c>
      <c r="N188" s="25" t="s">
        <v>51</v>
      </c>
      <c r="O188" s="42">
        <v>44228.0</v>
      </c>
      <c r="P188" s="25">
        <v>29536.0</v>
      </c>
      <c r="Q188" s="43" t="s">
        <v>55</v>
      </c>
      <c r="R188" s="35" t="s">
        <v>56</v>
      </c>
      <c r="S188" s="25" t="s">
        <v>1664</v>
      </c>
      <c r="T188" s="25" t="s">
        <v>103</v>
      </c>
      <c r="U188" s="25" t="s">
        <v>58</v>
      </c>
      <c r="V188" s="25" t="s">
        <v>58</v>
      </c>
      <c r="W188" s="25" t="s">
        <v>58</v>
      </c>
      <c r="X188" s="25" t="s">
        <v>58</v>
      </c>
      <c r="Y188" s="25"/>
      <c r="Z188" s="25"/>
      <c r="AA188" s="25"/>
      <c r="AB188" s="25"/>
      <c r="AC188" s="25"/>
      <c r="AD188" s="25" t="s">
        <v>51</v>
      </c>
      <c r="AE188" s="44" t="s">
        <v>1665</v>
      </c>
      <c r="AF188" s="32" t="s">
        <v>75</v>
      </c>
      <c r="AG188" s="25" t="s">
        <v>58</v>
      </c>
      <c r="AH188" s="28"/>
      <c r="AI188" s="28"/>
      <c r="AJ188" s="28"/>
      <c r="AK188" s="25"/>
      <c r="AL188" s="28"/>
      <c r="AM188" s="28"/>
      <c r="AN188" s="25"/>
      <c r="AO188" s="25"/>
      <c r="AP188" s="37"/>
      <c r="AQ188" s="25"/>
      <c r="AR188" s="39" t="s">
        <v>1666</v>
      </c>
      <c r="AS188" s="39" t="s">
        <v>1667</v>
      </c>
      <c r="AT188" s="48"/>
      <c r="AU188" s="48"/>
      <c r="AV188" s="25"/>
    </row>
    <row r="189">
      <c r="A189" s="24" t="s">
        <v>1668</v>
      </c>
      <c r="B189" s="25" t="s">
        <v>1669</v>
      </c>
      <c r="C189" s="26" t="s">
        <v>118</v>
      </c>
      <c r="D189" s="27" t="s">
        <v>69</v>
      </c>
      <c r="E189" s="25" t="s">
        <v>51</v>
      </c>
      <c r="F189" s="29"/>
      <c r="G189" s="28"/>
      <c r="H189" s="47"/>
      <c r="I189" s="28"/>
      <c r="J189" s="46"/>
      <c r="K189" s="28"/>
      <c r="L189" s="28"/>
      <c r="M189" s="28"/>
      <c r="N189" s="25" t="s">
        <v>51</v>
      </c>
      <c r="O189" s="42">
        <v>44105.0</v>
      </c>
      <c r="P189" s="25">
        <v>4877.0</v>
      </c>
      <c r="Q189" s="43" t="s">
        <v>55</v>
      </c>
      <c r="R189" s="35" t="s">
        <v>56</v>
      </c>
      <c r="S189" s="25" t="s">
        <v>1670</v>
      </c>
      <c r="T189" s="25" t="s">
        <v>51</v>
      </c>
      <c r="U189" s="25" t="s">
        <v>51</v>
      </c>
      <c r="V189" s="25" t="s">
        <v>58</v>
      </c>
      <c r="W189" s="25" t="s">
        <v>51</v>
      </c>
      <c r="X189" s="25" t="s">
        <v>58</v>
      </c>
      <c r="Y189" s="28"/>
      <c r="Z189" s="28"/>
      <c r="AA189" s="28"/>
      <c r="AB189" s="28"/>
      <c r="AC189" s="28"/>
      <c r="AD189" s="25" t="s">
        <v>51</v>
      </c>
      <c r="AE189" s="44" t="s">
        <v>1671</v>
      </c>
      <c r="AF189" s="32" t="s">
        <v>86</v>
      </c>
      <c r="AG189" s="28"/>
      <c r="AH189" s="28"/>
      <c r="AI189" s="28"/>
      <c r="AJ189" s="28"/>
      <c r="AK189" s="28"/>
      <c r="AL189" s="28"/>
      <c r="AM189" s="28"/>
      <c r="AN189" s="28"/>
      <c r="AO189" s="28"/>
      <c r="AP189" s="28"/>
      <c r="AQ189" s="28"/>
      <c r="AR189" s="48"/>
      <c r="AS189" s="38" t="s">
        <v>1672</v>
      </c>
      <c r="AT189" s="38" t="s">
        <v>1673</v>
      </c>
      <c r="AU189" s="39"/>
      <c r="AV189" s="28"/>
    </row>
    <row r="190">
      <c r="A190" s="24" t="s">
        <v>1674</v>
      </c>
      <c r="B190" s="25" t="s">
        <v>1675</v>
      </c>
      <c r="C190" s="26" t="s">
        <v>68</v>
      </c>
      <c r="D190" s="27" t="s">
        <v>102</v>
      </c>
      <c r="E190" s="25" t="s">
        <v>159</v>
      </c>
      <c r="F190" s="29"/>
      <c r="G190" s="29">
        <v>43908.0</v>
      </c>
      <c r="H190" s="30">
        <v>1400.0</v>
      </c>
      <c r="I190" s="25" t="s">
        <v>465</v>
      </c>
      <c r="J190" s="31"/>
      <c r="K190" s="32"/>
      <c r="L190" s="32"/>
      <c r="M190" s="32" t="s">
        <v>1676</v>
      </c>
      <c r="N190" s="32" t="s">
        <v>51</v>
      </c>
      <c r="O190" s="33">
        <v>43997.0</v>
      </c>
      <c r="P190" s="32">
        <v>51799.0</v>
      </c>
      <c r="Q190" s="43" t="s">
        <v>55</v>
      </c>
      <c r="R190" s="35" t="s">
        <v>56</v>
      </c>
      <c r="S190" s="32" t="s">
        <v>1677</v>
      </c>
      <c r="T190" s="25" t="s">
        <v>51</v>
      </c>
      <c r="U190" s="25" t="s">
        <v>51</v>
      </c>
      <c r="V190" s="25" t="s">
        <v>58</v>
      </c>
      <c r="W190" s="25" t="s">
        <v>58</v>
      </c>
      <c r="X190" s="25" t="s">
        <v>58</v>
      </c>
      <c r="Y190" s="28"/>
      <c r="Z190" s="28"/>
      <c r="AA190" s="28"/>
      <c r="AB190" s="28"/>
      <c r="AC190" s="28"/>
      <c r="AD190" s="25" t="s">
        <v>51</v>
      </c>
      <c r="AE190" s="44" t="s">
        <v>1678</v>
      </c>
      <c r="AF190" s="32" t="s">
        <v>144</v>
      </c>
      <c r="AG190" s="28"/>
      <c r="AH190" s="28"/>
      <c r="AI190" s="28"/>
      <c r="AJ190" s="28"/>
      <c r="AK190" s="28"/>
      <c r="AL190" s="28"/>
      <c r="AM190" s="28"/>
      <c r="AN190" s="28"/>
      <c r="AO190" s="28"/>
      <c r="AP190" s="28"/>
      <c r="AQ190" s="32" t="s">
        <v>1679</v>
      </c>
      <c r="AR190" s="39" t="s">
        <v>1680</v>
      </c>
      <c r="AS190" s="38" t="s">
        <v>1681</v>
      </c>
      <c r="AT190" s="48"/>
      <c r="AU190" s="48"/>
      <c r="AV190" s="32"/>
    </row>
    <row r="191">
      <c r="A191" s="24" t="s">
        <v>1682</v>
      </c>
      <c r="B191" s="25" t="s">
        <v>1683</v>
      </c>
      <c r="C191" s="26" t="s">
        <v>68</v>
      </c>
      <c r="D191" s="27" t="s">
        <v>102</v>
      </c>
      <c r="E191" s="25" t="s">
        <v>51</v>
      </c>
      <c r="F191" s="29"/>
      <c r="G191" s="29">
        <v>43903.0</v>
      </c>
      <c r="H191" s="30">
        <v>1000.0</v>
      </c>
      <c r="I191" s="25" t="s">
        <v>53</v>
      </c>
      <c r="J191" s="31"/>
      <c r="K191" s="32"/>
      <c r="L191" s="32"/>
      <c r="M191" s="32" t="s">
        <v>1684</v>
      </c>
      <c r="N191" s="32" t="s">
        <v>51</v>
      </c>
      <c r="O191" s="33">
        <v>43962.0</v>
      </c>
      <c r="P191" s="25">
        <v>30344.0</v>
      </c>
      <c r="Q191" s="43" t="s">
        <v>55</v>
      </c>
      <c r="R191" s="35" t="s">
        <v>56</v>
      </c>
      <c r="S191" s="25" t="s">
        <v>1685</v>
      </c>
      <c r="T191" s="25" t="s">
        <v>51</v>
      </c>
      <c r="U191" s="25" t="s">
        <v>51</v>
      </c>
      <c r="V191" s="25" t="s">
        <v>58</v>
      </c>
      <c r="W191" s="25" t="s">
        <v>58</v>
      </c>
      <c r="X191" s="25" t="s">
        <v>58</v>
      </c>
      <c r="Y191" s="28"/>
      <c r="Z191" s="28"/>
      <c r="AA191" s="28"/>
      <c r="AB191" s="28"/>
      <c r="AC191" s="28"/>
      <c r="AD191" s="28"/>
      <c r="AE191" s="36"/>
      <c r="AF191" s="36"/>
      <c r="AG191" s="28"/>
      <c r="AH191" s="28"/>
      <c r="AI191" s="28"/>
      <c r="AJ191" s="28"/>
      <c r="AK191" s="28"/>
      <c r="AL191" s="28"/>
      <c r="AM191" s="25" t="s">
        <v>51</v>
      </c>
      <c r="AN191" s="25" t="s">
        <v>1686</v>
      </c>
      <c r="AO191" s="25"/>
      <c r="AP191" s="37"/>
      <c r="AQ191" s="25" t="s">
        <v>1687</v>
      </c>
      <c r="AR191" s="38" t="s">
        <v>1688</v>
      </c>
      <c r="AS191" s="39" t="s">
        <v>1689</v>
      </c>
      <c r="AT191" s="48"/>
      <c r="AU191" s="48"/>
      <c r="AV191" s="25"/>
    </row>
    <row r="192">
      <c r="A192" s="24" t="s">
        <v>1690</v>
      </c>
      <c r="B192" s="25" t="s">
        <v>1691</v>
      </c>
      <c r="C192" s="26" t="s">
        <v>82</v>
      </c>
      <c r="D192" s="27" t="s">
        <v>50</v>
      </c>
      <c r="E192" s="25" t="s">
        <v>51</v>
      </c>
      <c r="F192" s="29"/>
      <c r="G192" s="29">
        <v>43903.0</v>
      </c>
      <c r="H192" s="30">
        <v>0.0</v>
      </c>
      <c r="I192" s="29">
        <v>43923.0</v>
      </c>
      <c r="J192" s="46">
        <f>(I192-G192)/7</f>
        <v>2.857142857</v>
      </c>
      <c r="K192" s="32"/>
      <c r="L192" s="32"/>
      <c r="M192" s="32" t="s">
        <v>1692</v>
      </c>
      <c r="N192" s="32" t="s">
        <v>51</v>
      </c>
      <c r="O192" s="33">
        <v>44087.0</v>
      </c>
      <c r="P192" s="25">
        <v>3506.0</v>
      </c>
      <c r="Q192" s="43" t="s">
        <v>55</v>
      </c>
      <c r="R192" s="35" t="s">
        <v>56</v>
      </c>
      <c r="S192" s="25" t="s">
        <v>1693</v>
      </c>
      <c r="T192" s="25" t="s">
        <v>51</v>
      </c>
      <c r="U192" s="25" t="s">
        <v>51</v>
      </c>
      <c r="V192" s="25" t="s">
        <v>58</v>
      </c>
      <c r="W192" s="25" t="s">
        <v>58</v>
      </c>
      <c r="X192" s="25" t="s">
        <v>58</v>
      </c>
      <c r="Y192" s="28"/>
      <c r="Z192" s="28"/>
      <c r="AA192" s="28"/>
      <c r="AB192" s="28"/>
      <c r="AC192" s="28"/>
      <c r="AD192" s="25" t="s">
        <v>51</v>
      </c>
      <c r="AE192" s="44" t="s">
        <v>1694</v>
      </c>
      <c r="AF192" s="32" t="s">
        <v>75</v>
      </c>
      <c r="AG192" s="28"/>
      <c r="AH192" s="28"/>
      <c r="AI192" s="28"/>
      <c r="AJ192" s="28"/>
      <c r="AK192" s="28"/>
      <c r="AL192" s="28"/>
      <c r="AM192" s="28"/>
      <c r="AN192" s="25"/>
      <c r="AO192" s="25"/>
      <c r="AP192" s="37"/>
      <c r="AQ192" s="25"/>
      <c r="AR192" s="98" t="s">
        <v>1695</v>
      </c>
      <c r="AS192" s="98" t="s">
        <v>1696</v>
      </c>
      <c r="AT192" s="48"/>
      <c r="AU192" s="48"/>
      <c r="AV192" s="25"/>
    </row>
    <row r="193">
      <c r="A193" s="24" t="s">
        <v>1697</v>
      </c>
      <c r="B193" s="25" t="s">
        <v>1698</v>
      </c>
      <c r="C193" s="26" t="s">
        <v>93</v>
      </c>
      <c r="D193" s="27" t="s">
        <v>102</v>
      </c>
      <c r="E193" s="25" t="s">
        <v>51</v>
      </c>
      <c r="F193" s="28"/>
      <c r="G193" s="97">
        <v>43863.0</v>
      </c>
      <c r="H193" s="47"/>
      <c r="I193" s="97">
        <v>43876.0</v>
      </c>
      <c r="J193" s="41">
        <v>2.0</v>
      </c>
      <c r="K193" s="25" t="s">
        <v>51</v>
      </c>
      <c r="L193" s="117">
        <v>43886.0</v>
      </c>
      <c r="M193" s="25" t="s">
        <v>1699</v>
      </c>
      <c r="N193" s="25" t="s">
        <v>51</v>
      </c>
      <c r="O193" s="42">
        <v>43886.0</v>
      </c>
      <c r="P193" s="25">
        <v>31.0</v>
      </c>
      <c r="Q193" s="43" t="s">
        <v>55</v>
      </c>
      <c r="R193" s="35" t="s">
        <v>56</v>
      </c>
      <c r="S193" s="28"/>
      <c r="T193" s="25" t="s">
        <v>103</v>
      </c>
      <c r="U193" s="28"/>
      <c r="V193" s="28"/>
      <c r="W193" s="28"/>
      <c r="X193" s="28"/>
      <c r="Y193" s="28"/>
      <c r="Z193" s="28"/>
      <c r="AA193" s="28"/>
      <c r="AB193" s="28"/>
      <c r="AC193" s="28"/>
      <c r="AD193" s="28"/>
      <c r="AE193" s="36"/>
      <c r="AF193" s="36"/>
      <c r="AG193" s="28"/>
      <c r="AH193" s="28"/>
      <c r="AI193" s="28"/>
      <c r="AJ193" s="28"/>
      <c r="AK193" s="28"/>
      <c r="AL193" s="28"/>
      <c r="AM193" s="28"/>
      <c r="AN193" s="25"/>
      <c r="AO193" s="25" t="s">
        <v>51</v>
      </c>
      <c r="AP193" s="32" t="s">
        <v>1700</v>
      </c>
      <c r="AQ193" s="25" t="s">
        <v>1701</v>
      </c>
      <c r="AR193" s="38" t="s">
        <v>1702</v>
      </c>
      <c r="AS193" s="48"/>
      <c r="AT193" s="38" t="s">
        <v>1703</v>
      </c>
      <c r="AU193" s="39"/>
      <c r="AV193" s="28"/>
    </row>
    <row r="194">
      <c r="A194" s="24" t="s">
        <v>1704</v>
      </c>
      <c r="B194" s="25" t="s">
        <v>1705</v>
      </c>
      <c r="C194" s="26" t="s">
        <v>68</v>
      </c>
      <c r="D194" s="27" t="s">
        <v>50</v>
      </c>
      <c r="E194" s="25" t="s">
        <v>51</v>
      </c>
      <c r="F194" s="29"/>
      <c r="G194" s="29">
        <v>43914.0</v>
      </c>
      <c r="H194" s="47"/>
      <c r="I194" s="28"/>
      <c r="J194" s="46"/>
      <c r="K194" s="28"/>
      <c r="L194" s="28"/>
      <c r="M194" s="28"/>
      <c r="N194" s="25" t="s">
        <v>51</v>
      </c>
      <c r="O194" s="42">
        <v>44060.0</v>
      </c>
      <c r="P194" s="25">
        <v>8099.0</v>
      </c>
      <c r="Q194" s="43" t="s">
        <v>55</v>
      </c>
      <c r="R194" s="35" t="s">
        <v>56</v>
      </c>
      <c r="S194" s="25" t="s">
        <v>1706</v>
      </c>
      <c r="T194" s="25" t="s">
        <v>51</v>
      </c>
      <c r="U194" s="25" t="s">
        <v>51</v>
      </c>
      <c r="V194" s="25" t="s">
        <v>51</v>
      </c>
      <c r="W194" s="25" t="s">
        <v>51</v>
      </c>
      <c r="X194" s="25" t="s">
        <v>58</v>
      </c>
      <c r="Y194" s="28"/>
      <c r="Z194" s="28"/>
      <c r="AA194" s="28"/>
      <c r="AB194" s="28"/>
      <c r="AC194" s="28"/>
      <c r="AD194" s="28"/>
      <c r="AE194" s="36"/>
      <c r="AF194" s="36"/>
      <c r="AG194" s="28"/>
      <c r="AH194" s="28"/>
      <c r="AI194" s="28"/>
      <c r="AJ194" s="28"/>
      <c r="AK194" s="28"/>
      <c r="AL194" s="28"/>
      <c r="AM194" s="28"/>
      <c r="AN194" s="25"/>
      <c r="AO194" s="25"/>
      <c r="AP194" s="37"/>
      <c r="AQ194" s="25"/>
      <c r="AR194" s="38" t="s">
        <v>1707</v>
      </c>
      <c r="AS194" s="38" t="s">
        <v>368</v>
      </c>
      <c r="AT194" s="48"/>
      <c r="AU194" s="48"/>
      <c r="AV194" s="28"/>
    </row>
    <row r="195">
      <c r="A195" s="24" t="s">
        <v>1708</v>
      </c>
      <c r="B195" s="25" t="s">
        <v>1709</v>
      </c>
      <c r="C195" s="26" t="s">
        <v>107</v>
      </c>
      <c r="D195" s="27" t="s">
        <v>50</v>
      </c>
      <c r="E195" s="25" t="s">
        <v>51</v>
      </c>
      <c r="F195" s="29"/>
      <c r="G195" s="29">
        <v>43907.0</v>
      </c>
      <c r="H195" s="30">
        <v>1.0</v>
      </c>
      <c r="I195" s="25" t="s">
        <v>94</v>
      </c>
      <c r="J195" s="41">
        <v>4.0</v>
      </c>
      <c r="K195" s="25" t="s">
        <v>51</v>
      </c>
      <c r="L195" s="29">
        <v>44011.0</v>
      </c>
      <c r="M195" s="32" t="s">
        <v>1710</v>
      </c>
      <c r="N195" s="25" t="s">
        <v>51</v>
      </c>
      <c r="O195" s="42">
        <v>43983.0</v>
      </c>
      <c r="P195" s="25">
        <v>509.0</v>
      </c>
      <c r="Q195" s="43" t="s">
        <v>55</v>
      </c>
      <c r="R195" s="35" t="s">
        <v>56</v>
      </c>
      <c r="S195" s="32" t="s">
        <v>1711</v>
      </c>
      <c r="T195" s="25" t="s">
        <v>51</v>
      </c>
      <c r="U195" s="25" t="s">
        <v>58</v>
      </c>
      <c r="V195" s="25" t="s">
        <v>51</v>
      </c>
      <c r="W195" s="25" t="s">
        <v>51</v>
      </c>
      <c r="X195" s="25" t="s">
        <v>58</v>
      </c>
      <c r="Y195" s="28"/>
      <c r="Z195" s="28"/>
      <c r="AA195" s="25" t="s">
        <v>58</v>
      </c>
      <c r="AB195" s="28"/>
      <c r="AC195" s="28"/>
      <c r="AD195" s="25" t="s">
        <v>51</v>
      </c>
      <c r="AE195" s="44" t="s">
        <v>1712</v>
      </c>
      <c r="AF195" s="32" t="s">
        <v>61</v>
      </c>
      <c r="AG195" s="28"/>
      <c r="AH195" s="28"/>
      <c r="AI195" s="28"/>
      <c r="AJ195" s="28"/>
      <c r="AK195" s="28"/>
      <c r="AL195" s="28"/>
      <c r="AM195" s="28"/>
      <c r="AN195" s="25"/>
      <c r="AO195" s="25"/>
      <c r="AP195" s="37"/>
      <c r="AQ195" s="25"/>
      <c r="AR195" s="39" t="s">
        <v>1713</v>
      </c>
      <c r="AS195" s="92" t="s">
        <v>1714</v>
      </c>
      <c r="AT195" s="38" t="s">
        <v>1715</v>
      </c>
      <c r="AU195" s="39"/>
      <c r="AV195" s="25"/>
    </row>
    <row r="196">
      <c r="A196" s="24" t="s">
        <v>1716</v>
      </c>
      <c r="B196" s="25" t="s">
        <v>1717</v>
      </c>
      <c r="C196" s="26" t="s">
        <v>93</v>
      </c>
      <c r="D196" s="27" t="s">
        <v>69</v>
      </c>
      <c r="E196" s="25" t="s">
        <v>51</v>
      </c>
      <c r="F196" s="29"/>
      <c r="G196" s="29">
        <v>43906.0</v>
      </c>
      <c r="H196" s="30">
        <v>147.0</v>
      </c>
      <c r="I196" s="25" t="s">
        <v>53</v>
      </c>
      <c r="J196" s="31"/>
      <c r="K196" s="32"/>
      <c r="L196" s="32"/>
      <c r="M196" s="32" t="s">
        <v>1718</v>
      </c>
      <c r="N196" s="32" t="s">
        <v>51</v>
      </c>
      <c r="O196" s="33">
        <v>44013.0</v>
      </c>
      <c r="P196" s="25">
        <v>3173.0</v>
      </c>
      <c r="Q196" s="43" t="s">
        <v>55</v>
      </c>
      <c r="R196" s="35" t="s">
        <v>56</v>
      </c>
      <c r="S196" s="25" t="s">
        <v>1719</v>
      </c>
      <c r="T196" s="25" t="s">
        <v>51</v>
      </c>
      <c r="U196" s="25" t="s">
        <v>51</v>
      </c>
      <c r="V196" s="25" t="s">
        <v>58</v>
      </c>
      <c r="W196" s="25" t="s">
        <v>51</v>
      </c>
      <c r="X196" s="25" t="s">
        <v>58</v>
      </c>
      <c r="Y196" s="25" t="s">
        <v>51</v>
      </c>
      <c r="Z196" s="32" t="s">
        <v>1720</v>
      </c>
      <c r="AA196" s="25" t="s">
        <v>58</v>
      </c>
      <c r="AB196" s="28"/>
      <c r="AC196" s="28"/>
      <c r="AD196" s="25" t="s">
        <v>51</v>
      </c>
      <c r="AE196" s="44" t="s">
        <v>1721</v>
      </c>
      <c r="AF196" s="32" t="s">
        <v>86</v>
      </c>
      <c r="AG196" s="28"/>
      <c r="AH196" s="28"/>
      <c r="AI196" s="28"/>
      <c r="AJ196" s="28"/>
      <c r="AK196" s="28"/>
      <c r="AL196" s="28"/>
      <c r="AM196" s="28"/>
      <c r="AN196" s="25"/>
      <c r="AO196" s="25"/>
      <c r="AP196" s="37"/>
      <c r="AQ196" s="32" t="s">
        <v>1722</v>
      </c>
      <c r="AR196" s="39" t="s">
        <v>1723</v>
      </c>
      <c r="AS196" s="39" t="s">
        <v>1724</v>
      </c>
      <c r="AT196" s="39" t="s">
        <v>1725</v>
      </c>
      <c r="AU196" s="39"/>
      <c r="AV196" s="25"/>
    </row>
    <row r="197">
      <c r="A197" s="24" t="s">
        <v>1726</v>
      </c>
      <c r="B197" s="25" t="s">
        <v>1727</v>
      </c>
      <c r="C197" s="26" t="s">
        <v>93</v>
      </c>
      <c r="D197" s="27" t="s">
        <v>108</v>
      </c>
      <c r="E197" s="25" t="s">
        <v>51</v>
      </c>
      <c r="F197" s="29"/>
      <c r="G197" s="29">
        <v>43911.0</v>
      </c>
      <c r="H197" s="30">
        <v>1.0</v>
      </c>
      <c r="I197" s="25" t="s">
        <v>1728</v>
      </c>
      <c r="J197" s="41">
        <v>1.0</v>
      </c>
      <c r="K197" s="59"/>
      <c r="L197" s="59"/>
      <c r="M197" s="59" t="s">
        <v>1729</v>
      </c>
      <c r="N197" s="59" t="s">
        <v>51</v>
      </c>
      <c r="O197" s="61">
        <v>43997.0</v>
      </c>
      <c r="P197" s="25">
        <v>24.0</v>
      </c>
      <c r="Q197" s="43" t="s">
        <v>55</v>
      </c>
      <c r="R197" s="35" t="s">
        <v>56</v>
      </c>
      <c r="S197" s="25" t="s">
        <v>1730</v>
      </c>
      <c r="T197" s="25" t="s">
        <v>51</v>
      </c>
      <c r="U197" s="25" t="s">
        <v>51</v>
      </c>
      <c r="V197" s="25" t="s">
        <v>58</v>
      </c>
      <c r="W197" s="25" t="s">
        <v>51</v>
      </c>
      <c r="X197" s="25" t="s">
        <v>58</v>
      </c>
      <c r="Y197" s="25" t="s">
        <v>58</v>
      </c>
      <c r="Z197" s="28"/>
      <c r="AA197" s="25" t="s">
        <v>58</v>
      </c>
      <c r="AB197" s="28"/>
      <c r="AC197" s="28"/>
      <c r="AD197" s="25" t="s">
        <v>51</v>
      </c>
      <c r="AE197" s="44" t="s">
        <v>1731</v>
      </c>
      <c r="AF197" s="32" t="s">
        <v>61</v>
      </c>
      <c r="AG197" s="28"/>
      <c r="AH197" s="28"/>
      <c r="AI197" s="28"/>
      <c r="AJ197" s="28"/>
      <c r="AK197" s="28"/>
      <c r="AL197" s="28"/>
      <c r="AM197" s="28"/>
      <c r="AN197" s="28"/>
      <c r="AO197" s="28"/>
      <c r="AP197" s="28"/>
      <c r="AQ197" s="28"/>
      <c r="AR197" s="38" t="s">
        <v>1732</v>
      </c>
      <c r="AS197" s="38" t="s">
        <v>1733</v>
      </c>
      <c r="AT197" s="38" t="s">
        <v>1734</v>
      </c>
      <c r="AU197" s="39"/>
      <c r="AV197" s="25"/>
    </row>
    <row r="198">
      <c r="A198" s="24" t="s">
        <v>1735</v>
      </c>
      <c r="B198" s="25" t="s">
        <v>1736</v>
      </c>
      <c r="C198" s="26" t="s">
        <v>107</v>
      </c>
      <c r="D198" s="27" t="s">
        <v>50</v>
      </c>
      <c r="E198" s="25" t="s">
        <v>51</v>
      </c>
      <c r="F198" s="29"/>
      <c r="G198" s="29">
        <v>43910.0</v>
      </c>
      <c r="H198" s="30">
        <v>9.0</v>
      </c>
      <c r="I198" s="25" t="s">
        <v>53</v>
      </c>
      <c r="J198" s="46"/>
      <c r="K198" s="59"/>
      <c r="L198" s="59"/>
      <c r="M198" s="59" t="s">
        <v>1737</v>
      </c>
      <c r="N198" s="59" t="s">
        <v>51</v>
      </c>
      <c r="O198" s="61">
        <v>43990.0</v>
      </c>
      <c r="P198" s="25">
        <v>495.0</v>
      </c>
      <c r="Q198" s="43" t="s">
        <v>55</v>
      </c>
      <c r="R198" s="35" t="s">
        <v>56</v>
      </c>
      <c r="S198" s="104" t="s">
        <v>1738</v>
      </c>
      <c r="T198" s="25" t="s">
        <v>103</v>
      </c>
      <c r="U198" s="25" t="s">
        <v>58</v>
      </c>
      <c r="V198" s="25" t="s">
        <v>58</v>
      </c>
      <c r="W198" s="25" t="s">
        <v>58</v>
      </c>
      <c r="X198" s="25" t="s">
        <v>58</v>
      </c>
      <c r="Y198" s="28"/>
      <c r="Z198" s="28"/>
      <c r="AA198" s="28"/>
      <c r="AB198" s="28"/>
      <c r="AC198" s="28"/>
      <c r="AD198" s="25" t="s">
        <v>51</v>
      </c>
      <c r="AE198" s="44" t="s">
        <v>1739</v>
      </c>
      <c r="AF198" s="32" t="s">
        <v>86</v>
      </c>
      <c r="AG198" s="28"/>
      <c r="AH198" s="28"/>
      <c r="AI198" s="28"/>
      <c r="AJ198" s="28"/>
      <c r="AK198" s="28"/>
      <c r="AL198" s="28"/>
      <c r="AM198" s="28"/>
      <c r="AN198" s="28"/>
      <c r="AO198" s="28"/>
      <c r="AP198" s="28"/>
      <c r="AQ198" s="28"/>
      <c r="AR198" s="38" t="s">
        <v>1740</v>
      </c>
      <c r="AS198" s="98" t="s">
        <v>1741</v>
      </c>
      <c r="AT198" s="48"/>
      <c r="AU198" s="48"/>
      <c r="AV198" s="25"/>
    </row>
    <row r="199">
      <c r="A199" s="24" t="s">
        <v>1742</v>
      </c>
      <c r="B199" s="25" t="s">
        <v>1743</v>
      </c>
      <c r="C199" s="26" t="s">
        <v>93</v>
      </c>
      <c r="D199" s="27" t="s">
        <v>69</v>
      </c>
      <c r="E199" s="25" t="s">
        <v>51</v>
      </c>
      <c r="F199" s="29"/>
      <c r="G199" s="29">
        <v>43917.0</v>
      </c>
      <c r="H199" s="30">
        <v>0.0</v>
      </c>
      <c r="I199" s="28"/>
      <c r="J199" s="31"/>
      <c r="K199" s="32"/>
      <c r="L199" s="32"/>
      <c r="M199" s="32" t="s">
        <v>1744</v>
      </c>
      <c r="N199" s="32" t="s">
        <v>51</v>
      </c>
      <c r="O199" s="33">
        <v>43935.0</v>
      </c>
      <c r="P199" s="25">
        <v>0.0</v>
      </c>
      <c r="Q199" s="43" t="s">
        <v>55</v>
      </c>
      <c r="R199" s="35" t="s">
        <v>56</v>
      </c>
      <c r="S199" s="28"/>
      <c r="T199" s="25" t="s">
        <v>51</v>
      </c>
      <c r="U199" s="25" t="s">
        <v>51</v>
      </c>
      <c r="V199" s="25" t="s">
        <v>51</v>
      </c>
      <c r="W199" s="25" t="s">
        <v>51</v>
      </c>
      <c r="X199" s="25" t="s">
        <v>51</v>
      </c>
      <c r="Y199" s="25" t="s">
        <v>58</v>
      </c>
      <c r="Z199" s="28"/>
      <c r="AA199" s="25" t="s">
        <v>58</v>
      </c>
      <c r="AB199" s="28"/>
      <c r="AC199" s="28"/>
      <c r="AD199" s="28"/>
      <c r="AE199" s="36"/>
      <c r="AF199" s="36"/>
      <c r="AG199" s="28"/>
      <c r="AH199" s="28"/>
      <c r="AI199" s="28"/>
      <c r="AJ199" s="28"/>
      <c r="AK199" s="28"/>
      <c r="AL199" s="28"/>
      <c r="AM199" s="28"/>
      <c r="AN199" s="25"/>
      <c r="AO199" s="25"/>
      <c r="AP199" s="37"/>
      <c r="AQ199" s="25"/>
      <c r="AR199" s="38" t="s">
        <v>1745</v>
      </c>
      <c r="AS199" s="48"/>
      <c r="AT199" s="38" t="s">
        <v>1746</v>
      </c>
      <c r="AU199" s="39"/>
      <c r="AV199" s="28"/>
    </row>
    <row r="200">
      <c r="A200" s="24" t="s">
        <v>1747</v>
      </c>
      <c r="B200" s="25" t="s">
        <v>1748</v>
      </c>
      <c r="C200" s="26" t="s">
        <v>118</v>
      </c>
      <c r="D200" s="27" t="s">
        <v>102</v>
      </c>
      <c r="E200" s="25" t="s">
        <v>51</v>
      </c>
      <c r="F200" s="29"/>
      <c r="G200" s="29">
        <v>43906.0</v>
      </c>
      <c r="H200" s="30">
        <v>5.0</v>
      </c>
      <c r="I200" s="29">
        <v>43941.0</v>
      </c>
      <c r="J200" s="46">
        <f>(I200-G200)/7</f>
        <v>5</v>
      </c>
      <c r="K200" s="28"/>
      <c r="L200" s="28"/>
      <c r="M200" s="28"/>
      <c r="N200" s="25" t="s">
        <v>51</v>
      </c>
      <c r="O200" s="42">
        <v>44236.0</v>
      </c>
      <c r="P200" s="25">
        <v>7616.0</v>
      </c>
      <c r="Q200" s="43" t="s">
        <v>55</v>
      </c>
      <c r="R200" s="35" t="s">
        <v>56</v>
      </c>
      <c r="S200" s="25" t="s">
        <v>1749</v>
      </c>
      <c r="T200" s="25" t="s">
        <v>51</v>
      </c>
      <c r="U200" s="25" t="s">
        <v>51</v>
      </c>
      <c r="V200" s="25" t="s">
        <v>58</v>
      </c>
      <c r="W200" s="25" t="s">
        <v>58</v>
      </c>
      <c r="X200" s="25" t="s">
        <v>58</v>
      </c>
      <c r="Y200" s="25" t="s">
        <v>58</v>
      </c>
      <c r="Z200" s="25" t="s">
        <v>1338</v>
      </c>
      <c r="AA200" s="25" t="s">
        <v>58</v>
      </c>
      <c r="AB200" s="28"/>
      <c r="AC200" s="28"/>
      <c r="AD200" s="25" t="s">
        <v>51</v>
      </c>
      <c r="AE200" s="32" t="s">
        <v>122</v>
      </c>
      <c r="AF200" s="32" t="s">
        <v>123</v>
      </c>
      <c r="AG200" s="25" t="s">
        <v>58</v>
      </c>
      <c r="AH200" s="28"/>
      <c r="AI200" s="28"/>
      <c r="AJ200" s="28"/>
      <c r="AK200" s="25" t="s">
        <v>560</v>
      </c>
      <c r="AL200" s="25" t="s">
        <v>1750</v>
      </c>
      <c r="AM200" s="28"/>
      <c r="AN200" s="25"/>
      <c r="AO200" s="25" t="s">
        <v>51</v>
      </c>
      <c r="AP200" s="32" t="s">
        <v>1751</v>
      </c>
      <c r="AQ200" s="32" t="s">
        <v>1752</v>
      </c>
      <c r="AR200" s="39" t="s">
        <v>1753</v>
      </c>
      <c r="AS200" s="54" t="s">
        <v>1754</v>
      </c>
      <c r="AT200" s="51" t="s">
        <v>1755</v>
      </c>
      <c r="AU200" s="54"/>
      <c r="AV200" s="25"/>
    </row>
    <row r="201">
      <c r="A201" s="24" t="s">
        <v>1756</v>
      </c>
      <c r="B201" s="25" t="s">
        <v>1757</v>
      </c>
      <c r="C201" s="26" t="s">
        <v>82</v>
      </c>
      <c r="D201" s="27" t="s">
        <v>108</v>
      </c>
      <c r="E201" s="25" t="s">
        <v>51</v>
      </c>
      <c r="F201" s="29"/>
      <c r="G201" s="29">
        <v>43904.0</v>
      </c>
      <c r="H201" s="30">
        <v>16.0</v>
      </c>
      <c r="I201" s="25" t="s">
        <v>53</v>
      </c>
      <c r="J201" s="41"/>
      <c r="K201" s="25"/>
      <c r="L201" s="25"/>
      <c r="M201" s="25" t="s">
        <v>1758</v>
      </c>
      <c r="N201" s="25" t="s">
        <v>51</v>
      </c>
      <c r="O201" s="42">
        <v>44089.0</v>
      </c>
      <c r="P201" s="32">
        <v>7382.0</v>
      </c>
      <c r="Q201" s="43" t="s">
        <v>55</v>
      </c>
      <c r="R201" s="35" t="s">
        <v>56</v>
      </c>
      <c r="S201" s="32" t="s">
        <v>1759</v>
      </c>
      <c r="T201" s="25" t="s">
        <v>51</v>
      </c>
      <c r="U201" s="25" t="s">
        <v>51</v>
      </c>
      <c r="V201" s="25" t="s">
        <v>58</v>
      </c>
      <c r="W201" s="25" t="s">
        <v>58</v>
      </c>
      <c r="X201" s="25" t="s">
        <v>58</v>
      </c>
      <c r="Y201" s="28"/>
      <c r="Z201" s="28"/>
      <c r="AA201" s="28"/>
      <c r="AB201" s="28"/>
      <c r="AC201" s="28"/>
      <c r="AD201" s="28"/>
      <c r="AE201" s="36"/>
      <c r="AF201" s="36"/>
      <c r="AG201" s="28"/>
      <c r="AH201" s="28"/>
      <c r="AI201" s="28"/>
      <c r="AJ201" s="28"/>
      <c r="AK201" s="28"/>
      <c r="AL201" s="28"/>
      <c r="AM201" s="28"/>
      <c r="AN201" s="25"/>
      <c r="AO201" s="25"/>
      <c r="AP201" s="37"/>
      <c r="AQ201" s="32" t="s">
        <v>1760</v>
      </c>
      <c r="AR201" s="98" t="s">
        <v>1761</v>
      </c>
      <c r="AS201" s="48"/>
      <c r="AT201" s="38" t="s">
        <v>1762</v>
      </c>
      <c r="AU201" s="39"/>
      <c r="AV201" s="32"/>
    </row>
    <row r="202">
      <c r="A202" s="24" t="s">
        <v>1763</v>
      </c>
      <c r="B202" s="25" t="s">
        <v>1764</v>
      </c>
      <c r="C202" s="26" t="s">
        <v>68</v>
      </c>
      <c r="D202" s="27" t="s">
        <v>69</v>
      </c>
      <c r="E202" s="25" t="s">
        <v>51</v>
      </c>
      <c r="F202" s="29"/>
      <c r="G202" s="29">
        <v>43906.0</v>
      </c>
      <c r="H202" s="30">
        <v>6.0</v>
      </c>
      <c r="I202" s="25" t="s">
        <v>589</v>
      </c>
      <c r="J202" s="41">
        <v>3.0</v>
      </c>
      <c r="K202" s="25"/>
      <c r="L202" s="25"/>
      <c r="M202" s="25" t="s">
        <v>1765</v>
      </c>
      <c r="N202" s="25" t="s">
        <v>51</v>
      </c>
      <c r="O202" s="42">
        <v>44095.0</v>
      </c>
      <c r="P202" s="32">
        <v>301348.0</v>
      </c>
      <c r="Q202" s="43" t="s">
        <v>55</v>
      </c>
      <c r="R202" s="35" t="s">
        <v>56</v>
      </c>
      <c r="S202" s="32" t="s">
        <v>1766</v>
      </c>
      <c r="T202" s="25" t="s">
        <v>51</v>
      </c>
      <c r="U202" s="25" t="s">
        <v>51</v>
      </c>
      <c r="V202" s="25" t="s">
        <v>58</v>
      </c>
      <c r="W202" s="25" t="s">
        <v>51</v>
      </c>
      <c r="X202" s="25" t="s">
        <v>58</v>
      </c>
      <c r="Y202" s="25" t="s">
        <v>58</v>
      </c>
      <c r="Z202" s="25" t="s">
        <v>1767</v>
      </c>
      <c r="AA202" s="25" t="s">
        <v>58</v>
      </c>
      <c r="AB202" s="28"/>
      <c r="AC202" s="28"/>
      <c r="AD202" s="25" t="s">
        <v>58</v>
      </c>
      <c r="AE202" s="44" t="s">
        <v>1768</v>
      </c>
      <c r="AF202" s="32" t="s">
        <v>61</v>
      </c>
      <c r="AG202" s="28"/>
      <c r="AH202" s="28"/>
      <c r="AI202" s="28"/>
      <c r="AJ202" s="28"/>
      <c r="AK202" s="28"/>
      <c r="AL202" s="28"/>
      <c r="AM202" s="28"/>
      <c r="AN202" s="25"/>
      <c r="AO202" s="25"/>
      <c r="AP202" s="37"/>
      <c r="AQ202" s="32" t="s">
        <v>1769</v>
      </c>
      <c r="AR202" s="39" t="s">
        <v>1770</v>
      </c>
      <c r="AS202" s="50" t="s">
        <v>1771</v>
      </c>
      <c r="AT202" s="38" t="s">
        <v>1772</v>
      </c>
      <c r="AU202" s="39"/>
      <c r="AV202" s="32"/>
    </row>
    <row r="203">
      <c r="A203" s="24" t="s">
        <v>1773</v>
      </c>
      <c r="B203" s="25" t="s">
        <v>1774</v>
      </c>
      <c r="C203" s="26" t="s">
        <v>68</v>
      </c>
      <c r="D203" s="27" t="s">
        <v>69</v>
      </c>
      <c r="E203" s="25" t="s">
        <v>58</v>
      </c>
      <c r="F203" s="29">
        <v>43915.0</v>
      </c>
      <c r="G203" s="28"/>
      <c r="H203" s="47"/>
      <c r="I203" s="28"/>
      <c r="J203" s="46"/>
      <c r="K203" s="28"/>
      <c r="L203" s="28"/>
      <c r="M203" s="32" t="s">
        <v>1775</v>
      </c>
      <c r="N203" s="32" t="s">
        <v>233</v>
      </c>
      <c r="O203" s="33"/>
      <c r="P203" s="28"/>
      <c r="Q203" s="43" t="s">
        <v>55</v>
      </c>
      <c r="R203" s="35" t="s">
        <v>56</v>
      </c>
      <c r="S203" s="28"/>
      <c r="T203" s="25" t="s">
        <v>103</v>
      </c>
      <c r="U203" s="28"/>
      <c r="V203" s="28"/>
      <c r="W203" s="28"/>
      <c r="X203" s="28"/>
      <c r="Y203" s="28"/>
      <c r="Z203" s="28"/>
      <c r="AA203" s="28"/>
      <c r="AB203" s="28"/>
      <c r="AC203" s="28"/>
      <c r="AD203" s="28"/>
      <c r="AE203" s="44" t="s">
        <v>1776</v>
      </c>
      <c r="AF203" s="36"/>
      <c r="AG203" s="28"/>
      <c r="AH203" s="28"/>
      <c r="AI203" s="28"/>
      <c r="AJ203" s="28"/>
      <c r="AK203" s="28"/>
      <c r="AL203" s="28"/>
      <c r="AM203" s="28"/>
      <c r="AN203" s="28"/>
      <c r="AO203" s="28"/>
      <c r="AP203" s="28"/>
      <c r="AQ203" s="28"/>
      <c r="AR203" s="48"/>
      <c r="AS203" s="48"/>
      <c r="AT203" s="48"/>
      <c r="AU203" s="48"/>
      <c r="AV203" s="28"/>
    </row>
    <row r="204">
      <c r="A204" s="24" t="s">
        <v>1777</v>
      </c>
      <c r="B204" s="25" t="s">
        <v>1778</v>
      </c>
      <c r="C204" s="26" t="s">
        <v>118</v>
      </c>
      <c r="D204" s="27" t="s">
        <v>102</v>
      </c>
      <c r="E204" s="25" t="s">
        <v>51</v>
      </c>
      <c r="F204" s="28"/>
      <c r="G204" s="29">
        <v>43909.0</v>
      </c>
      <c r="H204" s="30">
        <v>0.0</v>
      </c>
      <c r="I204" s="29">
        <v>43941.0</v>
      </c>
      <c r="J204" s="46">
        <f>(I204-G204)/7</f>
        <v>4.571428571</v>
      </c>
      <c r="K204" s="32"/>
      <c r="L204" s="32"/>
      <c r="M204" s="32" t="s">
        <v>1779</v>
      </c>
      <c r="N204" s="32" t="s">
        <v>51</v>
      </c>
      <c r="O204" s="33">
        <v>44109.0</v>
      </c>
      <c r="P204" s="25">
        <v>695.0</v>
      </c>
      <c r="Q204" s="43" t="s">
        <v>55</v>
      </c>
      <c r="R204" s="35" t="s">
        <v>56</v>
      </c>
      <c r="S204" s="25" t="s">
        <v>1780</v>
      </c>
      <c r="T204" s="25" t="s">
        <v>51</v>
      </c>
      <c r="U204" s="25" t="s">
        <v>51</v>
      </c>
      <c r="V204" s="25" t="s">
        <v>58</v>
      </c>
      <c r="W204" s="25" t="s">
        <v>58</v>
      </c>
      <c r="X204" s="25" t="s">
        <v>58</v>
      </c>
      <c r="Y204" s="25" t="s">
        <v>58</v>
      </c>
      <c r="Z204" s="25" t="s">
        <v>1338</v>
      </c>
      <c r="AA204" s="25" t="s">
        <v>58</v>
      </c>
      <c r="AB204" s="28"/>
      <c r="AC204" s="28"/>
      <c r="AD204" s="25" t="s">
        <v>51</v>
      </c>
      <c r="AE204" s="32" t="s">
        <v>122</v>
      </c>
      <c r="AF204" s="32" t="s">
        <v>123</v>
      </c>
      <c r="AG204" s="25" t="s">
        <v>58</v>
      </c>
      <c r="AH204" s="28"/>
      <c r="AI204" s="28"/>
      <c r="AJ204" s="28"/>
      <c r="AK204" s="28"/>
      <c r="AL204" s="28"/>
      <c r="AM204" s="28"/>
      <c r="AN204" s="25"/>
      <c r="AO204" s="25"/>
      <c r="AP204" s="37"/>
      <c r="AQ204" s="25"/>
      <c r="AR204" s="38" t="s">
        <v>1781</v>
      </c>
      <c r="AS204" s="50" t="s">
        <v>228</v>
      </c>
      <c r="AT204" s="38" t="s">
        <v>1782</v>
      </c>
      <c r="AU204" s="39"/>
      <c r="AV204" s="25"/>
    </row>
    <row r="205">
      <c r="A205" s="24" t="s">
        <v>1783</v>
      </c>
      <c r="B205" s="25" t="s">
        <v>1784</v>
      </c>
      <c r="C205" s="26" t="s">
        <v>93</v>
      </c>
      <c r="D205" s="27" t="s">
        <v>69</v>
      </c>
      <c r="E205" s="25" t="s">
        <v>51</v>
      </c>
      <c r="F205" s="28"/>
      <c r="G205" s="29">
        <v>43913.0</v>
      </c>
      <c r="H205" s="30">
        <v>0.0</v>
      </c>
      <c r="I205" s="28"/>
      <c r="J205" s="46"/>
      <c r="K205" s="28"/>
      <c r="L205" s="28"/>
      <c r="M205" s="28"/>
      <c r="N205" s="25" t="s">
        <v>51</v>
      </c>
      <c r="O205" s="42">
        <v>43948.0</v>
      </c>
      <c r="P205" s="25">
        <v>0.0</v>
      </c>
      <c r="Q205" s="43" t="s">
        <v>55</v>
      </c>
      <c r="R205" s="35" t="s">
        <v>56</v>
      </c>
      <c r="S205" s="28"/>
      <c r="T205" s="25" t="s">
        <v>103</v>
      </c>
      <c r="U205" s="28"/>
      <c r="V205" s="28"/>
      <c r="W205" s="28"/>
      <c r="X205" s="28"/>
      <c r="Y205" s="28"/>
      <c r="Z205" s="28"/>
      <c r="AA205" s="28"/>
      <c r="AB205" s="28"/>
      <c r="AC205" s="28"/>
      <c r="AD205" s="28"/>
      <c r="AE205" s="36"/>
      <c r="AF205" s="36"/>
      <c r="AG205" s="28"/>
      <c r="AH205" s="28"/>
      <c r="AI205" s="28"/>
      <c r="AJ205" s="28"/>
      <c r="AK205" s="28"/>
      <c r="AL205" s="28"/>
      <c r="AM205" s="28"/>
      <c r="AN205" s="28"/>
      <c r="AO205" s="28"/>
      <c r="AP205" s="28"/>
      <c r="AQ205" s="28"/>
      <c r="AR205" s="48"/>
      <c r="AS205" s="48"/>
      <c r="AT205" s="48"/>
      <c r="AU205" s="48"/>
      <c r="AV205" s="28"/>
    </row>
    <row r="206">
      <c r="A206" s="24" t="s">
        <v>1785</v>
      </c>
      <c r="B206" s="25" t="s">
        <v>1786</v>
      </c>
      <c r="C206" s="26" t="s">
        <v>107</v>
      </c>
      <c r="D206" s="27" t="s">
        <v>50</v>
      </c>
      <c r="E206" s="25" t="s">
        <v>51</v>
      </c>
      <c r="F206" s="29"/>
      <c r="G206" s="29">
        <v>43908.0</v>
      </c>
      <c r="H206" s="30">
        <v>0.0</v>
      </c>
      <c r="I206" s="25" t="s">
        <v>94</v>
      </c>
      <c r="J206" s="31">
        <v>4.0</v>
      </c>
      <c r="K206" s="32" t="s">
        <v>51</v>
      </c>
      <c r="L206" s="32" t="s">
        <v>53</v>
      </c>
      <c r="M206" s="32" t="s">
        <v>1787</v>
      </c>
      <c r="N206" s="32" t="s">
        <v>51</v>
      </c>
      <c r="O206" s="33">
        <v>44119.0</v>
      </c>
      <c r="P206" s="32">
        <v>10117.0</v>
      </c>
      <c r="Q206" s="43" t="s">
        <v>55</v>
      </c>
      <c r="R206" s="35" t="s">
        <v>56</v>
      </c>
      <c r="S206" s="32" t="s">
        <v>1788</v>
      </c>
      <c r="T206" s="25" t="s">
        <v>51</v>
      </c>
      <c r="U206" s="25" t="s">
        <v>51</v>
      </c>
      <c r="V206" s="25" t="s">
        <v>51</v>
      </c>
      <c r="W206" s="25" t="s">
        <v>51</v>
      </c>
      <c r="X206" s="25" t="s">
        <v>51</v>
      </c>
      <c r="Y206" s="25" t="s">
        <v>58</v>
      </c>
      <c r="Z206" s="25"/>
      <c r="AA206" s="25" t="s">
        <v>58</v>
      </c>
      <c r="AB206" s="25"/>
      <c r="AC206" s="25" t="s">
        <v>60</v>
      </c>
      <c r="AD206" s="25" t="s">
        <v>51</v>
      </c>
      <c r="AE206" s="44" t="s">
        <v>1789</v>
      </c>
      <c r="AF206" s="32" t="s">
        <v>86</v>
      </c>
      <c r="AG206" s="25"/>
      <c r="AH206" s="28"/>
      <c r="AI206" s="28"/>
      <c r="AJ206" s="28"/>
      <c r="AK206" s="28"/>
      <c r="AL206" s="28"/>
      <c r="AM206" s="28"/>
      <c r="AN206" s="25"/>
      <c r="AO206" s="25"/>
      <c r="AP206" s="37"/>
      <c r="AQ206" s="25"/>
      <c r="AR206" s="39" t="s">
        <v>1790</v>
      </c>
      <c r="AS206" s="38" t="s">
        <v>1791</v>
      </c>
      <c r="AT206" s="38" t="s">
        <v>1792</v>
      </c>
      <c r="AU206" s="50" t="s">
        <v>1793</v>
      </c>
      <c r="AV206" s="32"/>
    </row>
    <row r="207">
      <c r="A207" s="24" t="s">
        <v>1794</v>
      </c>
      <c r="B207" s="25" t="s">
        <v>1795</v>
      </c>
      <c r="C207" s="26" t="s">
        <v>68</v>
      </c>
      <c r="D207" s="27" t="s">
        <v>108</v>
      </c>
      <c r="E207" s="25" t="s">
        <v>51</v>
      </c>
      <c r="F207" s="29"/>
      <c r="G207" s="29">
        <v>43902.0</v>
      </c>
      <c r="H207" s="30">
        <v>1.0</v>
      </c>
      <c r="I207" s="25" t="s">
        <v>53</v>
      </c>
      <c r="J207" s="46"/>
      <c r="K207" s="28"/>
      <c r="L207" s="28"/>
      <c r="M207" s="32" t="s">
        <v>1796</v>
      </c>
      <c r="N207" s="32" t="s">
        <v>51</v>
      </c>
      <c r="O207" s="33">
        <v>43976.0</v>
      </c>
      <c r="P207" s="25">
        <v>21245.0</v>
      </c>
      <c r="Q207" s="43" t="s">
        <v>55</v>
      </c>
      <c r="R207" s="35" t="s">
        <v>56</v>
      </c>
      <c r="S207" s="25" t="s">
        <v>1797</v>
      </c>
      <c r="T207" s="25" t="s">
        <v>51</v>
      </c>
      <c r="U207" s="25" t="s">
        <v>51</v>
      </c>
      <c r="V207" s="25" t="s">
        <v>58</v>
      </c>
      <c r="W207" s="25" t="s">
        <v>51</v>
      </c>
      <c r="X207" s="25" t="s">
        <v>58</v>
      </c>
      <c r="Y207" s="25" t="s">
        <v>58</v>
      </c>
      <c r="Z207" s="32" t="s">
        <v>1798</v>
      </c>
      <c r="AA207" s="25" t="s">
        <v>58</v>
      </c>
      <c r="AB207" s="28"/>
      <c r="AC207" s="28"/>
      <c r="AD207" s="28"/>
      <c r="AE207" s="36"/>
      <c r="AF207" s="36"/>
      <c r="AG207" s="28"/>
      <c r="AH207" s="28"/>
      <c r="AI207" s="28"/>
      <c r="AJ207" s="28"/>
      <c r="AK207" s="25" t="s">
        <v>51</v>
      </c>
      <c r="AL207" s="32" t="s">
        <v>1799</v>
      </c>
      <c r="AM207" s="28"/>
      <c r="AN207" s="25"/>
      <c r="AO207" s="25"/>
      <c r="AP207" s="37"/>
      <c r="AQ207" s="25" t="s">
        <v>1800</v>
      </c>
      <c r="AR207" s="38" t="s">
        <v>1801</v>
      </c>
      <c r="AS207" s="39" t="s">
        <v>1802</v>
      </c>
      <c r="AT207" s="38" t="s">
        <v>1803</v>
      </c>
      <c r="AU207" s="39"/>
      <c r="AV207" s="25"/>
    </row>
    <row r="208">
      <c r="A208" s="24" t="s">
        <v>1804</v>
      </c>
      <c r="B208" s="25" t="s">
        <v>1805</v>
      </c>
      <c r="C208" s="26" t="s">
        <v>82</v>
      </c>
      <c r="D208" s="27" t="s">
        <v>102</v>
      </c>
      <c r="E208" s="25" t="s">
        <v>51</v>
      </c>
      <c r="F208" s="29"/>
      <c r="G208" s="29">
        <v>43898.0</v>
      </c>
      <c r="H208" s="30">
        <v>27.0</v>
      </c>
      <c r="I208" s="25" t="s">
        <v>824</v>
      </c>
      <c r="J208" s="41">
        <v>4.0</v>
      </c>
      <c r="K208" s="25" t="s">
        <v>51</v>
      </c>
      <c r="L208" s="32" t="s">
        <v>1806</v>
      </c>
      <c r="M208" s="25" t="s">
        <v>1807</v>
      </c>
      <c r="N208" s="25" t="s">
        <v>51</v>
      </c>
      <c r="O208" s="42">
        <v>44073.0</v>
      </c>
      <c r="P208" s="32">
        <v>69328.0</v>
      </c>
      <c r="Q208" s="43" t="s">
        <v>55</v>
      </c>
      <c r="R208" s="35" t="s">
        <v>56</v>
      </c>
      <c r="S208" s="32" t="s">
        <v>1808</v>
      </c>
      <c r="T208" s="25" t="s">
        <v>51</v>
      </c>
      <c r="U208" s="25" t="s">
        <v>51</v>
      </c>
      <c r="V208" s="25" t="s">
        <v>58</v>
      </c>
      <c r="W208" s="25" t="s">
        <v>58</v>
      </c>
      <c r="X208" s="25" t="s">
        <v>58</v>
      </c>
      <c r="Y208" s="25" t="s">
        <v>58</v>
      </c>
      <c r="Z208" s="25" t="s">
        <v>1513</v>
      </c>
      <c r="AA208" s="25" t="s">
        <v>58</v>
      </c>
      <c r="AB208" s="28"/>
      <c r="AC208" s="28"/>
      <c r="AD208" s="25" t="s">
        <v>51</v>
      </c>
      <c r="AE208" s="44" t="s">
        <v>1809</v>
      </c>
      <c r="AF208" s="32" t="s">
        <v>123</v>
      </c>
      <c r="AG208" s="28"/>
      <c r="AH208" s="28"/>
      <c r="AI208" s="28"/>
      <c r="AJ208" s="28"/>
      <c r="AK208" s="28"/>
      <c r="AL208" s="28"/>
      <c r="AM208" s="28"/>
      <c r="AN208" s="25"/>
      <c r="AO208" s="25"/>
      <c r="AP208" s="37"/>
      <c r="AQ208" s="25"/>
      <c r="AR208" s="39" t="s">
        <v>1810</v>
      </c>
      <c r="AS208" s="39" t="s">
        <v>1811</v>
      </c>
      <c r="AT208" s="38" t="s">
        <v>1812</v>
      </c>
      <c r="AU208" s="39"/>
      <c r="AV208" s="32"/>
    </row>
    <row r="209">
      <c r="A209" s="24" t="s">
        <v>1813</v>
      </c>
      <c r="B209" s="25" t="s">
        <v>1814</v>
      </c>
      <c r="C209" s="26" t="s">
        <v>68</v>
      </c>
      <c r="D209" s="27" t="s">
        <v>102</v>
      </c>
      <c r="E209" s="25" t="s">
        <v>51</v>
      </c>
      <c r="F209" s="29"/>
      <c r="G209" s="29">
        <v>43910.0</v>
      </c>
      <c r="H209" s="30">
        <v>2626.0</v>
      </c>
      <c r="I209" s="25" t="s">
        <v>53</v>
      </c>
      <c r="J209" s="46"/>
      <c r="K209" s="28"/>
      <c r="L209" s="28"/>
      <c r="M209" s="28"/>
      <c r="N209" s="25" t="s">
        <v>51</v>
      </c>
      <c r="O209" s="42">
        <v>43983.0</v>
      </c>
      <c r="P209" s="25">
        <v>250347.0</v>
      </c>
      <c r="Q209" s="43" t="s">
        <v>55</v>
      </c>
      <c r="R209" s="35" t="s">
        <v>56</v>
      </c>
      <c r="S209" s="25" t="s">
        <v>1815</v>
      </c>
      <c r="T209" s="25" t="s">
        <v>315</v>
      </c>
      <c r="U209" s="25" t="s">
        <v>51</v>
      </c>
      <c r="V209" s="25" t="s">
        <v>58</v>
      </c>
      <c r="W209" s="25" t="s">
        <v>51</v>
      </c>
      <c r="X209" s="89"/>
      <c r="Y209" s="89"/>
      <c r="Z209" s="89"/>
      <c r="AA209" s="89"/>
      <c r="AB209" s="89"/>
      <c r="AC209" s="89" t="s">
        <v>51</v>
      </c>
      <c r="AD209" s="89" t="s">
        <v>51</v>
      </c>
      <c r="AE209" s="32" t="s">
        <v>1816</v>
      </c>
      <c r="AF209" s="32" t="s">
        <v>215</v>
      </c>
      <c r="AG209" s="89"/>
      <c r="AH209" s="28"/>
      <c r="AI209" s="28"/>
      <c r="AJ209" s="28"/>
      <c r="AK209" s="25" t="s">
        <v>51</v>
      </c>
      <c r="AL209" s="32" t="s">
        <v>1817</v>
      </c>
      <c r="AM209" s="25" t="s">
        <v>51</v>
      </c>
      <c r="AN209" s="32" t="s">
        <v>1818</v>
      </c>
      <c r="AO209" s="25" t="s">
        <v>51</v>
      </c>
      <c r="AP209" s="32" t="s">
        <v>1819</v>
      </c>
      <c r="AQ209" s="32" t="s">
        <v>1820</v>
      </c>
      <c r="AR209" s="38" t="s">
        <v>1821</v>
      </c>
      <c r="AS209" s="51" t="s">
        <v>1822</v>
      </c>
      <c r="AT209" s="38" t="s">
        <v>1823</v>
      </c>
      <c r="AU209" s="84" t="s">
        <v>1824</v>
      </c>
      <c r="AV209" s="25"/>
    </row>
    <row r="210">
      <c r="A210" s="24" t="s">
        <v>1825</v>
      </c>
      <c r="B210" s="25" t="s">
        <v>1826</v>
      </c>
      <c r="C210" s="26" t="s">
        <v>266</v>
      </c>
      <c r="D210" s="27" t="s">
        <v>102</v>
      </c>
      <c r="E210" s="25" t="s">
        <v>560</v>
      </c>
      <c r="F210" s="28"/>
      <c r="G210" s="29">
        <v>43906.0</v>
      </c>
      <c r="H210" s="47"/>
      <c r="I210" s="28"/>
      <c r="J210" s="46"/>
      <c r="K210" s="118"/>
      <c r="L210" s="118"/>
      <c r="M210" s="119" t="str">
        <f>HYPERLINK("https://www.edweek.org/ew/section/multimedia/map-coronavirus-and-school-closures.html?override=web","Varies by location can check map here")</f>
        <v>Varies by location can check map here</v>
      </c>
      <c r="N210" s="118" t="s">
        <v>51</v>
      </c>
      <c r="O210" s="120">
        <v>43958.0</v>
      </c>
      <c r="P210" s="25">
        <v>1245775.0</v>
      </c>
      <c r="Q210" s="43" t="s">
        <v>55</v>
      </c>
      <c r="R210" s="35" t="s">
        <v>56</v>
      </c>
      <c r="S210" s="25" t="s">
        <v>1827</v>
      </c>
      <c r="T210" s="25" t="s">
        <v>315</v>
      </c>
      <c r="U210" s="25" t="s">
        <v>51</v>
      </c>
      <c r="V210" s="25" t="s">
        <v>58</v>
      </c>
      <c r="W210" s="25" t="s">
        <v>51</v>
      </c>
      <c r="X210" s="25" t="s">
        <v>51</v>
      </c>
      <c r="Y210" s="28"/>
      <c r="Z210" s="28"/>
      <c r="AA210" s="28"/>
      <c r="AB210" s="28"/>
      <c r="AC210" s="28"/>
      <c r="AD210" s="25" t="s">
        <v>51</v>
      </c>
      <c r="AE210" s="44" t="s">
        <v>1828</v>
      </c>
      <c r="AF210" s="32"/>
      <c r="AG210" s="25"/>
      <c r="AH210" s="28"/>
      <c r="AI210" s="28"/>
      <c r="AJ210" s="28"/>
      <c r="AK210" s="28"/>
      <c r="AL210" s="28"/>
      <c r="AM210" s="28"/>
      <c r="AN210" s="28"/>
      <c r="AO210" s="28"/>
      <c r="AP210" s="28"/>
      <c r="AQ210" s="32" t="s">
        <v>1829</v>
      </c>
      <c r="AR210" s="48"/>
      <c r="AS210" s="48"/>
      <c r="AT210" s="48"/>
      <c r="AU210" s="48"/>
      <c r="AV210" s="28"/>
    </row>
    <row r="211">
      <c r="A211" s="24" t="s">
        <v>1830</v>
      </c>
      <c r="B211" s="25" t="s">
        <v>1831</v>
      </c>
      <c r="C211" s="26" t="s">
        <v>118</v>
      </c>
      <c r="D211" s="27" t="s">
        <v>102</v>
      </c>
      <c r="E211" s="25" t="s">
        <v>51</v>
      </c>
      <c r="F211" s="29"/>
      <c r="G211" s="29">
        <v>43906.0</v>
      </c>
      <c r="H211" s="30">
        <v>8.0</v>
      </c>
      <c r="I211" s="25" t="s">
        <v>70</v>
      </c>
      <c r="J211" s="41">
        <v>2.0</v>
      </c>
      <c r="K211" s="25" t="s">
        <v>51</v>
      </c>
      <c r="L211" s="29">
        <v>43934.0</v>
      </c>
      <c r="M211" s="25" t="s">
        <v>1832</v>
      </c>
      <c r="N211" s="25" t="s">
        <v>51</v>
      </c>
      <c r="O211" s="42">
        <v>43943.0</v>
      </c>
      <c r="P211" s="32">
        <v>549.0</v>
      </c>
      <c r="Q211" s="43" t="s">
        <v>55</v>
      </c>
      <c r="R211" s="35" t="s">
        <v>56</v>
      </c>
      <c r="S211" s="32" t="s">
        <v>1833</v>
      </c>
      <c r="T211" s="25" t="s">
        <v>51</v>
      </c>
      <c r="U211" s="25" t="s">
        <v>51</v>
      </c>
      <c r="V211" s="25" t="s">
        <v>58</v>
      </c>
      <c r="W211" s="25" t="s">
        <v>58</v>
      </c>
      <c r="X211" s="25" t="s">
        <v>58</v>
      </c>
      <c r="Y211" s="25" t="s">
        <v>58</v>
      </c>
      <c r="Z211" s="25" t="s">
        <v>1834</v>
      </c>
      <c r="AA211" s="25" t="s">
        <v>58</v>
      </c>
      <c r="AB211" s="28"/>
      <c r="AC211" s="28"/>
      <c r="AD211" s="28"/>
      <c r="AE211" s="36"/>
      <c r="AF211" s="36"/>
      <c r="AG211" s="28"/>
      <c r="AH211" s="28"/>
      <c r="AI211" s="28"/>
      <c r="AJ211" s="28"/>
      <c r="AK211" s="28"/>
      <c r="AL211" s="28"/>
      <c r="AM211" s="28"/>
      <c r="AN211" s="25"/>
      <c r="AO211" s="25"/>
      <c r="AP211" s="37"/>
      <c r="AQ211" s="25" t="s">
        <v>1835</v>
      </c>
      <c r="AR211" s="39" t="s">
        <v>1836</v>
      </c>
      <c r="AS211" s="48"/>
      <c r="AT211" s="38" t="s">
        <v>1837</v>
      </c>
      <c r="AU211" s="50" t="s">
        <v>1838</v>
      </c>
      <c r="AV211" s="32"/>
    </row>
    <row r="212">
      <c r="A212" s="24" t="s">
        <v>1839</v>
      </c>
      <c r="B212" s="25" t="s">
        <v>1840</v>
      </c>
      <c r="C212" s="26" t="s">
        <v>68</v>
      </c>
      <c r="D212" s="27" t="s">
        <v>108</v>
      </c>
      <c r="E212" s="25" t="s">
        <v>51</v>
      </c>
      <c r="F212" s="29"/>
      <c r="G212" s="29">
        <v>43906.0</v>
      </c>
      <c r="H212" s="30">
        <v>6.0</v>
      </c>
      <c r="I212" s="25" t="s">
        <v>589</v>
      </c>
      <c r="J212" s="41">
        <v>3.0</v>
      </c>
      <c r="K212" s="25"/>
      <c r="L212" s="25"/>
      <c r="M212" s="25" t="s">
        <v>1841</v>
      </c>
      <c r="N212" s="25" t="s">
        <v>51</v>
      </c>
      <c r="O212" s="42">
        <v>44081.0</v>
      </c>
      <c r="P212" s="32">
        <v>43775.0</v>
      </c>
      <c r="Q212" s="43" t="s">
        <v>55</v>
      </c>
      <c r="R212" s="35" t="s">
        <v>56</v>
      </c>
      <c r="S212" s="32" t="s">
        <v>1842</v>
      </c>
      <c r="T212" s="25" t="s">
        <v>51</v>
      </c>
      <c r="U212" s="25" t="s">
        <v>51</v>
      </c>
      <c r="V212" s="25" t="s">
        <v>51</v>
      </c>
      <c r="W212" s="25" t="s">
        <v>51</v>
      </c>
      <c r="X212" s="25" t="s">
        <v>51</v>
      </c>
      <c r="Y212" s="25" t="s">
        <v>51</v>
      </c>
      <c r="Z212" s="32" t="s">
        <v>1843</v>
      </c>
      <c r="AA212" s="25" t="s">
        <v>51</v>
      </c>
      <c r="AB212" s="28"/>
      <c r="AC212" s="28"/>
      <c r="AD212" s="25" t="s">
        <v>51</v>
      </c>
      <c r="AE212" s="32" t="s">
        <v>1844</v>
      </c>
      <c r="AF212" s="32" t="s">
        <v>144</v>
      </c>
      <c r="AG212" s="25"/>
      <c r="AH212" s="28"/>
      <c r="AI212" s="28"/>
      <c r="AJ212" s="28"/>
      <c r="AK212" s="25" t="s">
        <v>51</v>
      </c>
      <c r="AL212" s="32" t="s">
        <v>1845</v>
      </c>
      <c r="AM212" s="28"/>
      <c r="AN212" s="25"/>
      <c r="AO212" s="25"/>
      <c r="AP212" s="37"/>
      <c r="AQ212" s="25" t="s">
        <v>1846</v>
      </c>
      <c r="AR212" s="39" t="s">
        <v>1847</v>
      </c>
      <c r="AS212" s="38" t="s">
        <v>1848</v>
      </c>
      <c r="AT212" s="38" t="s">
        <v>1849</v>
      </c>
      <c r="AU212" s="39"/>
      <c r="AV212" s="32"/>
    </row>
    <row r="213">
      <c r="A213" s="24" t="s">
        <v>1850</v>
      </c>
      <c r="B213" s="25" t="s">
        <v>1851</v>
      </c>
      <c r="C213" s="26" t="s">
        <v>93</v>
      </c>
      <c r="D213" s="27" t="s">
        <v>108</v>
      </c>
      <c r="E213" s="25" t="s">
        <v>51</v>
      </c>
      <c r="F213" s="29"/>
      <c r="G213" s="29">
        <v>43916.0</v>
      </c>
      <c r="H213" s="30">
        <v>0.0</v>
      </c>
      <c r="I213" s="28"/>
      <c r="J213" s="46"/>
      <c r="K213" s="28"/>
      <c r="L213" s="28"/>
      <c r="M213" s="28"/>
      <c r="N213" s="25" t="s">
        <v>51</v>
      </c>
      <c r="O213" s="42">
        <v>43969.0</v>
      </c>
      <c r="P213" s="25">
        <v>0.0</v>
      </c>
      <c r="Q213" s="43" t="s">
        <v>55</v>
      </c>
      <c r="R213" s="35" t="s">
        <v>56</v>
      </c>
      <c r="S213" s="28"/>
      <c r="T213" s="25" t="s">
        <v>51</v>
      </c>
      <c r="U213" s="25" t="s">
        <v>51</v>
      </c>
      <c r="V213" s="25" t="s">
        <v>51</v>
      </c>
      <c r="W213" s="25" t="s">
        <v>58</v>
      </c>
      <c r="X213" s="25" t="s">
        <v>58</v>
      </c>
      <c r="Y213" s="28"/>
      <c r="Z213" s="28"/>
      <c r="AA213" s="28"/>
      <c r="AB213" s="28"/>
      <c r="AC213" s="28"/>
      <c r="AD213" s="28"/>
      <c r="AE213" s="36"/>
      <c r="AF213" s="36"/>
      <c r="AG213" s="28"/>
      <c r="AH213" s="28"/>
      <c r="AI213" s="28"/>
      <c r="AJ213" s="28"/>
      <c r="AM213" s="28"/>
      <c r="AN213" s="28"/>
      <c r="AO213" s="28"/>
      <c r="AP213" s="28"/>
      <c r="AQ213" s="28"/>
      <c r="AR213" s="48"/>
      <c r="AS213" s="53" t="s">
        <v>1852</v>
      </c>
      <c r="AT213" s="38" t="s">
        <v>1853</v>
      </c>
      <c r="AU213" s="39"/>
      <c r="AV213" s="28"/>
    </row>
    <row r="214">
      <c r="A214" s="24" t="s">
        <v>1854</v>
      </c>
      <c r="B214" s="25" t="s">
        <v>1855</v>
      </c>
      <c r="C214" s="26" t="s">
        <v>118</v>
      </c>
      <c r="D214" s="27" t="s">
        <v>69</v>
      </c>
      <c r="E214" s="25" t="s">
        <v>51</v>
      </c>
      <c r="F214" s="29"/>
      <c r="G214" s="29">
        <v>43903.0</v>
      </c>
      <c r="H214" s="30">
        <v>2.0</v>
      </c>
      <c r="I214" s="28"/>
      <c r="J214" s="46"/>
      <c r="K214" s="28"/>
      <c r="L214" s="28"/>
      <c r="M214" s="28"/>
      <c r="N214" s="25" t="s">
        <v>58</v>
      </c>
      <c r="O214" s="55"/>
      <c r="P214" s="25"/>
      <c r="Q214" s="43" t="s">
        <v>55</v>
      </c>
      <c r="R214" s="35" t="s">
        <v>56</v>
      </c>
      <c r="S214" s="32" t="s">
        <v>1856</v>
      </c>
      <c r="T214" s="25" t="s">
        <v>51</v>
      </c>
      <c r="U214" s="25" t="s">
        <v>51</v>
      </c>
      <c r="V214" s="25" t="s">
        <v>58</v>
      </c>
      <c r="W214" s="25" t="s">
        <v>51</v>
      </c>
      <c r="X214" s="25" t="s">
        <v>58</v>
      </c>
      <c r="Y214" s="25"/>
      <c r="Z214" s="25"/>
      <c r="AA214" s="25"/>
      <c r="AB214" s="25"/>
      <c r="AC214" s="25" t="s">
        <v>60</v>
      </c>
      <c r="AD214" s="28"/>
      <c r="AE214" s="36"/>
      <c r="AF214" s="36"/>
      <c r="AG214" s="28"/>
      <c r="AH214" s="28"/>
      <c r="AI214" s="28"/>
      <c r="AJ214" s="28"/>
      <c r="AK214" s="25" t="s">
        <v>51</v>
      </c>
      <c r="AL214" s="32" t="s">
        <v>1857</v>
      </c>
      <c r="AM214" s="28"/>
      <c r="AN214" s="25"/>
      <c r="AO214" s="25" t="s">
        <v>51</v>
      </c>
      <c r="AP214" s="49" t="s">
        <v>1858</v>
      </c>
      <c r="AQ214" s="32" t="s">
        <v>1859</v>
      </c>
      <c r="AR214" s="38" t="s">
        <v>1860</v>
      </c>
      <c r="AS214" s="92" t="s">
        <v>1861</v>
      </c>
      <c r="AT214" s="48"/>
      <c r="AU214" s="38" t="s">
        <v>1862</v>
      </c>
      <c r="AV214" s="25"/>
    </row>
    <row r="215">
      <c r="A215" s="24" t="s">
        <v>1863</v>
      </c>
      <c r="B215" s="25" t="s">
        <v>1864</v>
      </c>
      <c r="C215" s="26" t="s">
        <v>93</v>
      </c>
      <c r="D215" s="27" t="s">
        <v>108</v>
      </c>
      <c r="E215" s="25" t="s">
        <v>159</v>
      </c>
      <c r="F215" s="28"/>
      <c r="G215" s="29">
        <v>43873.0</v>
      </c>
      <c r="H215" s="30">
        <v>11.0</v>
      </c>
      <c r="I215" s="28"/>
      <c r="J215" s="46"/>
      <c r="K215" s="28"/>
      <c r="L215" s="28"/>
      <c r="M215" s="28"/>
      <c r="N215" s="25" t="s">
        <v>51</v>
      </c>
      <c r="O215" s="42">
        <v>43955.0</v>
      </c>
      <c r="P215" s="25">
        <v>231.0</v>
      </c>
      <c r="Q215" s="43" t="s">
        <v>55</v>
      </c>
      <c r="R215" s="88" t="s">
        <v>1865</v>
      </c>
      <c r="S215" s="104" t="s">
        <v>1866</v>
      </c>
      <c r="T215" s="25" t="s">
        <v>51</v>
      </c>
      <c r="U215" s="25" t="s">
        <v>51</v>
      </c>
      <c r="V215" s="25" t="s">
        <v>58</v>
      </c>
      <c r="W215" s="25" t="s">
        <v>51</v>
      </c>
      <c r="X215" s="25" t="s">
        <v>58</v>
      </c>
      <c r="Y215" s="28"/>
      <c r="Z215" s="28"/>
      <c r="AA215" s="28"/>
      <c r="AB215" s="28"/>
      <c r="AC215" s="28"/>
      <c r="AD215" s="25" t="s">
        <v>51</v>
      </c>
      <c r="AE215" s="44" t="s">
        <v>1867</v>
      </c>
      <c r="AF215" s="32" t="s">
        <v>86</v>
      </c>
      <c r="AG215" s="28"/>
      <c r="AH215" s="28"/>
      <c r="AI215" s="28"/>
      <c r="AJ215" s="28"/>
      <c r="AK215" s="28"/>
      <c r="AL215" s="28"/>
      <c r="AM215" s="28"/>
      <c r="AN215" s="28"/>
      <c r="AO215" s="28"/>
      <c r="AP215" s="28"/>
      <c r="AQ215" s="32" t="s">
        <v>1868</v>
      </c>
      <c r="AR215" s="50" t="s">
        <v>1869</v>
      </c>
      <c r="AS215" s="66" t="s">
        <v>1870</v>
      </c>
      <c r="AT215" s="48"/>
      <c r="AU215" s="48"/>
      <c r="AV215" s="50" t="s">
        <v>1871</v>
      </c>
    </row>
    <row r="216">
      <c r="A216" s="24" t="s">
        <v>1872</v>
      </c>
      <c r="B216" s="25" t="s">
        <v>1873</v>
      </c>
      <c r="C216" s="26" t="s">
        <v>118</v>
      </c>
      <c r="D216" s="27" t="s">
        <v>102</v>
      </c>
      <c r="E216" s="25" t="s">
        <v>51</v>
      </c>
      <c r="F216" s="28"/>
      <c r="G216" s="29">
        <v>43906.0</v>
      </c>
      <c r="H216" s="30">
        <v>2.0</v>
      </c>
      <c r="I216" s="29">
        <v>43935.0</v>
      </c>
      <c r="J216" s="46">
        <f>(I216-G216)/7</f>
        <v>4.142857143</v>
      </c>
      <c r="K216" s="28"/>
      <c r="L216" s="28"/>
      <c r="M216" s="28"/>
      <c r="N216" s="25" t="s">
        <v>51</v>
      </c>
      <c r="O216" s="42">
        <v>44088.0</v>
      </c>
      <c r="P216" s="25">
        <v>1220.0</v>
      </c>
      <c r="Q216" s="43" t="s">
        <v>55</v>
      </c>
      <c r="R216" s="35" t="s">
        <v>56</v>
      </c>
      <c r="S216" s="32" t="s">
        <v>1874</v>
      </c>
      <c r="T216" s="25" t="s">
        <v>51</v>
      </c>
      <c r="U216" s="25" t="s">
        <v>51</v>
      </c>
      <c r="V216" s="25" t="s">
        <v>58</v>
      </c>
      <c r="W216" s="25" t="s">
        <v>58</v>
      </c>
      <c r="X216" s="25" t="s">
        <v>58</v>
      </c>
      <c r="Y216" s="28"/>
      <c r="Z216" s="28"/>
      <c r="AA216" s="28"/>
      <c r="AB216" s="28"/>
      <c r="AC216" s="28"/>
      <c r="AD216" s="28"/>
      <c r="AE216" s="36"/>
      <c r="AF216" s="36"/>
      <c r="AG216" s="28"/>
      <c r="AH216" s="28"/>
      <c r="AI216" s="28"/>
      <c r="AJ216" s="28"/>
      <c r="AK216" s="28"/>
      <c r="AL216" s="28"/>
      <c r="AM216" s="28"/>
      <c r="AN216" s="25"/>
      <c r="AO216" s="25"/>
      <c r="AP216" s="37"/>
      <c r="AQ216" s="25"/>
      <c r="AR216" s="39" t="s">
        <v>1875</v>
      </c>
      <c r="AS216" s="38" t="s">
        <v>1876</v>
      </c>
      <c r="AT216" s="38" t="s">
        <v>1877</v>
      </c>
      <c r="AU216" s="39"/>
      <c r="AV216" s="25"/>
    </row>
    <row r="217">
      <c r="A217" s="24" t="s">
        <v>1878</v>
      </c>
      <c r="B217" s="25" t="s">
        <v>1879</v>
      </c>
      <c r="C217" s="26" t="s">
        <v>82</v>
      </c>
      <c r="D217" s="27" t="s">
        <v>108</v>
      </c>
      <c r="E217" s="25" t="s">
        <v>51</v>
      </c>
      <c r="F217" s="28"/>
      <c r="G217" s="29">
        <v>43910.0</v>
      </c>
      <c r="H217" s="30">
        <v>52.0</v>
      </c>
      <c r="I217" s="25" t="s">
        <v>53</v>
      </c>
      <c r="J217" s="46"/>
      <c r="K217" s="28"/>
      <c r="L217" s="28"/>
      <c r="M217" s="32" t="s">
        <v>1880</v>
      </c>
      <c r="N217" s="32" t="s">
        <v>51</v>
      </c>
      <c r="O217" s="33">
        <v>43985.0</v>
      </c>
      <c r="P217" s="32">
        <v>457.0</v>
      </c>
      <c r="Q217" s="43" t="s">
        <v>55</v>
      </c>
      <c r="R217" s="35" t="s">
        <v>56</v>
      </c>
      <c r="S217" s="32" t="s">
        <v>1881</v>
      </c>
      <c r="T217" s="25" t="s">
        <v>51</v>
      </c>
      <c r="U217" s="25" t="s">
        <v>51</v>
      </c>
      <c r="V217" s="25" t="s">
        <v>51</v>
      </c>
      <c r="W217" s="25" t="s">
        <v>51</v>
      </c>
      <c r="X217" s="25" t="s">
        <v>58</v>
      </c>
      <c r="Y217" s="25"/>
      <c r="Z217" s="25"/>
      <c r="AA217" s="25" t="s">
        <v>51</v>
      </c>
      <c r="AB217" s="25"/>
      <c r="AC217" s="25" t="s">
        <v>60</v>
      </c>
      <c r="AD217" s="28"/>
      <c r="AE217" s="36"/>
      <c r="AF217" s="36"/>
      <c r="AG217" s="28"/>
      <c r="AH217" s="28"/>
      <c r="AI217" s="28"/>
      <c r="AJ217" s="28"/>
      <c r="AK217" s="28"/>
      <c r="AL217" s="28"/>
      <c r="AM217" s="28"/>
      <c r="AN217" s="28"/>
      <c r="AO217" s="28"/>
      <c r="AP217" s="28"/>
      <c r="AQ217" s="32" t="s">
        <v>1882</v>
      </c>
      <c r="AR217" s="38" t="s">
        <v>1883</v>
      </c>
      <c r="AS217" s="48"/>
      <c r="AT217" s="48"/>
      <c r="AU217" s="38" t="s">
        <v>1884</v>
      </c>
      <c r="AV217" s="32"/>
    </row>
    <row r="218">
      <c r="A218" s="24" t="s">
        <v>1885</v>
      </c>
      <c r="B218" s="25" t="s">
        <v>1886</v>
      </c>
      <c r="C218" s="26" t="s">
        <v>82</v>
      </c>
      <c r="D218" s="27" t="s">
        <v>50</v>
      </c>
      <c r="E218" s="25" t="s">
        <v>51</v>
      </c>
      <c r="F218" s="29"/>
      <c r="G218" s="29">
        <v>43906.0</v>
      </c>
      <c r="H218" s="30">
        <v>0.0</v>
      </c>
      <c r="I218" s="25" t="s">
        <v>1887</v>
      </c>
      <c r="J218" s="41">
        <v>1.0</v>
      </c>
      <c r="K218" s="25"/>
      <c r="L218" s="25"/>
      <c r="M218" s="25" t="s">
        <v>1888</v>
      </c>
      <c r="N218" s="25" t="s">
        <v>51</v>
      </c>
      <c r="O218" s="42">
        <v>44080.0</v>
      </c>
      <c r="P218" s="32">
        <v>1987.0</v>
      </c>
      <c r="Q218" s="43" t="s">
        <v>55</v>
      </c>
      <c r="R218" s="35" t="s">
        <v>56</v>
      </c>
      <c r="S218" s="32" t="s">
        <v>1889</v>
      </c>
      <c r="T218" s="25" t="s">
        <v>51</v>
      </c>
      <c r="U218" s="25" t="s">
        <v>51</v>
      </c>
      <c r="V218" s="25" t="s">
        <v>51</v>
      </c>
      <c r="W218" s="25" t="s">
        <v>51</v>
      </c>
      <c r="X218" s="25" t="s">
        <v>58</v>
      </c>
      <c r="Y218" s="25" t="s">
        <v>58</v>
      </c>
      <c r="Z218" s="25" t="s">
        <v>1357</v>
      </c>
      <c r="AA218" s="25" t="s">
        <v>58</v>
      </c>
      <c r="AB218" s="25"/>
      <c r="AC218" s="25"/>
      <c r="AD218" s="25" t="s">
        <v>51</v>
      </c>
      <c r="AE218" s="32" t="s">
        <v>1890</v>
      </c>
      <c r="AF218" s="32" t="s">
        <v>86</v>
      </c>
      <c r="AG218" s="25"/>
      <c r="AH218" s="28"/>
      <c r="AI218" s="28"/>
      <c r="AJ218" s="28"/>
      <c r="AK218" s="25"/>
      <c r="AL218" s="28"/>
      <c r="AM218" s="28"/>
      <c r="AN218" s="25"/>
      <c r="AO218" s="25"/>
      <c r="AP218" s="37"/>
      <c r="AQ218" s="25"/>
      <c r="AR218" s="38" t="s">
        <v>1891</v>
      </c>
      <c r="AS218" s="50" t="s">
        <v>1892</v>
      </c>
      <c r="AT218" s="38" t="s">
        <v>1893</v>
      </c>
      <c r="AU218" s="39"/>
      <c r="AV218" s="32"/>
    </row>
    <row r="219">
      <c r="A219" s="24" t="s">
        <v>1894</v>
      </c>
      <c r="B219" s="25" t="s">
        <v>1895</v>
      </c>
      <c r="C219" s="26" t="s">
        <v>107</v>
      </c>
      <c r="D219" s="27" t="s">
        <v>108</v>
      </c>
      <c r="E219" s="25" t="s">
        <v>51</v>
      </c>
      <c r="F219" s="29"/>
      <c r="G219" s="29">
        <v>43910.0</v>
      </c>
      <c r="H219" s="30">
        <v>2.0</v>
      </c>
      <c r="I219" s="25" t="s">
        <v>53</v>
      </c>
      <c r="J219" s="31"/>
      <c r="K219" s="32"/>
      <c r="L219" s="32"/>
      <c r="M219" s="32" t="s">
        <v>1896</v>
      </c>
      <c r="N219" s="32" t="s">
        <v>51</v>
      </c>
      <c r="O219" s="33">
        <v>43983.0</v>
      </c>
      <c r="P219" s="32">
        <v>1089.0</v>
      </c>
      <c r="Q219" s="43" t="s">
        <v>55</v>
      </c>
      <c r="R219" s="35" t="s">
        <v>56</v>
      </c>
      <c r="S219" s="44" t="s">
        <v>1897</v>
      </c>
      <c r="T219" s="25" t="s">
        <v>51</v>
      </c>
      <c r="U219" s="25" t="s">
        <v>51</v>
      </c>
      <c r="V219" s="25" t="s">
        <v>51</v>
      </c>
      <c r="W219" s="25" t="s">
        <v>51</v>
      </c>
      <c r="X219" s="25" t="s">
        <v>51</v>
      </c>
      <c r="Y219" s="28"/>
      <c r="Z219" s="28"/>
      <c r="AA219" s="25" t="s">
        <v>58</v>
      </c>
      <c r="AB219" s="28"/>
      <c r="AC219" s="28"/>
      <c r="AD219" s="25" t="s">
        <v>58</v>
      </c>
      <c r="AE219" s="44" t="s">
        <v>1898</v>
      </c>
      <c r="AF219" s="32" t="s">
        <v>61</v>
      </c>
      <c r="AG219" s="28"/>
      <c r="AH219" s="28"/>
      <c r="AI219" s="28"/>
      <c r="AJ219" s="28"/>
      <c r="AK219" s="28"/>
      <c r="AL219" s="28"/>
      <c r="AM219" s="28"/>
      <c r="AN219" s="25"/>
      <c r="AO219" s="25"/>
      <c r="AP219" s="37"/>
      <c r="AQ219" s="25"/>
      <c r="AR219" s="38" t="s">
        <v>1899</v>
      </c>
      <c r="AS219" s="92" t="s">
        <v>1900</v>
      </c>
      <c r="AT219" s="38" t="s">
        <v>1901</v>
      </c>
      <c r="AU219" s="39"/>
      <c r="AV219" s="32"/>
    </row>
    <row r="220">
      <c r="A220" s="24" t="s">
        <v>1902</v>
      </c>
      <c r="B220" s="25" t="s">
        <v>1903</v>
      </c>
      <c r="C220" s="26" t="s">
        <v>107</v>
      </c>
      <c r="D220" s="27" t="s">
        <v>108</v>
      </c>
      <c r="E220" s="25" t="s">
        <v>51</v>
      </c>
      <c r="F220" s="29"/>
      <c r="G220" s="29">
        <v>43914.0</v>
      </c>
      <c r="H220" s="30">
        <v>0.0</v>
      </c>
      <c r="I220" s="29">
        <v>43940.0</v>
      </c>
      <c r="J220" s="41">
        <v>4.0</v>
      </c>
      <c r="K220" s="25" t="s">
        <v>51</v>
      </c>
      <c r="L220" s="57">
        <v>44040.0</v>
      </c>
      <c r="M220" s="121"/>
      <c r="N220" s="25" t="s">
        <v>51</v>
      </c>
      <c r="O220" s="42">
        <v>44088.0</v>
      </c>
      <c r="P220" s="122">
        <v>7508.0</v>
      </c>
      <c r="Q220" s="43" t="s">
        <v>55</v>
      </c>
      <c r="R220" s="35" t="s">
        <v>56</v>
      </c>
      <c r="S220" s="123" t="s">
        <v>1904</v>
      </c>
      <c r="T220" s="25" t="s">
        <v>51</v>
      </c>
      <c r="U220" s="25" t="s">
        <v>51</v>
      </c>
      <c r="V220" s="25" t="s">
        <v>51</v>
      </c>
      <c r="W220" s="25" t="s">
        <v>51</v>
      </c>
      <c r="X220" s="25" t="s">
        <v>58</v>
      </c>
      <c r="Y220" s="28"/>
      <c r="Z220" s="28"/>
      <c r="AA220" s="28"/>
      <c r="AB220" s="28"/>
      <c r="AC220" s="28"/>
      <c r="AD220" s="25" t="s">
        <v>58</v>
      </c>
      <c r="AE220" s="44" t="s">
        <v>1905</v>
      </c>
      <c r="AF220" s="32" t="s">
        <v>61</v>
      </c>
      <c r="AG220" s="28"/>
      <c r="AH220" s="28"/>
      <c r="AI220" s="28"/>
      <c r="AJ220" s="28"/>
      <c r="AK220" s="28"/>
      <c r="AL220" s="28"/>
      <c r="AM220" s="28"/>
      <c r="AN220" s="28"/>
      <c r="AO220" s="28"/>
      <c r="AP220" s="28"/>
      <c r="AQ220" s="28"/>
      <c r="AR220" s="98" t="s">
        <v>1906</v>
      </c>
      <c r="AS220" s="50" t="s">
        <v>1907</v>
      </c>
      <c r="AT220" s="68" t="s">
        <v>1908</v>
      </c>
      <c r="AU220" s="48"/>
      <c r="AV220" s="123"/>
    </row>
    <row r="221">
      <c r="A221" s="124"/>
      <c r="B221" s="28"/>
      <c r="C221" s="28"/>
      <c r="D221" s="28"/>
      <c r="E221" s="28"/>
      <c r="F221" s="28"/>
      <c r="G221" s="28"/>
      <c r="H221" s="30" t="s">
        <v>119</v>
      </c>
      <c r="I221" s="28"/>
      <c r="J221" s="46"/>
      <c r="K221" s="28"/>
      <c r="L221" s="28"/>
      <c r="M221" s="28"/>
      <c r="N221" s="28"/>
      <c r="O221" s="55"/>
      <c r="P221" s="28"/>
      <c r="Q221" s="36"/>
      <c r="R221" s="125"/>
      <c r="S221" s="28"/>
      <c r="T221" s="28"/>
      <c r="U221" s="28"/>
      <c r="V221" s="28"/>
      <c r="W221" s="28"/>
      <c r="X221" s="28"/>
      <c r="Y221" s="28"/>
      <c r="Z221" s="28"/>
      <c r="AA221" s="28"/>
      <c r="AB221" s="28"/>
      <c r="AC221" s="28"/>
      <c r="AD221" s="28"/>
      <c r="AE221" s="36"/>
      <c r="AF221" s="36"/>
      <c r="AG221" s="28"/>
      <c r="AH221" s="28"/>
      <c r="AI221" s="28"/>
      <c r="AJ221" s="28"/>
      <c r="AK221" s="28"/>
      <c r="AL221" s="28"/>
      <c r="AM221" s="28"/>
      <c r="AN221" s="28"/>
      <c r="AO221" s="28"/>
      <c r="AP221" s="28"/>
      <c r="AQ221" s="28"/>
      <c r="AR221" s="48"/>
      <c r="AS221" s="48"/>
      <c r="AT221" s="48"/>
      <c r="AU221" s="48"/>
      <c r="AV221" s="28"/>
    </row>
    <row r="222">
      <c r="A222" s="126"/>
      <c r="B222" s="28"/>
      <c r="C222" s="28"/>
      <c r="D222" s="28"/>
      <c r="E222" s="28"/>
      <c r="F222" s="28"/>
      <c r="G222" s="28"/>
      <c r="H222" s="30" t="s">
        <v>119</v>
      </c>
      <c r="I222" s="28"/>
      <c r="J222" s="46"/>
      <c r="K222" s="28"/>
      <c r="L222" s="28"/>
      <c r="M222" s="28"/>
      <c r="N222" s="28"/>
      <c r="O222" s="55"/>
      <c r="P222" s="28"/>
      <c r="Q222" s="36"/>
      <c r="R222" s="125"/>
      <c r="S222" s="28"/>
      <c r="T222" s="28"/>
      <c r="U222" s="28"/>
      <c r="V222" s="28"/>
      <c r="W222" s="28"/>
      <c r="X222" s="28"/>
      <c r="Y222" s="28"/>
      <c r="Z222" s="28"/>
      <c r="AA222" s="28"/>
      <c r="AB222" s="28"/>
      <c r="AC222" s="28"/>
      <c r="AD222" s="28"/>
      <c r="AE222" s="36"/>
      <c r="AF222" s="36"/>
      <c r="AG222" s="28"/>
      <c r="AH222" s="28"/>
      <c r="AI222" s="28"/>
      <c r="AJ222" s="28"/>
      <c r="AK222" s="28"/>
      <c r="AL222" s="28"/>
      <c r="AM222" s="28"/>
      <c r="AN222" s="28"/>
      <c r="AO222" s="28"/>
      <c r="AP222" s="28"/>
      <c r="AQ222" s="28"/>
      <c r="AR222" s="48"/>
      <c r="AS222" s="48"/>
      <c r="AT222" s="48"/>
      <c r="AU222" s="48"/>
      <c r="AV222" s="28"/>
    </row>
    <row r="223">
      <c r="A223" s="126"/>
      <c r="B223" s="28"/>
      <c r="C223" s="28"/>
      <c r="D223" s="28"/>
      <c r="E223" s="28"/>
      <c r="F223" s="28"/>
      <c r="G223" s="28"/>
      <c r="H223" s="30" t="s">
        <v>119</v>
      </c>
      <c r="I223" s="28"/>
      <c r="J223" s="46"/>
      <c r="K223" s="28"/>
      <c r="L223" s="28"/>
      <c r="M223" s="25" t="s">
        <v>119</v>
      </c>
      <c r="N223" s="28"/>
      <c r="O223" s="55"/>
      <c r="P223" s="28"/>
      <c r="Q223" s="36"/>
      <c r="R223" s="125"/>
      <c r="S223" s="28"/>
      <c r="T223" s="28"/>
      <c r="U223" s="28"/>
      <c r="V223" s="28"/>
      <c r="W223" s="28"/>
      <c r="X223" s="28"/>
      <c r="Y223" s="28"/>
      <c r="Z223" s="28"/>
      <c r="AA223" s="28"/>
      <c r="AB223" s="28"/>
      <c r="AC223" s="28"/>
      <c r="AD223" s="28"/>
      <c r="AE223" s="36"/>
      <c r="AF223" s="36"/>
      <c r="AG223" s="28"/>
      <c r="AH223" s="28"/>
      <c r="AI223" s="28"/>
      <c r="AJ223" s="28"/>
      <c r="AK223" s="28"/>
      <c r="AL223" s="28"/>
      <c r="AM223" s="28"/>
      <c r="AN223" s="28"/>
      <c r="AO223" s="28"/>
      <c r="AP223" s="28"/>
      <c r="AQ223" s="28"/>
      <c r="AR223" s="48"/>
      <c r="AS223" s="48"/>
      <c r="AT223" s="48"/>
      <c r="AU223" s="48"/>
      <c r="AV223" s="28"/>
    </row>
    <row r="224">
      <c r="A224" s="126"/>
      <c r="B224" s="28"/>
      <c r="C224" s="28"/>
      <c r="D224" s="28"/>
      <c r="E224" s="28"/>
      <c r="F224" s="28"/>
      <c r="G224" s="28"/>
      <c r="H224" s="47"/>
      <c r="I224" s="28"/>
      <c r="J224" s="46"/>
      <c r="K224" s="28"/>
      <c r="L224" s="28"/>
      <c r="M224" s="28"/>
      <c r="N224" s="28"/>
      <c r="O224" s="55"/>
      <c r="P224" s="28"/>
      <c r="Q224" s="36"/>
      <c r="R224" s="125"/>
      <c r="S224" s="28"/>
      <c r="T224" s="28"/>
      <c r="U224" s="28"/>
      <c r="V224" s="28"/>
      <c r="W224" s="28"/>
      <c r="X224" s="28"/>
      <c r="Y224" s="28"/>
      <c r="Z224" s="28"/>
      <c r="AA224" s="28"/>
      <c r="AB224" s="28"/>
      <c r="AC224" s="28"/>
      <c r="AD224" s="28"/>
      <c r="AE224" s="36"/>
      <c r="AF224" s="36"/>
      <c r="AG224" s="28"/>
      <c r="AH224" s="28"/>
      <c r="AI224" s="28"/>
      <c r="AJ224" s="28"/>
      <c r="AK224" s="28"/>
      <c r="AL224" s="28"/>
      <c r="AM224" s="28"/>
      <c r="AN224" s="28"/>
      <c r="AO224" s="28"/>
      <c r="AP224" s="28"/>
      <c r="AQ224" s="28"/>
      <c r="AR224" s="48"/>
      <c r="AS224" s="48"/>
      <c r="AT224" s="48"/>
      <c r="AU224" s="48"/>
      <c r="AV224" s="28"/>
    </row>
    <row r="225">
      <c r="A225" s="126"/>
      <c r="B225" s="28"/>
      <c r="C225" s="28"/>
      <c r="D225" s="28"/>
      <c r="E225" s="28"/>
      <c r="F225" s="28"/>
      <c r="G225" s="28"/>
      <c r="H225" s="47"/>
      <c r="I225" s="28"/>
      <c r="J225" s="46"/>
      <c r="K225" s="28"/>
      <c r="L225" s="28"/>
      <c r="M225" s="28"/>
      <c r="N225" s="28"/>
      <c r="O225" s="55"/>
      <c r="P225" s="28"/>
      <c r="Q225" s="36"/>
      <c r="R225" s="125"/>
      <c r="S225" s="28"/>
      <c r="T225" s="28"/>
      <c r="U225" s="28"/>
      <c r="V225" s="28"/>
      <c r="W225" s="28"/>
      <c r="X225" s="28"/>
      <c r="Y225" s="28"/>
      <c r="Z225" s="28"/>
      <c r="AA225" s="28"/>
      <c r="AB225" s="28"/>
      <c r="AC225" s="28"/>
      <c r="AD225" s="28"/>
      <c r="AE225" s="36"/>
      <c r="AF225" s="36"/>
      <c r="AG225" s="28"/>
      <c r="AH225" s="28"/>
      <c r="AI225" s="28"/>
      <c r="AJ225" s="28"/>
      <c r="AK225" s="28"/>
      <c r="AL225" s="28"/>
      <c r="AM225" s="28"/>
      <c r="AN225" s="28"/>
      <c r="AO225" s="28"/>
      <c r="AP225" s="28"/>
      <c r="AQ225" s="28"/>
      <c r="AR225" s="48"/>
      <c r="AS225" s="48"/>
      <c r="AT225" s="48"/>
      <c r="AU225" s="48"/>
      <c r="AV225" s="28"/>
    </row>
    <row r="226">
      <c r="A226" s="126"/>
      <c r="B226" s="28"/>
      <c r="C226" s="28"/>
      <c r="D226" s="25" t="s">
        <v>119</v>
      </c>
      <c r="E226" s="28"/>
      <c r="F226" s="28"/>
      <c r="G226" s="28"/>
      <c r="H226" s="47"/>
      <c r="I226" s="28"/>
      <c r="J226" s="46"/>
      <c r="K226" s="28"/>
      <c r="L226" s="28"/>
      <c r="M226" s="28"/>
      <c r="N226" s="28"/>
      <c r="O226" s="55"/>
      <c r="P226" s="28"/>
      <c r="Q226" s="36"/>
      <c r="R226" s="125"/>
      <c r="S226" s="28"/>
      <c r="T226" s="28"/>
      <c r="U226" s="28"/>
      <c r="V226" s="28"/>
      <c r="W226" s="28"/>
      <c r="X226" s="28"/>
      <c r="Y226" s="28"/>
      <c r="Z226" s="28"/>
      <c r="AA226" s="28"/>
      <c r="AB226" s="28"/>
      <c r="AC226" s="28"/>
      <c r="AD226" s="28"/>
      <c r="AE226" s="36"/>
      <c r="AF226" s="36"/>
      <c r="AG226" s="28"/>
      <c r="AH226" s="28"/>
      <c r="AI226" s="28"/>
      <c r="AJ226" s="28"/>
      <c r="AK226" s="28"/>
      <c r="AL226" s="28"/>
      <c r="AM226" s="28"/>
      <c r="AN226" s="28"/>
      <c r="AO226" s="28"/>
      <c r="AP226" s="28"/>
      <c r="AQ226" s="28"/>
      <c r="AR226" s="48"/>
      <c r="AS226" s="48"/>
      <c r="AT226" s="48"/>
      <c r="AU226" s="48"/>
      <c r="AV226" s="28"/>
    </row>
    <row r="227">
      <c r="A227" s="126"/>
      <c r="B227" s="28"/>
      <c r="C227" s="28"/>
      <c r="D227" s="28"/>
      <c r="E227" s="28"/>
      <c r="F227" s="28"/>
      <c r="G227" s="28"/>
      <c r="H227" s="47"/>
      <c r="I227" s="28"/>
      <c r="J227" s="46"/>
      <c r="K227" s="28"/>
      <c r="L227" s="28"/>
      <c r="M227" s="28"/>
      <c r="N227" s="28"/>
      <c r="O227" s="55"/>
      <c r="P227" s="28"/>
      <c r="Q227" s="36"/>
      <c r="R227" s="125"/>
      <c r="S227" s="28"/>
      <c r="T227" s="28"/>
      <c r="U227" s="28"/>
      <c r="V227" s="28"/>
      <c r="W227" s="28"/>
      <c r="X227" s="28"/>
      <c r="Y227" s="28"/>
      <c r="Z227" s="28"/>
      <c r="AA227" s="28"/>
      <c r="AB227" s="28"/>
      <c r="AC227" s="28"/>
      <c r="AD227" s="28"/>
      <c r="AE227" s="36"/>
      <c r="AF227" s="36"/>
      <c r="AG227" s="28"/>
      <c r="AH227" s="28"/>
      <c r="AI227" s="28"/>
      <c r="AJ227" s="28"/>
      <c r="AK227" s="28"/>
      <c r="AL227" s="28"/>
      <c r="AM227" s="28"/>
      <c r="AN227" s="28"/>
      <c r="AO227" s="28"/>
      <c r="AP227" s="28"/>
      <c r="AQ227" s="28"/>
      <c r="AR227" s="48"/>
      <c r="AS227" s="48"/>
      <c r="AT227" s="48"/>
      <c r="AU227" s="48"/>
      <c r="AV227" s="28"/>
    </row>
    <row r="228">
      <c r="A228" s="126"/>
      <c r="B228" s="28"/>
      <c r="C228" s="28"/>
      <c r="D228" s="28"/>
      <c r="E228" s="28"/>
      <c r="F228" s="28"/>
      <c r="G228" s="28"/>
      <c r="H228" s="47"/>
      <c r="I228" s="28"/>
      <c r="J228" s="46"/>
      <c r="K228" s="28"/>
      <c r="L228" s="28"/>
      <c r="M228" s="28"/>
      <c r="N228" s="28"/>
      <c r="O228" s="55"/>
      <c r="P228" s="28"/>
      <c r="Q228" s="36"/>
      <c r="R228" s="125"/>
      <c r="S228" s="28"/>
      <c r="T228" s="28"/>
      <c r="U228" s="28"/>
      <c r="V228" s="28"/>
      <c r="W228" s="28"/>
      <c r="X228" s="28"/>
      <c r="Y228" s="28"/>
      <c r="Z228" s="28"/>
      <c r="AA228" s="28"/>
      <c r="AB228" s="28"/>
      <c r="AC228" s="28"/>
      <c r="AD228" s="28"/>
      <c r="AE228" s="36"/>
      <c r="AF228" s="36"/>
      <c r="AG228" s="28"/>
      <c r="AH228" s="28"/>
      <c r="AI228" s="28"/>
      <c r="AJ228" s="28"/>
      <c r="AK228" s="28"/>
      <c r="AL228" s="28"/>
      <c r="AM228" s="28"/>
      <c r="AN228" s="28"/>
      <c r="AO228" s="28"/>
      <c r="AP228" s="28"/>
      <c r="AQ228" s="28"/>
      <c r="AR228" s="48"/>
      <c r="AS228" s="48"/>
      <c r="AT228" s="48"/>
      <c r="AU228" s="48"/>
      <c r="AV228" s="28"/>
    </row>
    <row r="229">
      <c r="A229" s="126"/>
      <c r="B229" s="28"/>
      <c r="C229" s="28"/>
      <c r="D229" s="28"/>
      <c r="E229" s="28"/>
      <c r="F229" s="28"/>
      <c r="G229" s="28"/>
      <c r="H229" s="47"/>
      <c r="I229" s="28"/>
      <c r="J229" s="46"/>
      <c r="K229" s="28"/>
      <c r="L229" s="28"/>
      <c r="M229" s="28"/>
      <c r="N229" s="28"/>
      <c r="O229" s="55"/>
      <c r="P229" s="28"/>
      <c r="Q229" s="36"/>
      <c r="R229" s="125"/>
      <c r="S229" s="28"/>
      <c r="T229" s="28"/>
      <c r="U229" s="28"/>
      <c r="V229" s="28"/>
      <c r="W229" s="28"/>
      <c r="X229" s="28"/>
      <c r="Y229" s="28"/>
      <c r="Z229" s="28"/>
      <c r="AA229" s="28"/>
      <c r="AB229" s="28"/>
      <c r="AC229" s="28"/>
      <c r="AD229" s="28"/>
      <c r="AE229" s="36"/>
      <c r="AF229" s="36"/>
      <c r="AG229" s="28"/>
      <c r="AH229" s="28"/>
      <c r="AI229" s="28"/>
      <c r="AJ229" s="28"/>
      <c r="AK229" s="28"/>
      <c r="AL229" s="28"/>
      <c r="AM229" s="28"/>
      <c r="AN229" s="28"/>
      <c r="AO229" s="28"/>
      <c r="AP229" s="28"/>
      <c r="AQ229" s="28"/>
      <c r="AR229" s="48"/>
      <c r="AS229" s="48"/>
      <c r="AT229" s="48"/>
      <c r="AU229" s="48"/>
      <c r="AV229" s="28"/>
    </row>
    <row r="230">
      <c r="A230" s="126"/>
      <c r="B230" s="28"/>
      <c r="C230" s="28"/>
      <c r="D230" s="28"/>
      <c r="E230" s="28"/>
      <c r="F230" s="28"/>
      <c r="G230" s="28"/>
      <c r="H230" s="47"/>
      <c r="I230" s="28"/>
      <c r="J230" s="41" t="s">
        <v>119</v>
      </c>
      <c r="K230" s="28"/>
      <c r="L230" s="28"/>
      <c r="M230" s="28"/>
      <c r="N230" s="28"/>
      <c r="O230" s="55"/>
      <c r="P230" s="28"/>
      <c r="Q230" s="36"/>
      <c r="R230" s="125"/>
      <c r="S230" s="28"/>
      <c r="T230" s="28"/>
      <c r="U230" s="28"/>
      <c r="V230" s="28"/>
      <c r="W230" s="28"/>
      <c r="X230" s="28"/>
      <c r="Y230" s="28"/>
      <c r="Z230" s="28"/>
      <c r="AA230" s="28"/>
      <c r="AB230" s="28"/>
      <c r="AC230" s="28"/>
      <c r="AD230" s="28"/>
      <c r="AE230" s="36"/>
      <c r="AF230" s="36"/>
      <c r="AG230" s="28"/>
      <c r="AH230" s="28"/>
      <c r="AI230" s="28"/>
      <c r="AJ230" s="28"/>
      <c r="AK230" s="28"/>
      <c r="AL230" s="28"/>
      <c r="AM230" s="28"/>
      <c r="AN230" s="28"/>
      <c r="AO230" s="28"/>
      <c r="AP230" s="28"/>
      <c r="AQ230" s="28"/>
      <c r="AR230" s="48"/>
      <c r="AS230" s="48"/>
      <c r="AT230" s="48"/>
      <c r="AU230" s="48"/>
      <c r="AV230" s="28"/>
    </row>
    <row r="231">
      <c r="A231" s="126"/>
      <c r="B231" s="28"/>
      <c r="C231" s="28"/>
      <c r="D231" s="28"/>
      <c r="E231" s="28"/>
      <c r="F231" s="28"/>
      <c r="G231" s="28"/>
      <c r="H231" s="47"/>
      <c r="I231" s="28"/>
      <c r="J231" s="46"/>
      <c r="K231" s="28"/>
      <c r="L231" s="28"/>
      <c r="M231" s="28"/>
      <c r="N231" s="28"/>
      <c r="O231" s="55"/>
      <c r="P231" s="28"/>
      <c r="Q231" s="36"/>
      <c r="R231" s="125"/>
      <c r="S231" s="28"/>
      <c r="T231" s="28"/>
      <c r="U231" s="28"/>
      <c r="V231" s="28"/>
      <c r="W231" s="28"/>
      <c r="X231" s="28"/>
      <c r="Y231" s="28"/>
      <c r="Z231" s="28"/>
      <c r="AA231" s="28"/>
      <c r="AB231" s="28"/>
      <c r="AC231" s="28"/>
      <c r="AD231" s="28"/>
      <c r="AE231" s="36"/>
      <c r="AF231" s="36"/>
      <c r="AG231" s="28"/>
      <c r="AH231" s="28"/>
      <c r="AI231" s="28"/>
      <c r="AJ231" s="28"/>
      <c r="AK231" s="28"/>
      <c r="AL231" s="28"/>
      <c r="AM231" s="28"/>
      <c r="AN231" s="28"/>
      <c r="AO231" s="28"/>
      <c r="AP231" s="28"/>
      <c r="AQ231" s="28"/>
      <c r="AR231" s="48"/>
      <c r="AS231" s="48"/>
      <c r="AT231" s="48"/>
      <c r="AU231" s="48"/>
      <c r="AV231" s="28"/>
    </row>
    <row r="232">
      <c r="A232" s="126"/>
      <c r="B232" s="28"/>
      <c r="C232" s="28"/>
      <c r="D232" s="28"/>
      <c r="E232" s="28"/>
      <c r="F232" s="28"/>
      <c r="G232" s="28"/>
      <c r="H232" s="47"/>
      <c r="I232" s="28"/>
      <c r="J232" s="46"/>
      <c r="K232" s="28"/>
      <c r="L232" s="28"/>
      <c r="M232" s="28"/>
      <c r="N232" s="28"/>
      <c r="O232" s="55"/>
      <c r="P232" s="28"/>
      <c r="Q232" s="36"/>
      <c r="R232" s="125"/>
      <c r="S232" s="28"/>
      <c r="T232" s="28"/>
      <c r="U232" s="28"/>
      <c r="V232" s="28"/>
      <c r="W232" s="28"/>
      <c r="X232" s="28"/>
      <c r="Y232" s="28"/>
      <c r="Z232" s="28"/>
      <c r="AA232" s="28"/>
      <c r="AB232" s="28"/>
      <c r="AC232" s="28"/>
      <c r="AD232" s="28"/>
      <c r="AE232" s="36"/>
      <c r="AF232" s="36"/>
      <c r="AG232" s="28"/>
      <c r="AH232" s="28"/>
      <c r="AI232" s="28"/>
      <c r="AJ232" s="28"/>
      <c r="AK232" s="28"/>
      <c r="AL232" s="28"/>
      <c r="AM232" s="28"/>
      <c r="AN232" s="28"/>
      <c r="AO232" s="28"/>
      <c r="AP232" s="28"/>
      <c r="AQ232" s="28"/>
      <c r="AR232" s="48"/>
      <c r="AS232" s="48"/>
      <c r="AT232" s="48"/>
      <c r="AU232" s="48"/>
      <c r="AV232" s="28"/>
    </row>
    <row r="233">
      <c r="A233" s="126"/>
      <c r="B233" s="28"/>
      <c r="C233" s="28"/>
      <c r="D233" s="28"/>
      <c r="E233" s="28"/>
      <c r="F233" s="28"/>
      <c r="G233" s="28"/>
      <c r="H233" s="47"/>
      <c r="I233" s="28"/>
      <c r="J233" s="46"/>
      <c r="K233" s="28"/>
      <c r="L233" s="28"/>
      <c r="M233" s="28"/>
      <c r="N233" s="28"/>
      <c r="O233" s="55"/>
      <c r="P233" s="28"/>
      <c r="Q233" s="36"/>
      <c r="R233" s="125"/>
      <c r="S233" s="28"/>
      <c r="T233" s="28"/>
      <c r="U233" s="28"/>
      <c r="V233" s="28"/>
      <c r="W233" s="28"/>
      <c r="X233" s="28"/>
      <c r="Y233" s="28"/>
      <c r="Z233" s="28"/>
      <c r="AA233" s="28"/>
      <c r="AB233" s="28"/>
      <c r="AC233" s="28"/>
      <c r="AD233" s="28"/>
      <c r="AE233" s="36"/>
      <c r="AF233" s="36"/>
      <c r="AG233" s="28"/>
      <c r="AH233" s="28"/>
      <c r="AI233" s="28"/>
      <c r="AJ233" s="28"/>
      <c r="AK233" s="28"/>
      <c r="AL233" s="28"/>
      <c r="AM233" s="28"/>
      <c r="AN233" s="28"/>
      <c r="AO233" s="28"/>
      <c r="AP233" s="28"/>
      <c r="AQ233" s="28"/>
      <c r="AR233" s="48"/>
      <c r="AS233" s="48"/>
      <c r="AT233" s="48"/>
      <c r="AU233" s="48"/>
      <c r="AV233" s="28"/>
    </row>
    <row r="234">
      <c r="A234" s="124"/>
      <c r="B234" s="28"/>
      <c r="C234" s="28"/>
      <c r="D234" s="28"/>
      <c r="E234" s="28"/>
      <c r="F234" s="28"/>
      <c r="G234" s="28"/>
      <c r="H234" s="47"/>
      <c r="I234" s="28"/>
      <c r="J234" s="46"/>
      <c r="K234" s="28"/>
      <c r="L234" s="28"/>
      <c r="M234" s="28"/>
      <c r="N234" s="28"/>
      <c r="O234" s="55"/>
      <c r="P234" s="28"/>
      <c r="Q234" s="36"/>
      <c r="R234" s="125"/>
      <c r="S234" s="28"/>
      <c r="T234" s="28"/>
      <c r="U234" s="28"/>
      <c r="V234" s="28"/>
      <c r="W234" s="28"/>
      <c r="X234" s="28"/>
      <c r="Y234" s="28"/>
      <c r="Z234" s="28"/>
      <c r="AA234" s="28"/>
      <c r="AB234" s="28"/>
      <c r="AC234" s="28"/>
      <c r="AD234" s="28"/>
      <c r="AE234" s="36"/>
      <c r="AF234" s="36"/>
      <c r="AG234" s="28"/>
      <c r="AH234" s="28"/>
      <c r="AI234" s="28"/>
      <c r="AJ234" s="28"/>
      <c r="AK234" s="28"/>
      <c r="AL234" s="28"/>
      <c r="AM234" s="28"/>
      <c r="AN234" s="28"/>
      <c r="AO234" s="28"/>
      <c r="AP234" s="28"/>
      <c r="AQ234" s="28"/>
      <c r="AR234" s="48"/>
      <c r="AS234" s="48"/>
      <c r="AT234" s="48"/>
      <c r="AU234" s="48"/>
      <c r="AV234" s="28"/>
    </row>
    <row r="235">
      <c r="A235" s="124"/>
      <c r="B235" s="28"/>
      <c r="C235" s="28"/>
      <c r="D235" s="28"/>
      <c r="E235" s="28"/>
      <c r="F235" s="28"/>
      <c r="G235" s="28"/>
      <c r="H235" s="47"/>
      <c r="I235" s="28"/>
      <c r="J235" s="46"/>
      <c r="K235" s="28"/>
      <c r="L235" s="28"/>
      <c r="M235" s="28"/>
      <c r="N235" s="28"/>
      <c r="O235" s="55"/>
      <c r="P235" s="28"/>
      <c r="Q235" s="36"/>
      <c r="R235" s="125"/>
      <c r="S235" s="28"/>
      <c r="T235" s="28"/>
      <c r="U235" s="28"/>
      <c r="V235" s="28"/>
      <c r="W235" s="28"/>
      <c r="X235" s="28"/>
      <c r="Y235" s="28"/>
      <c r="Z235" s="28"/>
      <c r="AA235" s="28"/>
      <c r="AB235" s="28"/>
      <c r="AC235" s="28"/>
      <c r="AD235" s="28"/>
      <c r="AE235" s="36"/>
      <c r="AF235" s="36"/>
      <c r="AG235" s="28"/>
      <c r="AH235" s="28"/>
      <c r="AI235" s="28"/>
      <c r="AJ235" s="28"/>
      <c r="AK235" s="28"/>
      <c r="AL235" s="28"/>
      <c r="AM235" s="28"/>
      <c r="AN235" s="28"/>
      <c r="AO235" s="28"/>
      <c r="AP235" s="28"/>
      <c r="AQ235" s="28"/>
      <c r="AR235" s="48"/>
      <c r="AS235" s="48"/>
      <c r="AT235" s="48"/>
      <c r="AU235" s="48"/>
      <c r="AV235" s="28"/>
    </row>
    <row r="236">
      <c r="A236" s="124"/>
      <c r="B236" s="28"/>
      <c r="C236" s="28"/>
      <c r="D236" s="28"/>
      <c r="E236" s="28"/>
      <c r="F236" s="28"/>
      <c r="G236" s="28"/>
      <c r="H236" s="47"/>
      <c r="I236" s="28"/>
      <c r="J236" s="46"/>
      <c r="K236" s="28"/>
      <c r="L236" s="28"/>
      <c r="M236" s="28"/>
      <c r="N236" s="28"/>
      <c r="O236" s="55"/>
      <c r="P236" s="28"/>
      <c r="Q236" s="36"/>
      <c r="R236" s="125"/>
      <c r="S236" s="28"/>
      <c r="T236" s="28"/>
      <c r="U236" s="28"/>
      <c r="V236" s="28"/>
      <c r="W236" s="28"/>
      <c r="X236" s="28"/>
      <c r="Y236" s="28"/>
      <c r="Z236" s="28"/>
      <c r="AA236" s="28"/>
      <c r="AB236" s="28"/>
      <c r="AC236" s="28"/>
      <c r="AD236" s="28"/>
      <c r="AE236" s="36"/>
      <c r="AF236" s="36"/>
      <c r="AG236" s="28"/>
      <c r="AH236" s="28"/>
      <c r="AI236" s="28"/>
      <c r="AJ236" s="28"/>
      <c r="AK236" s="28"/>
      <c r="AL236" s="28"/>
      <c r="AM236" s="28"/>
      <c r="AN236" s="28"/>
      <c r="AO236" s="28"/>
      <c r="AP236" s="28"/>
      <c r="AQ236" s="28"/>
      <c r="AR236" s="48"/>
      <c r="AS236" s="48"/>
      <c r="AT236" s="48"/>
      <c r="AU236" s="48"/>
      <c r="AV236" s="28"/>
    </row>
    <row r="237">
      <c r="A237" s="124"/>
      <c r="B237" s="28"/>
      <c r="C237" s="28"/>
      <c r="D237" s="28"/>
      <c r="E237" s="28"/>
      <c r="F237" s="28"/>
      <c r="G237" s="28"/>
      <c r="H237" s="47"/>
      <c r="I237" s="28"/>
      <c r="J237" s="46"/>
      <c r="K237" s="28"/>
      <c r="L237" s="28"/>
      <c r="M237" s="28"/>
      <c r="N237" s="28"/>
      <c r="O237" s="55"/>
      <c r="P237" s="28"/>
      <c r="Q237" s="36"/>
      <c r="R237" s="125"/>
      <c r="S237" s="28"/>
      <c r="T237" s="28"/>
      <c r="U237" s="28"/>
      <c r="V237" s="28"/>
      <c r="W237" s="28"/>
      <c r="X237" s="28"/>
      <c r="Y237" s="28"/>
      <c r="Z237" s="28"/>
      <c r="AA237" s="28"/>
      <c r="AB237" s="28"/>
      <c r="AC237" s="28"/>
      <c r="AD237" s="28"/>
      <c r="AE237" s="36"/>
      <c r="AF237" s="36"/>
      <c r="AG237" s="28"/>
      <c r="AH237" s="28"/>
      <c r="AI237" s="28"/>
      <c r="AJ237" s="28"/>
      <c r="AK237" s="28"/>
      <c r="AL237" s="28"/>
      <c r="AM237" s="28"/>
      <c r="AN237" s="28"/>
      <c r="AO237" s="28"/>
      <c r="AP237" s="28"/>
      <c r="AQ237" s="28"/>
      <c r="AR237" s="48"/>
      <c r="AS237" s="48"/>
      <c r="AT237" s="48"/>
      <c r="AU237" s="48"/>
      <c r="AV237" s="28"/>
    </row>
    <row r="238">
      <c r="A238" s="124"/>
      <c r="B238" s="28"/>
      <c r="C238" s="28"/>
      <c r="D238" s="28"/>
      <c r="E238" s="28"/>
      <c r="F238" s="28"/>
      <c r="G238" s="28"/>
      <c r="H238" s="47"/>
      <c r="I238" s="28"/>
      <c r="J238" s="46"/>
      <c r="K238" s="28"/>
      <c r="L238" s="28"/>
      <c r="M238" s="28"/>
      <c r="N238" s="28"/>
      <c r="O238" s="55"/>
      <c r="P238" s="28"/>
      <c r="Q238" s="36"/>
      <c r="R238" s="125"/>
      <c r="S238" s="28"/>
      <c r="T238" s="28"/>
      <c r="U238" s="28"/>
      <c r="V238" s="28"/>
      <c r="W238" s="28"/>
      <c r="X238" s="28"/>
      <c r="Y238" s="28"/>
      <c r="Z238" s="28"/>
      <c r="AA238" s="28"/>
      <c r="AB238" s="28"/>
      <c r="AC238" s="28"/>
      <c r="AD238" s="28"/>
      <c r="AE238" s="36"/>
      <c r="AF238" s="36"/>
      <c r="AG238" s="28"/>
      <c r="AH238" s="28"/>
      <c r="AI238" s="28"/>
      <c r="AJ238" s="28"/>
      <c r="AK238" s="28"/>
      <c r="AL238" s="28"/>
      <c r="AM238" s="28"/>
      <c r="AN238" s="28"/>
      <c r="AO238" s="28"/>
      <c r="AP238" s="28"/>
      <c r="AQ238" s="28"/>
      <c r="AR238" s="48"/>
      <c r="AS238" s="48"/>
      <c r="AT238" s="48"/>
      <c r="AU238" s="48"/>
      <c r="AV238" s="28"/>
    </row>
    <row r="239">
      <c r="A239" s="127"/>
      <c r="B239" s="128"/>
      <c r="C239" s="128"/>
      <c r="D239" s="128"/>
      <c r="E239" s="128"/>
      <c r="F239" s="128"/>
      <c r="G239" s="128"/>
      <c r="H239" s="129"/>
      <c r="I239" s="128"/>
      <c r="J239" s="130"/>
      <c r="K239" s="128"/>
      <c r="L239" s="128"/>
      <c r="M239" s="128"/>
      <c r="N239" s="28"/>
      <c r="O239" s="55"/>
      <c r="P239" s="28"/>
      <c r="Q239" s="36"/>
      <c r="R239" s="125"/>
      <c r="S239" s="128"/>
      <c r="T239" s="128"/>
      <c r="U239" s="128"/>
      <c r="V239" s="128"/>
      <c r="W239" s="128"/>
      <c r="X239" s="128"/>
      <c r="Y239" s="128"/>
      <c r="Z239" s="128"/>
      <c r="AA239" s="128"/>
      <c r="AB239" s="128"/>
      <c r="AC239" s="128"/>
      <c r="AD239" s="128"/>
      <c r="AE239" s="131"/>
      <c r="AF239" s="131"/>
      <c r="AG239" s="128"/>
      <c r="AH239" s="128"/>
      <c r="AI239" s="128"/>
      <c r="AJ239" s="128"/>
      <c r="AK239" s="128"/>
      <c r="AL239" s="128"/>
      <c r="AM239" s="128"/>
      <c r="AN239" s="128"/>
      <c r="AO239" s="128"/>
      <c r="AP239" s="128"/>
      <c r="AQ239" s="128"/>
      <c r="AR239" s="132"/>
      <c r="AS239" s="132"/>
      <c r="AT239" s="132"/>
      <c r="AU239" s="132"/>
      <c r="AV239" s="128"/>
    </row>
    <row r="240">
      <c r="A240" s="127"/>
      <c r="B240" s="128"/>
      <c r="C240" s="128"/>
      <c r="D240" s="128"/>
      <c r="E240" s="128"/>
      <c r="F240" s="128"/>
      <c r="G240" s="128"/>
      <c r="H240" s="129"/>
      <c r="I240" s="128"/>
      <c r="J240" s="130"/>
      <c r="K240" s="128"/>
      <c r="L240" s="128"/>
      <c r="M240" s="128"/>
      <c r="N240" s="28"/>
      <c r="O240" s="55"/>
      <c r="P240" s="28"/>
      <c r="Q240" s="36"/>
      <c r="R240" s="125"/>
      <c r="S240" s="128"/>
      <c r="T240" s="128"/>
      <c r="U240" s="128"/>
      <c r="V240" s="128"/>
      <c r="W240" s="128"/>
      <c r="X240" s="128"/>
      <c r="Y240" s="128"/>
      <c r="Z240" s="128"/>
      <c r="AA240" s="128"/>
      <c r="AB240" s="128"/>
      <c r="AC240" s="128"/>
      <c r="AD240" s="128"/>
      <c r="AE240" s="131"/>
      <c r="AF240" s="131"/>
      <c r="AG240" s="128"/>
      <c r="AH240" s="128"/>
      <c r="AI240" s="128"/>
      <c r="AJ240" s="128"/>
      <c r="AK240" s="128"/>
      <c r="AL240" s="128"/>
      <c r="AM240" s="128"/>
      <c r="AN240" s="128"/>
      <c r="AO240" s="128"/>
      <c r="AP240" s="128"/>
      <c r="AQ240" s="128"/>
      <c r="AR240" s="132"/>
      <c r="AS240" s="132"/>
      <c r="AT240" s="132"/>
      <c r="AU240" s="132"/>
      <c r="AV240" s="128"/>
    </row>
    <row r="241">
      <c r="A241" s="127"/>
      <c r="B241" s="128"/>
      <c r="C241" s="128"/>
      <c r="D241" s="128"/>
      <c r="E241" s="128"/>
      <c r="F241" s="128"/>
      <c r="G241" s="128"/>
      <c r="H241" s="129"/>
      <c r="I241" s="128"/>
      <c r="J241" s="130"/>
      <c r="K241" s="128"/>
      <c r="L241" s="128"/>
      <c r="M241" s="128"/>
      <c r="N241" s="28"/>
      <c r="O241" s="55"/>
      <c r="P241" s="28"/>
      <c r="Q241" s="36"/>
      <c r="R241" s="125"/>
      <c r="S241" s="128"/>
      <c r="T241" s="128"/>
      <c r="U241" s="128"/>
      <c r="V241" s="128"/>
      <c r="W241" s="128"/>
      <c r="X241" s="128"/>
      <c r="Y241" s="128"/>
      <c r="Z241" s="128"/>
      <c r="AA241" s="128"/>
      <c r="AB241" s="128"/>
      <c r="AC241" s="128"/>
      <c r="AD241" s="128"/>
      <c r="AE241" s="131"/>
      <c r="AF241" s="131"/>
      <c r="AG241" s="128"/>
      <c r="AH241" s="128"/>
      <c r="AI241" s="128"/>
      <c r="AJ241" s="128"/>
      <c r="AK241" s="128"/>
      <c r="AL241" s="128"/>
      <c r="AM241" s="128"/>
      <c r="AN241" s="128"/>
      <c r="AO241" s="128"/>
      <c r="AP241" s="128"/>
      <c r="AQ241" s="128"/>
      <c r="AR241" s="132"/>
      <c r="AS241" s="132"/>
      <c r="AT241" s="132"/>
      <c r="AU241" s="132"/>
      <c r="AV241" s="128"/>
    </row>
    <row r="242">
      <c r="A242" s="127"/>
      <c r="B242" s="128"/>
      <c r="C242" s="128"/>
      <c r="D242" s="128"/>
      <c r="E242" s="128"/>
      <c r="F242" s="128"/>
      <c r="G242" s="128"/>
      <c r="H242" s="129"/>
      <c r="I242" s="128"/>
      <c r="J242" s="130"/>
      <c r="K242" s="128"/>
      <c r="L242" s="128"/>
      <c r="M242" s="128"/>
      <c r="N242" s="28"/>
      <c r="O242" s="55"/>
      <c r="P242" s="28"/>
      <c r="Q242" s="36"/>
      <c r="R242" s="125"/>
      <c r="S242" s="128"/>
      <c r="T242" s="128"/>
      <c r="U242" s="128"/>
      <c r="V242" s="128"/>
      <c r="W242" s="128"/>
      <c r="X242" s="128"/>
      <c r="Y242" s="128"/>
      <c r="Z242" s="128"/>
      <c r="AA242" s="128"/>
      <c r="AB242" s="128"/>
      <c r="AC242" s="128"/>
      <c r="AD242" s="128"/>
      <c r="AE242" s="131"/>
      <c r="AF242" s="131"/>
      <c r="AG242" s="128"/>
      <c r="AH242" s="128"/>
      <c r="AI242" s="128"/>
      <c r="AJ242" s="128"/>
      <c r="AK242" s="128"/>
      <c r="AL242" s="128"/>
      <c r="AM242" s="128"/>
      <c r="AN242" s="128"/>
      <c r="AO242" s="128"/>
      <c r="AP242" s="128"/>
      <c r="AQ242" s="128"/>
      <c r="AR242" s="132"/>
      <c r="AS242" s="132"/>
      <c r="AT242" s="132"/>
      <c r="AU242" s="132"/>
      <c r="AV242" s="128"/>
    </row>
    <row r="243">
      <c r="A243" s="127"/>
      <c r="B243" s="128"/>
      <c r="C243" s="128"/>
      <c r="D243" s="128"/>
      <c r="E243" s="128"/>
      <c r="F243" s="128"/>
      <c r="G243" s="128"/>
      <c r="H243" s="129"/>
      <c r="I243" s="128"/>
      <c r="J243" s="130"/>
      <c r="K243" s="128"/>
      <c r="L243" s="128"/>
      <c r="M243" s="128"/>
      <c r="N243" s="28"/>
      <c r="O243" s="55"/>
      <c r="P243" s="28"/>
      <c r="Q243" s="36"/>
      <c r="R243" s="125"/>
      <c r="S243" s="128"/>
      <c r="T243" s="128"/>
      <c r="U243" s="128"/>
      <c r="V243" s="128"/>
      <c r="W243" s="128"/>
      <c r="X243" s="128"/>
      <c r="Y243" s="128"/>
      <c r="Z243" s="128"/>
      <c r="AA243" s="128"/>
      <c r="AB243" s="128"/>
      <c r="AC243" s="128"/>
      <c r="AD243" s="128"/>
      <c r="AE243" s="131"/>
      <c r="AF243" s="131"/>
      <c r="AG243" s="128"/>
      <c r="AH243" s="128"/>
      <c r="AI243" s="128"/>
      <c r="AJ243" s="128"/>
      <c r="AK243" s="128"/>
      <c r="AL243" s="128"/>
      <c r="AM243" s="128"/>
      <c r="AN243" s="128"/>
      <c r="AO243" s="128"/>
      <c r="AP243" s="128"/>
      <c r="AQ243" s="128"/>
      <c r="AR243" s="132"/>
      <c r="AS243" s="132"/>
      <c r="AT243" s="132"/>
      <c r="AU243" s="132"/>
      <c r="AV243" s="128"/>
    </row>
    <row r="244">
      <c r="A244" s="127"/>
      <c r="B244" s="128"/>
      <c r="C244" s="128"/>
      <c r="D244" s="128"/>
      <c r="E244" s="128"/>
      <c r="F244" s="128"/>
      <c r="G244" s="128"/>
      <c r="H244" s="129"/>
      <c r="I244" s="128"/>
      <c r="J244" s="130"/>
      <c r="K244" s="128"/>
      <c r="L244" s="128"/>
      <c r="M244" s="128"/>
      <c r="N244" s="28"/>
      <c r="O244" s="55"/>
      <c r="P244" s="28"/>
      <c r="Q244" s="36"/>
      <c r="R244" s="125"/>
      <c r="S244" s="128"/>
      <c r="T244" s="128"/>
      <c r="U244" s="128"/>
      <c r="V244" s="128"/>
      <c r="W244" s="128"/>
      <c r="X244" s="128"/>
      <c r="Y244" s="128"/>
      <c r="Z244" s="128"/>
      <c r="AA244" s="128"/>
      <c r="AB244" s="128"/>
      <c r="AC244" s="128"/>
      <c r="AD244" s="128"/>
      <c r="AE244" s="131"/>
      <c r="AF244" s="131"/>
      <c r="AG244" s="128"/>
      <c r="AH244" s="128"/>
      <c r="AI244" s="128"/>
      <c r="AJ244" s="128"/>
      <c r="AK244" s="128"/>
      <c r="AL244" s="128"/>
      <c r="AM244" s="128"/>
      <c r="AN244" s="128"/>
      <c r="AO244" s="128"/>
      <c r="AP244" s="128"/>
      <c r="AQ244" s="128"/>
      <c r="AR244" s="132"/>
      <c r="AS244" s="132"/>
      <c r="AT244" s="132"/>
      <c r="AU244" s="132"/>
      <c r="AV244" s="128"/>
    </row>
    <row r="245">
      <c r="A245" s="127"/>
      <c r="B245" s="128"/>
      <c r="C245" s="128"/>
      <c r="D245" s="128"/>
      <c r="E245" s="128"/>
      <c r="F245" s="128"/>
      <c r="G245" s="128"/>
      <c r="H245" s="129"/>
      <c r="I245" s="128"/>
      <c r="J245" s="130"/>
      <c r="K245" s="128"/>
      <c r="L245" s="128"/>
      <c r="M245" s="128"/>
      <c r="N245" s="28"/>
      <c r="O245" s="55"/>
      <c r="P245" s="28"/>
      <c r="Q245" s="36"/>
      <c r="R245" s="125"/>
      <c r="S245" s="128"/>
      <c r="T245" s="128"/>
      <c r="U245" s="128"/>
      <c r="V245" s="128"/>
      <c r="W245" s="128"/>
      <c r="X245" s="128"/>
      <c r="Y245" s="128"/>
      <c r="Z245" s="128"/>
      <c r="AA245" s="128"/>
      <c r="AB245" s="128"/>
      <c r="AC245" s="128"/>
      <c r="AD245" s="128"/>
      <c r="AE245" s="131"/>
      <c r="AF245" s="131"/>
      <c r="AG245" s="128"/>
      <c r="AH245" s="128"/>
      <c r="AI245" s="128"/>
      <c r="AJ245" s="128"/>
      <c r="AK245" s="128"/>
      <c r="AL245" s="128"/>
      <c r="AM245" s="128"/>
      <c r="AN245" s="128"/>
      <c r="AO245" s="128"/>
      <c r="AP245" s="128"/>
      <c r="AQ245" s="128"/>
      <c r="AR245" s="132"/>
      <c r="AS245" s="132"/>
      <c r="AT245" s="132"/>
      <c r="AU245" s="132"/>
      <c r="AV245" s="128"/>
    </row>
    <row r="246">
      <c r="A246" s="127"/>
      <c r="B246" s="128"/>
      <c r="C246" s="128"/>
      <c r="D246" s="128"/>
      <c r="E246" s="128"/>
      <c r="F246" s="128"/>
      <c r="G246" s="128"/>
      <c r="H246" s="129"/>
      <c r="I246" s="128"/>
      <c r="J246" s="130"/>
      <c r="K246" s="128"/>
      <c r="L246" s="128"/>
      <c r="M246" s="128"/>
      <c r="N246" s="28"/>
      <c r="O246" s="55"/>
      <c r="P246" s="28"/>
      <c r="Q246" s="36"/>
      <c r="R246" s="125"/>
      <c r="S246" s="128"/>
      <c r="T246" s="128"/>
      <c r="U246" s="128"/>
      <c r="V246" s="128"/>
      <c r="W246" s="128"/>
      <c r="X246" s="128"/>
      <c r="Y246" s="128"/>
      <c r="Z246" s="128"/>
      <c r="AA246" s="128"/>
      <c r="AB246" s="128"/>
      <c r="AC246" s="128"/>
      <c r="AD246" s="128"/>
      <c r="AE246" s="131"/>
      <c r="AF246" s="131"/>
      <c r="AG246" s="128"/>
      <c r="AH246" s="128"/>
      <c r="AI246" s="128"/>
      <c r="AJ246" s="128"/>
      <c r="AK246" s="128"/>
      <c r="AL246" s="128"/>
      <c r="AM246" s="128"/>
      <c r="AN246" s="128"/>
      <c r="AO246" s="128"/>
      <c r="AP246" s="128"/>
      <c r="AQ246" s="128"/>
      <c r="AR246" s="132"/>
      <c r="AS246" s="132"/>
      <c r="AT246" s="132"/>
      <c r="AU246" s="132"/>
      <c r="AV246" s="128"/>
    </row>
    <row r="247">
      <c r="A247" s="127"/>
      <c r="B247" s="128"/>
      <c r="C247" s="128"/>
      <c r="D247" s="128"/>
      <c r="E247" s="128"/>
      <c r="F247" s="128"/>
      <c r="G247" s="128"/>
      <c r="H247" s="129"/>
      <c r="I247" s="128"/>
      <c r="J247" s="130"/>
      <c r="K247" s="128"/>
      <c r="L247" s="128"/>
      <c r="M247" s="128"/>
      <c r="N247" s="28"/>
      <c r="O247" s="55"/>
      <c r="P247" s="28"/>
      <c r="Q247" s="36"/>
      <c r="R247" s="125"/>
      <c r="S247" s="128"/>
      <c r="T247" s="128"/>
      <c r="U247" s="128"/>
      <c r="V247" s="128"/>
      <c r="W247" s="128"/>
      <c r="X247" s="128"/>
      <c r="Y247" s="128"/>
      <c r="Z247" s="128"/>
      <c r="AA247" s="128"/>
      <c r="AB247" s="128"/>
      <c r="AC247" s="128"/>
      <c r="AD247" s="128"/>
      <c r="AE247" s="131"/>
      <c r="AF247" s="131"/>
      <c r="AG247" s="128"/>
      <c r="AH247" s="128"/>
      <c r="AI247" s="128"/>
      <c r="AJ247" s="128"/>
      <c r="AK247" s="128"/>
      <c r="AL247" s="128"/>
      <c r="AM247" s="128"/>
      <c r="AN247" s="128"/>
      <c r="AO247" s="128"/>
      <c r="AP247" s="128"/>
      <c r="AQ247" s="128"/>
      <c r="AR247" s="132"/>
      <c r="AS247" s="132"/>
      <c r="AT247" s="132"/>
      <c r="AU247" s="132"/>
      <c r="AV247" s="128"/>
    </row>
    <row r="248">
      <c r="A248" s="127"/>
      <c r="B248" s="128"/>
      <c r="C248" s="128"/>
      <c r="D248" s="128"/>
      <c r="E248" s="128"/>
      <c r="F248" s="128"/>
      <c r="G248" s="128"/>
      <c r="H248" s="129"/>
      <c r="I248" s="128"/>
      <c r="J248" s="130"/>
      <c r="K248" s="128"/>
      <c r="L248" s="128"/>
      <c r="M248" s="128"/>
      <c r="N248" s="28"/>
      <c r="O248" s="55"/>
      <c r="P248" s="28"/>
      <c r="Q248" s="36"/>
      <c r="R248" s="125"/>
      <c r="S248" s="128"/>
      <c r="T248" s="128"/>
      <c r="U248" s="128"/>
      <c r="V248" s="128"/>
      <c r="W248" s="128"/>
      <c r="X248" s="128"/>
      <c r="Y248" s="128"/>
      <c r="Z248" s="128"/>
      <c r="AA248" s="128"/>
      <c r="AB248" s="128"/>
      <c r="AC248" s="128"/>
      <c r="AD248" s="128"/>
      <c r="AE248" s="131"/>
      <c r="AF248" s="131"/>
      <c r="AG248" s="128"/>
      <c r="AH248" s="128"/>
      <c r="AI248" s="128"/>
      <c r="AJ248" s="128"/>
      <c r="AK248" s="128"/>
      <c r="AL248" s="128"/>
      <c r="AM248" s="128"/>
      <c r="AN248" s="128"/>
      <c r="AO248" s="128"/>
      <c r="AP248" s="128"/>
      <c r="AQ248" s="128"/>
      <c r="AR248" s="132"/>
      <c r="AS248" s="132"/>
      <c r="AT248" s="132"/>
      <c r="AU248" s="132"/>
      <c r="AV248" s="128"/>
    </row>
    <row r="249">
      <c r="A249" s="127"/>
      <c r="B249" s="128"/>
      <c r="C249" s="128"/>
      <c r="D249" s="128"/>
      <c r="E249" s="128"/>
      <c r="F249" s="128"/>
      <c r="G249" s="128"/>
      <c r="H249" s="129"/>
      <c r="I249" s="128"/>
      <c r="J249" s="130"/>
      <c r="K249" s="128"/>
      <c r="L249" s="128"/>
      <c r="M249" s="128"/>
      <c r="N249" s="28"/>
      <c r="O249" s="55"/>
      <c r="P249" s="28"/>
      <c r="Q249" s="36"/>
      <c r="R249" s="125"/>
      <c r="S249" s="128"/>
      <c r="T249" s="128"/>
      <c r="U249" s="128"/>
      <c r="V249" s="128"/>
      <c r="W249" s="128"/>
      <c r="X249" s="128"/>
      <c r="Y249" s="128"/>
      <c r="Z249" s="128"/>
      <c r="AA249" s="128"/>
      <c r="AB249" s="128"/>
      <c r="AC249" s="128"/>
      <c r="AD249" s="128"/>
      <c r="AE249" s="131"/>
      <c r="AF249" s="131"/>
      <c r="AG249" s="128"/>
      <c r="AH249" s="128"/>
      <c r="AI249" s="128"/>
      <c r="AJ249" s="128"/>
      <c r="AK249" s="128"/>
      <c r="AL249" s="128"/>
      <c r="AM249" s="128"/>
      <c r="AN249" s="128"/>
      <c r="AO249" s="128"/>
      <c r="AP249" s="128"/>
      <c r="AQ249" s="128"/>
      <c r="AR249" s="132"/>
      <c r="AS249" s="132"/>
      <c r="AT249" s="132"/>
      <c r="AU249" s="132"/>
      <c r="AV249" s="128"/>
    </row>
    <row r="250">
      <c r="A250" s="127"/>
      <c r="B250" s="128"/>
      <c r="C250" s="128"/>
      <c r="D250" s="128"/>
      <c r="E250" s="128"/>
      <c r="F250" s="128"/>
      <c r="G250" s="128"/>
      <c r="H250" s="129"/>
      <c r="I250" s="128"/>
      <c r="J250" s="130"/>
      <c r="K250" s="128"/>
      <c r="L250" s="128"/>
      <c r="M250" s="128"/>
      <c r="N250" s="28"/>
      <c r="O250" s="55"/>
      <c r="P250" s="28"/>
      <c r="Q250" s="36"/>
      <c r="R250" s="125"/>
      <c r="S250" s="128"/>
      <c r="T250" s="128"/>
      <c r="U250" s="128"/>
      <c r="V250" s="128"/>
      <c r="W250" s="128"/>
      <c r="X250" s="128"/>
      <c r="Y250" s="128"/>
      <c r="Z250" s="128"/>
      <c r="AA250" s="128"/>
      <c r="AB250" s="128"/>
      <c r="AC250" s="128"/>
      <c r="AD250" s="128"/>
      <c r="AE250" s="131"/>
      <c r="AF250" s="131"/>
      <c r="AG250" s="128"/>
      <c r="AH250" s="128"/>
      <c r="AI250" s="128"/>
      <c r="AJ250" s="128"/>
      <c r="AK250" s="128"/>
      <c r="AL250" s="128"/>
      <c r="AM250" s="128"/>
      <c r="AN250" s="128"/>
      <c r="AO250" s="128"/>
      <c r="AP250" s="128"/>
      <c r="AQ250" s="128"/>
      <c r="AR250" s="132"/>
      <c r="AS250" s="132"/>
      <c r="AT250" s="132"/>
      <c r="AU250" s="132"/>
      <c r="AV250" s="128"/>
    </row>
    <row r="251">
      <c r="A251" s="127"/>
      <c r="B251" s="128"/>
      <c r="C251" s="128"/>
      <c r="D251" s="128"/>
      <c r="E251" s="128"/>
      <c r="F251" s="128"/>
      <c r="G251" s="128"/>
      <c r="H251" s="129"/>
      <c r="I251" s="128"/>
      <c r="J251" s="130"/>
      <c r="K251" s="128"/>
      <c r="L251" s="128"/>
      <c r="M251" s="128"/>
      <c r="N251" s="28"/>
      <c r="O251" s="55"/>
      <c r="P251" s="28"/>
      <c r="Q251" s="36"/>
      <c r="R251" s="125"/>
      <c r="S251" s="128"/>
      <c r="T251" s="128"/>
      <c r="U251" s="128"/>
      <c r="V251" s="128"/>
      <c r="W251" s="128"/>
      <c r="X251" s="128"/>
      <c r="Y251" s="128"/>
      <c r="Z251" s="128"/>
      <c r="AA251" s="128"/>
      <c r="AB251" s="128"/>
      <c r="AC251" s="128"/>
      <c r="AD251" s="128"/>
      <c r="AE251" s="131"/>
      <c r="AF251" s="131"/>
      <c r="AG251" s="128"/>
      <c r="AH251" s="128"/>
      <c r="AI251" s="128"/>
      <c r="AJ251" s="128"/>
      <c r="AK251" s="128"/>
      <c r="AL251" s="128"/>
      <c r="AM251" s="128"/>
      <c r="AN251" s="128"/>
      <c r="AO251" s="128"/>
      <c r="AP251" s="128"/>
      <c r="AQ251" s="128"/>
      <c r="AR251" s="128"/>
      <c r="AS251" s="128"/>
      <c r="AT251" s="128"/>
      <c r="AU251" s="128"/>
      <c r="AV251" s="128"/>
    </row>
    <row r="252">
      <c r="A252" s="127"/>
      <c r="B252" s="128"/>
      <c r="C252" s="128"/>
      <c r="D252" s="128"/>
      <c r="E252" s="128"/>
      <c r="F252" s="128"/>
      <c r="G252" s="128"/>
      <c r="H252" s="129"/>
      <c r="I252" s="128"/>
      <c r="J252" s="130"/>
      <c r="K252" s="128"/>
      <c r="L252" s="128"/>
      <c r="M252" s="128"/>
      <c r="N252" s="28"/>
      <c r="O252" s="55"/>
      <c r="P252" s="28"/>
      <c r="Q252" s="36"/>
      <c r="R252" s="125"/>
      <c r="S252" s="128"/>
      <c r="T252" s="128"/>
      <c r="U252" s="128"/>
      <c r="V252" s="128"/>
      <c r="W252" s="128"/>
      <c r="X252" s="128"/>
      <c r="Y252" s="128"/>
      <c r="Z252" s="128"/>
      <c r="AA252" s="128"/>
      <c r="AB252" s="128"/>
      <c r="AC252" s="128"/>
      <c r="AD252" s="128"/>
      <c r="AE252" s="131"/>
      <c r="AF252" s="131"/>
      <c r="AG252" s="128"/>
      <c r="AH252" s="128"/>
      <c r="AI252" s="128"/>
      <c r="AJ252" s="128"/>
      <c r="AK252" s="128"/>
      <c r="AL252" s="128"/>
      <c r="AM252" s="128"/>
      <c r="AN252" s="128"/>
      <c r="AO252" s="128"/>
      <c r="AP252" s="128"/>
      <c r="AQ252" s="128"/>
      <c r="AR252" s="128"/>
      <c r="AS252" s="128"/>
      <c r="AT252" s="128"/>
      <c r="AU252" s="128"/>
      <c r="AV252" s="128"/>
    </row>
    <row r="253">
      <c r="A253" s="127"/>
      <c r="B253" s="128"/>
      <c r="C253" s="128"/>
      <c r="D253" s="128"/>
      <c r="E253" s="128"/>
      <c r="F253" s="128"/>
      <c r="G253" s="128"/>
      <c r="H253" s="129"/>
      <c r="I253" s="128"/>
      <c r="J253" s="130"/>
      <c r="K253" s="128"/>
      <c r="L253" s="128"/>
      <c r="M253" s="128"/>
      <c r="N253" s="28"/>
      <c r="O253" s="55"/>
      <c r="P253" s="28"/>
      <c r="Q253" s="36"/>
      <c r="R253" s="125"/>
      <c r="S253" s="128"/>
      <c r="T253" s="128"/>
      <c r="U253" s="128"/>
      <c r="V253" s="128"/>
      <c r="W253" s="128"/>
      <c r="X253" s="128"/>
      <c r="Y253" s="128"/>
      <c r="Z253" s="128"/>
      <c r="AA253" s="128"/>
      <c r="AB253" s="128"/>
      <c r="AC253" s="128"/>
      <c r="AD253" s="128"/>
      <c r="AE253" s="131"/>
      <c r="AF253" s="131"/>
      <c r="AG253" s="128"/>
      <c r="AH253" s="128"/>
      <c r="AI253" s="128"/>
      <c r="AJ253" s="128"/>
      <c r="AK253" s="128"/>
      <c r="AL253" s="128"/>
      <c r="AM253" s="128"/>
      <c r="AN253" s="128"/>
      <c r="AO253" s="128"/>
      <c r="AP253" s="128"/>
      <c r="AQ253" s="128"/>
      <c r="AR253" s="128"/>
      <c r="AS253" s="128"/>
      <c r="AT253" s="128"/>
      <c r="AU253" s="128"/>
      <c r="AV253" s="128"/>
    </row>
    <row r="254">
      <c r="A254" s="127"/>
      <c r="B254" s="128"/>
      <c r="C254" s="128"/>
      <c r="D254" s="128"/>
      <c r="E254" s="128"/>
      <c r="F254" s="128"/>
      <c r="G254" s="128"/>
      <c r="H254" s="129"/>
      <c r="I254" s="128"/>
      <c r="J254" s="130"/>
      <c r="K254" s="128"/>
      <c r="L254" s="128"/>
      <c r="M254" s="128"/>
      <c r="N254" s="28"/>
      <c r="O254" s="55"/>
      <c r="P254" s="28"/>
      <c r="Q254" s="36"/>
      <c r="R254" s="125"/>
      <c r="S254" s="128"/>
      <c r="T254" s="128"/>
      <c r="U254" s="128"/>
      <c r="V254" s="128"/>
      <c r="W254" s="128"/>
      <c r="X254" s="128"/>
      <c r="Y254" s="128"/>
      <c r="Z254" s="128"/>
      <c r="AA254" s="128"/>
      <c r="AB254" s="128"/>
      <c r="AC254" s="128"/>
      <c r="AD254" s="128"/>
      <c r="AE254" s="131"/>
      <c r="AF254" s="131"/>
      <c r="AG254" s="128"/>
      <c r="AH254" s="128"/>
      <c r="AI254" s="128"/>
      <c r="AJ254" s="128"/>
      <c r="AK254" s="128"/>
      <c r="AL254" s="128"/>
      <c r="AM254" s="128"/>
      <c r="AN254" s="128"/>
      <c r="AO254" s="128"/>
      <c r="AP254" s="128"/>
      <c r="AQ254" s="128"/>
      <c r="AR254" s="128"/>
      <c r="AS254" s="128"/>
      <c r="AT254" s="128"/>
      <c r="AU254" s="128"/>
      <c r="AV254" s="128"/>
    </row>
    <row r="255">
      <c r="A255" s="133"/>
      <c r="B255" s="134"/>
      <c r="C255" s="134"/>
      <c r="D255" s="134"/>
      <c r="E255" s="134"/>
      <c r="F255" s="134"/>
      <c r="G255" s="134"/>
      <c r="H255" s="135"/>
      <c r="I255" s="134"/>
      <c r="J255" s="136"/>
      <c r="K255" s="134"/>
      <c r="L255" s="134"/>
      <c r="M255" s="134"/>
      <c r="N255" s="137"/>
      <c r="O255" s="138"/>
      <c r="P255" s="139"/>
      <c r="Q255" s="140"/>
      <c r="R255" s="141"/>
      <c r="S255" s="134"/>
      <c r="T255" s="134"/>
      <c r="U255" s="134"/>
      <c r="V255" s="134"/>
      <c r="W255" s="134"/>
      <c r="X255" s="134"/>
      <c r="Y255" s="134"/>
      <c r="Z255" s="134"/>
      <c r="AA255" s="134"/>
      <c r="AB255" s="134"/>
      <c r="AC255" s="134"/>
      <c r="AD255" s="134"/>
      <c r="AE255" s="142"/>
      <c r="AF255" s="142"/>
      <c r="AG255" s="134"/>
      <c r="AH255" s="134"/>
      <c r="AI255" s="134"/>
      <c r="AJ255" s="134"/>
      <c r="AK255" s="134"/>
      <c r="AL255" s="134"/>
      <c r="AM255" s="134"/>
      <c r="AN255" s="134"/>
      <c r="AO255" s="134"/>
      <c r="AP255" s="143"/>
      <c r="AQ255" s="134"/>
      <c r="AR255" s="134"/>
      <c r="AS255" s="134"/>
      <c r="AT255" s="134"/>
      <c r="AU255" s="134"/>
      <c r="AV255" s="134"/>
    </row>
    <row r="256">
      <c r="A256" s="133"/>
      <c r="B256" s="134"/>
      <c r="C256" s="134"/>
      <c r="D256" s="134"/>
      <c r="E256" s="134"/>
      <c r="F256" s="134"/>
      <c r="G256" s="134"/>
      <c r="H256" s="135"/>
      <c r="I256" s="134"/>
      <c r="J256" s="136"/>
      <c r="K256" s="134"/>
      <c r="L256" s="134"/>
      <c r="M256" s="134"/>
      <c r="N256" s="137"/>
      <c r="O256" s="138"/>
      <c r="P256" s="139"/>
      <c r="Q256" s="140"/>
      <c r="R256" s="141"/>
      <c r="S256" s="134"/>
      <c r="T256" s="134"/>
      <c r="U256" s="134"/>
      <c r="V256" s="134"/>
      <c r="W256" s="134"/>
      <c r="X256" s="134"/>
      <c r="Y256" s="134"/>
      <c r="Z256" s="134"/>
      <c r="AA256" s="134"/>
      <c r="AB256" s="134"/>
      <c r="AC256" s="134"/>
      <c r="AD256" s="134"/>
      <c r="AE256" s="142"/>
      <c r="AF256" s="142"/>
      <c r="AG256" s="134"/>
      <c r="AH256" s="134"/>
      <c r="AI256" s="134"/>
      <c r="AJ256" s="134"/>
      <c r="AK256" s="134"/>
      <c r="AL256" s="134"/>
      <c r="AM256" s="134"/>
      <c r="AN256" s="134"/>
      <c r="AO256" s="134"/>
      <c r="AP256" s="143"/>
      <c r="AQ256" s="134"/>
      <c r="AR256" s="134"/>
      <c r="AS256" s="134"/>
      <c r="AT256" s="134"/>
      <c r="AU256" s="134"/>
      <c r="AV256" s="134"/>
    </row>
    <row r="257">
      <c r="A257" s="133"/>
      <c r="B257" s="134"/>
      <c r="C257" s="134"/>
      <c r="D257" s="134"/>
      <c r="E257" s="134"/>
      <c r="F257" s="134"/>
      <c r="G257" s="134"/>
      <c r="H257" s="135"/>
      <c r="I257" s="134"/>
      <c r="J257" s="136"/>
      <c r="K257" s="134"/>
      <c r="L257" s="134"/>
      <c r="M257" s="134"/>
      <c r="N257" s="137"/>
      <c r="O257" s="138"/>
      <c r="P257" s="139"/>
      <c r="Q257" s="140"/>
      <c r="R257" s="141"/>
      <c r="S257" s="134"/>
      <c r="T257" s="134"/>
      <c r="U257" s="134"/>
      <c r="V257" s="134"/>
      <c r="W257" s="134"/>
      <c r="X257" s="134"/>
      <c r="Y257" s="134"/>
      <c r="Z257" s="134"/>
      <c r="AA257" s="134"/>
      <c r="AB257" s="134"/>
      <c r="AC257" s="134"/>
      <c r="AD257" s="134"/>
      <c r="AE257" s="142"/>
      <c r="AF257" s="142"/>
      <c r="AG257" s="134"/>
      <c r="AH257" s="134"/>
      <c r="AI257" s="134"/>
      <c r="AJ257" s="134"/>
      <c r="AK257" s="134"/>
      <c r="AL257" s="134"/>
      <c r="AM257" s="134"/>
      <c r="AN257" s="134"/>
      <c r="AO257" s="134"/>
      <c r="AP257" s="143"/>
      <c r="AQ257" s="134"/>
      <c r="AR257" s="134"/>
      <c r="AS257" s="134"/>
      <c r="AT257" s="134"/>
      <c r="AU257" s="134"/>
      <c r="AV257" s="134"/>
    </row>
    <row r="258">
      <c r="A258" s="133"/>
      <c r="B258" s="134"/>
      <c r="C258" s="134"/>
      <c r="D258" s="134"/>
      <c r="E258" s="134"/>
      <c r="F258" s="134"/>
      <c r="G258" s="134"/>
      <c r="H258" s="135"/>
      <c r="I258" s="134"/>
      <c r="J258" s="136"/>
      <c r="K258" s="134"/>
      <c r="L258" s="134"/>
      <c r="M258" s="134"/>
      <c r="N258" s="137"/>
      <c r="O258" s="138"/>
      <c r="P258" s="139"/>
      <c r="Q258" s="140"/>
      <c r="R258" s="141"/>
      <c r="S258" s="134"/>
      <c r="T258" s="134"/>
      <c r="U258" s="134"/>
      <c r="V258" s="134"/>
      <c r="W258" s="134"/>
      <c r="X258" s="134"/>
      <c r="Y258" s="134"/>
      <c r="Z258" s="134"/>
      <c r="AA258" s="134"/>
      <c r="AB258" s="134"/>
      <c r="AC258" s="134"/>
      <c r="AD258" s="134"/>
      <c r="AE258" s="142"/>
      <c r="AF258" s="142"/>
      <c r="AG258" s="134"/>
      <c r="AH258" s="134"/>
      <c r="AI258" s="134"/>
      <c r="AJ258" s="134"/>
      <c r="AK258" s="134"/>
      <c r="AL258" s="134"/>
      <c r="AM258" s="134"/>
      <c r="AN258" s="134"/>
      <c r="AO258" s="134"/>
      <c r="AP258" s="143"/>
      <c r="AQ258" s="134"/>
      <c r="AR258" s="134"/>
      <c r="AS258" s="134"/>
      <c r="AT258" s="134"/>
      <c r="AU258" s="134"/>
      <c r="AV258" s="134"/>
    </row>
    <row r="259">
      <c r="A259" s="133"/>
      <c r="B259" s="134"/>
      <c r="C259" s="134"/>
      <c r="D259" s="134"/>
      <c r="E259" s="134"/>
      <c r="F259" s="134"/>
      <c r="G259" s="134"/>
      <c r="H259" s="135"/>
      <c r="I259" s="134"/>
      <c r="J259" s="136"/>
      <c r="K259" s="134"/>
      <c r="L259" s="134"/>
      <c r="M259" s="134"/>
      <c r="N259" s="137"/>
      <c r="O259" s="138"/>
      <c r="P259" s="139"/>
      <c r="Q259" s="140"/>
      <c r="R259" s="141"/>
      <c r="S259" s="134"/>
      <c r="T259" s="134"/>
      <c r="U259" s="134"/>
      <c r="V259" s="134"/>
      <c r="W259" s="134"/>
      <c r="X259" s="134"/>
      <c r="Y259" s="134"/>
      <c r="Z259" s="134"/>
      <c r="AA259" s="134"/>
      <c r="AB259" s="134"/>
      <c r="AC259" s="134"/>
      <c r="AD259" s="134"/>
      <c r="AE259" s="142"/>
      <c r="AF259" s="142"/>
      <c r="AG259" s="134"/>
      <c r="AH259" s="134"/>
      <c r="AI259" s="134"/>
      <c r="AJ259" s="134"/>
      <c r="AK259" s="134"/>
      <c r="AL259" s="134"/>
      <c r="AM259" s="134"/>
      <c r="AN259" s="134"/>
      <c r="AO259" s="134"/>
      <c r="AP259" s="143"/>
      <c r="AQ259" s="134"/>
      <c r="AR259" s="134"/>
      <c r="AS259" s="134"/>
      <c r="AT259" s="134"/>
      <c r="AU259" s="134"/>
      <c r="AV259" s="134"/>
    </row>
    <row r="260">
      <c r="A260" s="133"/>
      <c r="B260" s="134"/>
      <c r="C260" s="134"/>
      <c r="D260" s="134"/>
      <c r="E260" s="134"/>
      <c r="F260" s="134"/>
      <c r="G260" s="134"/>
      <c r="H260" s="135"/>
      <c r="I260" s="134"/>
      <c r="J260" s="136"/>
      <c r="K260" s="134"/>
      <c r="L260" s="134"/>
      <c r="M260" s="134"/>
      <c r="N260" s="137"/>
      <c r="O260" s="138"/>
      <c r="P260" s="139"/>
      <c r="Q260" s="140"/>
      <c r="R260" s="141"/>
      <c r="S260" s="134"/>
      <c r="T260" s="134"/>
      <c r="U260" s="134"/>
      <c r="V260" s="134"/>
      <c r="W260" s="134"/>
      <c r="X260" s="134"/>
      <c r="Y260" s="134"/>
      <c r="Z260" s="134"/>
      <c r="AA260" s="134"/>
      <c r="AB260" s="134"/>
      <c r="AC260" s="134"/>
      <c r="AD260" s="134"/>
      <c r="AE260" s="142"/>
      <c r="AF260" s="142"/>
      <c r="AG260" s="134"/>
      <c r="AH260" s="134"/>
      <c r="AI260" s="134"/>
      <c r="AJ260" s="134"/>
      <c r="AK260" s="134"/>
      <c r="AL260" s="134"/>
      <c r="AM260" s="134"/>
      <c r="AN260" s="134"/>
      <c r="AO260" s="134"/>
      <c r="AP260" s="143"/>
      <c r="AQ260" s="134"/>
      <c r="AR260" s="134"/>
      <c r="AS260" s="134"/>
      <c r="AT260" s="134"/>
      <c r="AU260" s="134"/>
      <c r="AV260" s="134"/>
    </row>
    <row r="261">
      <c r="A261" s="133"/>
      <c r="B261" s="134"/>
      <c r="C261" s="134"/>
      <c r="D261" s="134"/>
      <c r="E261" s="134"/>
      <c r="F261" s="134"/>
      <c r="G261" s="134"/>
      <c r="H261" s="135"/>
      <c r="I261" s="134"/>
      <c r="J261" s="136"/>
      <c r="K261" s="134"/>
      <c r="L261" s="134"/>
      <c r="M261" s="134"/>
      <c r="N261" s="137"/>
      <c r="O261" s="138"/>
      <c r="P261" s="139"/>
      <c r="Q261" s="140"/>
      <c r="R261" s="141"/>
      <c r="S261" s="134"/>
      <c r="T261" s="134"/>
      <c r="U261" s="134"/>
      <c r="V261" s="134"/>
      <c r="W261" s="134"/>
      <c r="X261" s="134"/>
      <c r="Y261" s="134"/>
      <c r="Z261" s="134"/>
      <c r="AA261" s="134"/>
      <c r="AB261" s="134"/>
      <c r="AC261" s="134"/>
      <c r="AD261" s="134"/>
      <c r="AE261" s="142"/>
      <c r="AF261" s="142"/>
      <c r="AG261" s="134"/>
      <c r="AH261" s="134"/>
      <c r="AI261" s="134"/>
      <c r="AJ261" s="134"/>
      <c r="AK261" s="134"/>
      <c r="AL261" s="134"/>
      <c r="AM261" s="134"/>
      <c r="AN261" s="134"/>
      <c r="AO261" s="134"/>
      <c r="AP261" s="143"/>
      <c r="AQ261" s="134"/>
      <c r="AR261" s="134"/>
      <c r="AS261" s="134"/>
      <c r="AT261" s="134"/>
      <c r="AU261" s="134"/>
      <c r="AV261" s="134"/>
    </row>
    <row r="262">
      <c r="A262" s="133"/>
      <c r="B262" s="134"/>
      <c r="C262" s="134"/>
      <c r="D262" s="134"/>
      <c r="E262" s="134"/>
      <c r="F262" s="134"/>
      <c r="G262" s="134"/>
      <c r="H262" s="135"/>
      <c r="I262" s="134"/>
      <c r="J262" s="136"/>
      <c r="K262" s="134"/>
      <c r="L262" s="134"/>
      <c r="M262" s="134"/>
      <c r="N262" s="137"/>
      <c r="O262" s="138"/>
      <c r="P262" s="139"/>
      <c r="Q262" s="140"/>
      <c r="R262" s="141"/>
      <c r="S262" s="134"/>
      <c r="T262" s="134"/>
      <c r="U262" s="134"/>
      <c r="V262" s="134"/>
      <c r="W262" s="134"/>
      <c r="X262" s="134"/>
      <c r="Y262" s="134"/>
      <c r="Z262" s="134"/>
      <c r="AA262" s="134"/>
      <c r="AB262" s="134"/>
      <c r="AC262" s="134"/>
      <c r="AD262" s="134"/>
      <c r="AE262" s="142"/>
      <c r="AF262" s="142"/>
      <c r="AG262" s="134"/>
      <c r="AH262" s="134"/>
      <c r="AI262" s="134"/>
      <c r="AJ262" s="134"/>
      <c r="AK262" s="134"/>
      <c r="AL262" s="134"/>
      <c r="AM262" s="134"/>
      <c r="AN262" s="134"/>
      <c r="AO262" s="134"/>
      <c r="AP262" s="143"/>
      <c r="AQ262" s="134"/>
      <c r="AR262" s="134"/>
      <c r="AS262" s="134"/>
      <c r="AT262" s="134"/>
      <c r="AU262" s="134"/>
      <c r="AV262" s="134"/>
    </row>
    <row r="263">
      <c r="A263" s="133"/>
      <c r="B263" s="134"/>
      <c r="C263" s="134"/>
      <c r="D263" s="134"/>
      <c r="E263" s="134"/>
      <c r="F263" s="134"/>
      <c r="G263" s="134"/>
      <c r="H263" s="135"/>
      <c r="I263" s="134"/>
      <c r="J263" s="136"/>
      <c r="K263" s="134"/>
      <c r="L263" s="134"/>
      <c r="M263" s="134"/>
      <c r="N263" s="137"/>
      <c r="O263" s="138"/>
      <c r="P263" s="139"/>
      <c r="Q263" s="140"/>
      <c r="R263" s="141"/>
      <c r="S263" s="134"/>
      <c r="T263" s="134"/>
      <c r="U263" s="134"/>
      <c r="V263" s="134"/>
      <c r="W263" s="134"/>
      <c r="X263" s="134"/>
      <c r="Y263" s="134"/>
      <c r="Z263" s="134"/>
      <c r="AA263" s="134"/>
      <c r="AB263" s="134"/>
      <c r="AC263" s="134"/>
      <c r="AD263" s="134"/>
      <c r="AE263" s="142"/>
      <c r="AF263" s="142"/>
      <c r="AG263" s="134"/>
      <c r="AH263" s="134"/>
      <c r="AI263" s="134"/>
      <c r="AJ263" s="134"/>
      <c r="AK263" s="134"/>
      <c r="AL263" s="134"/>
      <c r="AM263" s="134"/>
      <c r="AN263" s="134"/>
      <c r="AO263" s="134"/>
      <c r="AP263" s="143"/>
      <c r="AQ263" s="134"/>
      <c r="AR263" s="134"/>
      <c r="AS263" s="134"/>
      <c r="AT263" s="134"/>
      <c r="AU263" s="134"/>
      <c r="AV263" s="134"/>
    </row>
    <row r="264">
      <c r="A264" s="133"/>
      <c r="B264" s="134"/>
      <c r="C264" s="134"/>
      <c r="D264" s="134"/>
      <c r="E264" s="134"/>
      <c r="F264" s="134"/>
      <c r="G264" s="134"/>
      <c r="H264" s="135"/>
      <c r="I264" s="134"/>
      <c r="J264" s="136"/>
      <c r="K264" s="134"/>
      <c r="L264" s="134"/>
      <c r="M264" s="134"/>
      <c r="N264" s="137"/>
      <c r="O264" s="138"/>
      <c r="P264" s="139"/>
      <c r="Q264" s="140"/>
      <c r="R264" s="141"/>
      <c r="S264" s="134"/>
      <c r="T264" s="134"/>
      <c r="U264" s="134"/>
      <c r="V264" s="134"/>
      <c r="W264" s="134"/>
      <c r="X264" s="134"/>
      <c r="Y264" s="134"/>
      <c r="Z264" s="134"/>
      <c r="AA264" s="134"/>
      <c r="AB264" s="134"/>
      <c r="AC264" s="134"/>
      <c r="AD264" s="134"/>
      <c r="AE264" s="142"/>
      <c r="AF264" s="142"/>
      <c r="AG264" s="134"/>
      <c r="AH264" s="134"/>
      <c r="AI264" s="134"/>
      <c r="AJ264" s="134"/>
      <c r="AK264" s="134"/>
      <c r="AL264" s="134"/>
      <c r="AM264" s="134"/>
      <c r="AN264" s="134"/>
      <c r="AO264" s="134"/>
      <c r="AP264" s="143"/>
      <c r="AQ264" s="134"/>
      <c r="AR264" s="134"/>
      <c r="AS264" s="134"/>
      <c r="AT264" s="134"/>
      <c r="AU264" s="134"/>
      <c r="AV264" s="134"/>
    </row>
    <row r="265">
      <c r="A265" s="133"/>
      <c r="B265" s="134"/>
      <c r="C265" s="134"/>
      <c r="D265" s="134"/>
      <c r="E265" s="134"/>
      <c r="F265" s="134"/>
      <c r="G265" s="134"/>
      <c r="H265" s="135"/>
      <c r="I265" s="134"/>
      <c r="J265" s="136"/>
      <c r="K265" s="134"/>
      <c r="L265" s="134"/>
      <c r="M265" s="134"/>
      <c r="N265" s="137"/>
      <c r="O265" s="138"/>
      <c r="P265" s="139"/>
      <c r="Q265" s="140"/>
      <c r="R265" s="141"/>
      <c r="S265" s="134"/>
      <c r="T265" s="134"/>
      <c r="U265" s="134"/>
      <c r="V265" s="134"/>
      <c r="W265" s="134"/>
      <c r="X265" s="134"/>
      <c r="Y265" s="134"/>
      <c r="Z265" s="134"/>
      <c r="AA265" s="134"/>
      <c r="AB265" s="134"/>
      <c r="AC265" s="134"/>
      <c r="AD265" s="134"/>
      <c r="AE265" s="142"/>
      <c r="AF265" s="142"/>
      <c r="AG265" s="134"/>
      <c r="AH265" s="134"/>
      <c r="AI265" s="134"/>
      <c r="AJ265" s="134"/>
      <c r="AK265" s="134"/>
      <c r="AL265" s="134"/>
      <c r="AM265" s="134"/>
      <c r="AN265" s="134"/>
      <c r="AO265" s="134"/>
      <c r="AP265" s="143"/>
      <c r="AQ265" s="134"/>
      <c r="AR265" s="134"/>
      <c r="AS265" s="134"/>
      <c r="AT265" s="134"/>
      <c r="AU265" s="134"/>
      <c r="AV265" s="134"/>
    </row>
    <row r="266">
      <c r="A266" s="133"/>
      <c r="B266" s="134"/>
      <c r="C266" s="134"/>
      <c r="D266" s="134"/>
      <c r="E266" s="134"/>
      <c r="F266" s="134"/>
      <c r="G266" s="134"/>
      <c r="H266" s="135"/>
      <c r="I266" s="134"/>
      <c r="J266" s="136"/>
      <c r="K266" s="134"/>
      <c r="L266" s="134"/>
      <c r="M266" s="134"/>
      <c r="N266" s="137"/>
      <c r="O266" s="138"/>
      <c r="P266" s="139"/>
      <c r="Q266" s="140"/>
      <c r="R266" s="141"/>
      <c r="S266" s="134"/>
      <c r="T266" s="134"/>
      <c r="U266" s="134"/>
      <c r="V266" s="134"/>
      <c r="W266" s="134"/>
      <c r="X266" s="134"/>
      <c r="Y266" s="134"/>
      <c r="Z266" s="134"/>
      <c r="AA266" s="134"/>
      <c r="AB266" s="134"/>
      <c r="AC266" s="134"/>
      <c r="AD266" s="134"/>
      <c r="AE266" s="142"/>
      <c r="AF266" s="142"/>
      <c r="AG266" s="134"/>
      <c r="AH266" s="134"/>
      <c r="AI266" s="134"/>
      <c r="AJ266" s="134"/>
      <c r="AK266" s="134"/>
      <c r="AL266" s="134"/>
      <c r="AM266" s="134"/>
      <c r="AN266" s="134"/>
      <c r="AO266" s="134"/>
      <c r="AP266" s="143"/>
      <c r="AQ266" s="134"/>
      <c r="AR266" s="134"/>
      <c r="AS266" s="134"/>
      <c r="AT266" s="134"/>
      <c r="AU266" s="134"/>
      <c r="AV266" s="134"/>
    </row>
    <row r="267">
      <c r="A267" s="133"/>
      <c r="B267" s="134"/>
      <c r="C267" s="134"/>
      <c r="D267" s="134"/>
      <c r="E267" s="134"/>
      <c r="F267" s="134"/>
      <c r="G267" s="134"/>
      <c r="H267" s="135"/>
      <c r="I267" s="134"/>
      <c r="J267" s="136"/>
      <c r="K267" s="134"/>
      <c r="L267" s="134"/>
      <c r="M267" s="134"/>
      <c r="N267" s="137"/>
      <c r="O267" s="138"/>
      <c r="P267" s="139"/>
      <c r="Q267" s="140"/>
      <c r="R267" s="141"/>
      <c r="S267" s="134"/>
      <c r="T267" s="134"/>
      <c r="U267" s="134"/>
      <c r="V267" s="134"/>
      <c r="W267" s="134"/>
      <c r="X267" s="134"/>
      <c r="Y267" s="134"/>
      <c r="Z267" s="134"/>
      <c r="AA267" s="134"/>
      <c r="AB267" s="134"/>
      <c r="AC267" s="134"/>
      <c r="AD267" s="134"/>
      <c r="AE267" s="142"/>
      <c r="AF267" s="142"/>
      <c r="AG267" s="134"/>
      <c r="AH267" s="134"/>
      <c r="AI267" s="134"/>
      <c r="AJ267" s="134"/>
      <c r="AK267" s="134"/>
      <c r="AL267" s="134"/>
      <c r="AM267" s="134"/>
      <c r="AN267" s="134"/>
      <c r="AO267" s="134"/>
      <c r="AP267" s="143"/>
      <c r="AQ267" s="134"/>
      <c r="AR267" s="134"/>
      <c r="AS267" s="134"/>
      <c r="AT267" s="134"/>
      <c r="AU267" s="134"/>
      <c r="AV267" s="134"/>
    </row>
    <row r="268">
      <c r="A268" s="133"/>
      <c r="B268" s="134"/>
      <c r="C268" s="134"/>
      <c r="D268" s="134"/>
      <c r="E268" s="134"/>
      <c r="F268" s="134"/>
      <c r="G268" s="134"/>
      <c r="H268" s="135"/>
      <c r="I268" s="134"/>
      <c r="J268" s="136"/>
      <c r="K268" s="134"/>
      <c r="L268" s="134"/>
      <c r="M268" s="134"/>
      <c r="N268" s="137"/>
      <c r="O268" s="138"/>
      <c r="P268" s="139"/>
      <c r="Q268" s="140"/>
      <c r="R268" s="141"/>
      <c r="S268" s="134"/>
      <c r="T268" s="134"/>
      <c r="U268" s="134"/>
      <c r="V268" s="134"/>
      <c r="W268" s="134"/>
      <c r="X268" s="134"/>
      <c r="Y268" s="134"/>
      <c r="Z268" s="134"/>
      <c r="AA268" s="134"/>
      <c r="AB268" s="134"/>
      <c r="AC268" s="134"/>
      <c r="AD268" s="134"/>
      <c r="AE268" s="142"/>
      <c r="AF268" s="142"/>
      <c r="AG268" s="134"/>
      <c r="AH268" s="134"/>
      <c r="AI268" s="134"/>
      <c r="AJ268" s="134"/>
      <c r="AK268" s="134"/>
      <c r="AL268" s="134"/>
      <c r="AM268" s="134"/>
      <c r="AN268" s="134"/>
      <c r="AO268" s="134"/>
      <c r="AP268" s="143"/>
      <c r="AQ268" s="134"/>
      <c r="AR268" s="134"/>
      <c r="AS268" s="134"/>
      <c r="AT268" s="134"/>
      <c r="AU268" s="134"/>
      <c r="AV268" s="134"/>
    </row>
    <row r="269">
      <c r="A269" s="133"/>
      <c r="B269" s="134"/>
      <c r="C269" s="134"/>
      <c r="D269" s="134"/>
      <c r="E269" s="134"/>
      <c r="F269" s="134"/>
      <c r="G269" s="134"/>
      <c r="H269" s="135"/>
      <c r="I269" s="134"/>
      <c r="J269" s="136"/>
      <c r="K269" s="134"/>
      <c r="L269" s="134"/>
      <c r="M269" s="134"/>
      <c r="N269" s="137"/>
      <c r="O269" s="138"/>
      <c r="P269" s="139"/>
      <c r="Q269" s="140"/>
      <c r="R269" s="141"/>
      <c r="S269" s="134"/>
      <c r="T269" s="134"/>
      <c r="U269" s="134"/>
      <c r="V269" s="134"/>
      <c r="W269" s="134"/>
      <c r="X269" s="134"/>
      <c r="Y269" s="134"/>
      <c r="Z269" s="134"/>
      <c r="AA269" s="134"/>
      <c r="AB269" s="134"/>
      <c r="AC269" s="134"/>
      <c r="AD269" s="134"/>
      <c r="AE269" s="142"/>
      <c r="AF269" s="142"/>
      <c r="AG269" s="134"/>
      <c r="AH269" s="134"/>
      <c r="AI269" s="134"/>
      <c r="AJ269" s="134"/>
      <c r="AK269" s="134"/>
      <c r="AL269" s="134"/>
      <c r="AM269" s="134"/>
      <c r="AN269" s="134"/>
      <c r="AO269" s="134"/>
      <c r="AP269" s="143"/>
      <c r="AQ269" s="134"/>
      <c r="AR269" s="134"/>
      <c r="AS269" s="134"/>
      <c r="AT269" s="134"/>
      <c r="AU269" s="134"/>
      <c r="AV269" s="134"/>
    </row>
    <row r="270">
      <c r="A270" s="133"/>
      <c r="B270" s="134"/>
      <c r="C270" s="134"/>
      <c r="D270" s="134"/>
      <c r="E270" s="134"/>
      <c r="F270" s="134"/>
      <c r="G270" s="134"/>
      <c r="H270" s="135"/>
      <c r="I270" s="134"/>
      <c r="J270" s="136"/>
      <c r="K270" s="134"/>
      <c r="L270" s="134"/>
      <c r="M270" s="134"/>
      <c r="N270" s="137"/>
      <c r="O270" s="138"/>
      <c r="P270" s="139"/>
      <c r="Q270" s="140"/>
      <c r="R270" s="141"/>
      <c r="S270" s="134"/>
      <c r="T270" s="134"/>
      <c r="U270" s="134"/>
      <c r="V270" s="134"/>
      <c r="W270" s="134"/>
      <c r="X270" s="134"/>
      <c r="Y270" s="134"/>
      <c r="Z270" s="134"/>
      <c r="AA270" s="134"/>
      <c r="AB270" s="134"/>
      <c r="AC270" s="134"/>
      <c r="AD270" s="134"/>
      <c r="AE270" s="142"/>
      <c r="AF270" s="142"/>
      <c r="AG270" s="134"/>
      <c r="AH270" s="134"/>
      <c r="AI270" s="134"/>
      <c r="AJ270" s="134"/>
      <c r="AK270" s="134"/>
      <c r="AL270" s="134"/>
      <c r="AM270" s="134"/>
      <c r="AN270" s="134"/>
      <c r="AO270" s="134"/>
      <c r="AP270" s="143"/>
      <c r="AQ270" s="134"/>
      <c r="AR270" s="134"/>
      <c r="AS270" s="134"/>
      <c r="AT270" s="134"/>
      <c r="AU270" s="134"/>
      <c r="AV270" s="134"/>
    </row>
    <row r="271">
      <c r="A271" s="133"/>
      <c r="B271" s="134"/>
      <c r="C271" s="134"/>
      <c r="D271" s="134"/>
      <c r="E271" s="134"/>
      <c r="F271" s="134"/>
      <c r="G271" s="134"/>
      <c r="H271" s="135"/>
      <c r="I271" s="134"/>
      <c r="J271" s="136"/>
      <c r="K271" s="134"/>
      <c r="L271" s="134"/>
      <c r="M271" s="134"/>
      <c r="N271" s="137"/>
      <c r="O271" s="138"/>
      <c r="P271" s="139"/>
      <c r="Q271" s="140"/>
      <c r="R271" s="141"/>
      <c r="S271" s="134"/>
      <c r="T271" s="134"/>
      <c r="U271" s="134"/>
      <c r="V271" s="134"/>
      <c r="W271" s="134"/>
      <c r="X271" s="134"/>
      <c r="Y271" s="134"/>
      <c r="Z271" s="134"/>
      <c r="AA271" s="134"/>
      <c r="AB271" s="134"/>
      <c r="AC271" s="134"/>
      <c r="AD271" s="134"/>
      <c r="AE271" s="142"/>
      <c r="AF271" s="142"/>
      <c r="AG271" s="134"/>
      <c r="AH271" s="134"/>
      <c r="AI271" s="134"/>
      <c r="AJ271" s="134"/>
      <c r="AK271" s="134"/>
      <c r="AL271" s="134"/>
      <c r="AM271" s="134"/>
      <c r="AN271" s="134"/>
      <c r="AO271" s="134"/>
      <c r="AP271" s="143"/>
      <c r="AQ271" s="134"/>
      <c r="AR271" s="134"/>
      <c r="AS271" s="134"/>
      <c r="AT271" s="134"/>
      <c r="AU271" s="134"/>
      <c r="AV271" s="134"/>
    </row>
    <row r="272">
      <c r="A272" s="133"/>
      <c r="B272" s="134"/>
      <c r="C272" s="134"/>
      <c r="D272" s="134"/>
      <c r="E272" s="134"/>
      <c r="F272" s="134"/>
      <c r="G272" s="134"/>
      <c r="H272" s="135"/>
      <c r="I272" s="134"/>
      <c r="J272" s="136"/>
      <c r="K272" s="134"/>
      <c r="L272" s="134"/>
      <c r="M272" s="134"/>
      <c r="N272" s="137"/>
      <c r="O272" s="138"/>
      <c r="P272" s="139"/>
      <c r="Q272" s="140"/>
      <c r="R272" s="141"/>
      <c r="S272" s="134"/>
      <c r="T272" s="134"/>
      <c r="U272" s="134"/>
      <c r="V272" s="134"/>
      <c r="W272" s="134"/>
      <c r="X272" s="134"/>
      <c r="Y272" s="134"/>
      <c r="Z272" s="134"/>
      <c r="AA272" s="134"/>
      <c r="AB272" s="134"/>
      <c r="AC272" s="134"/>
      <c r="AD272" s="134"/>
      <c r="AE272" s="142"/>
      <c r="AF272" s="142"/>
      <c r="AG272" s="134"/>
      <c r="AH272" s="134"/>
      <c r="AI272" s="134"/>
      <c r="AJ272" s="134"/>
      <c r="AK272" s="134"/>
      <c r="AL272" s="134"/>
      <c r="AM272" s="134"/>
      <c r="AN272" s="134"/>
      <c r="AO272" s="134"/>
      <c r="AP272" s="143"/>
      <c r="AQ272" s="134"/>
      <c r="AR272" s="134"/>
      <c r="AS272" s="134"/>
      <c r="AT272" s="134"/>
      <c r="AU272" s="134"/>
      <c r="AV272" s="134"/>
    </row>
    <row r="273">
      <c r="A273" s="133"/>
      <c r="B273" s="134"/>
      <c r="C273" s="134"/>
      <c r="D273" s="134"/>
      <c r="E273" s="134"/>
      <c r="F273" s="134"/>
      <c r="G273" s="134"/>
      <c r="H273" s="135"/>
      <c r="I273" s="134"/>
      <c r="J273" s="136"/>
      <c r="K273" s="134"/>
      <c r="L273" s="134"/>
      <c r="M273" s="134"/>
      <c r="N273" s="137"/>
      <c r="O273" s="138"/>
      <c r="P273" s="139"/>
      <c r="Q273" s="140"/>
      <c r="R273" s="141"/>
      <c r="S273" s="134"/>
      <c r="T273" s="134"/>
      <c r="U273" s="134"/>
      <c r="V273" s="134"/>
      <c r="W273" s="134"/>
      <c r="X273" s="134"/>
      <c r="Y273" s="134"/>
      <c r="Z273" s="134"/>
      <c r="AA273" s="134"/>
      <c r="AB273" s="134"/>
      <c r="AC273" s="134"/>
      <c r="AD273" s="134"/>
      <c r="AE273" s="142"/>
      <c r="AF273" s="142"/>
      <c r="AG273" s="134"/>
      <c r="AH273" s="134"/>
      <c r="AI273" s="134"/>
      <c r="AJ273" s="134"/>
      <c r="AK273" s="134"/>
      <c r="AL273" s="134"/>
      <c r="AM273" s="134"/>
      <c r="AN273" s="134"/>
      <c r="AO273" s="134"/>
      <c r="AP273" s="143"/>
      <c r="AQ273" s="134"/>
      <c r="AR273" s="134"/>
      <c r="AS273" s="134"/>
      <c r="AT273" s="134"/>
      <c r="AU273" s="134"/>
      <c r="AV273" s="134"/>
    </row>
    <row r="274">
      <c r="A274" s="133"/>
      <c r="B274" s="134"/>
      <c r="C274" s="134"/>
      <c r="D274" s="134"/>
      <c r="E274" s="134"/>
      <c r="F274" s="134"/>
      <c r="G274" s="134"/>
      <c r="H274" s="135"/>
      <c r="I274" s="134"/>
      <c r="J274" s="136"/>
      <c r="K274" s="134"/>
      <c r="L274" s="134"/>
      <c r="M274" s="134"/>
      <c r="N274" s="137"/>
      <c r="O274" s="138"/>
      <c r="P274" s="139"/>
      <c r="Q274" s="140"/>
      <c r="R274" s="141"/>
      <c r="S274" s="134"/>
      <c r="T274" s="134"/>
      <c r="U274" s="134"/>
      <c r="V274" s="134"/>
      <c r="W274" s="134"/>
      <c r="X274" s="134"/>
      <c r="Y274" s="134"/>
      <c r="Z274" s="134"/>
      <c r="AA274" s="134"/>
      <c r="AB274" s="134"/>
      <c r="AC274" s="134"/>
      <c r="AD274" s="134"/>
      <c r="AE274" s="142"/>
      <c r="AF274" s="142"/>
      <c r="AG274" s="134"/>
      <c r="AH274" s="134"/>
      <c r="AI274" s="134"/>
      <c r="AJ274" s="134"/>
      <c r="AK274" s="134"/>
      <c r="AL274" s="134"/>
      <c r="AM274" s="134"/>
      <c r="AN274" s="134"/>
      <c r="AO274" s="134"/>
      <c r="AP274" s="143"/>
      <c r="AQ274" s="134"/>
      <c r="AR274" s="134"/>
      <c r="AS274" s="134"/>
      <c r="AT274" s="134"/>
      <c r="AU274" s="134"/>
      <c r="AV274" s="134"/>
    </row>
    <row r="275">
      <c r="A275" s="133"/>
      <c r="B275" s="134"/>
      <c r="C275" s="134"/>
      <c r="D275" s="134"/>
      <c r="E275" s="134"/>
      <c r="F275" s="134"/>
      <c r="G275" s="134"/>
      <c r="H275" s="135"/>
      <c r="I275" s="134"/>
      <c r="J275" s="136"/>
      <c r="K275" s="134"/>
      <c r="L275" s="134"/>
      <c r="M275" s="134"/>
      <c r="N275" s="137"/>
      <c r="O275" s="138"/>
      <c r="P275" s="139"/>
      <c r="Q275" s="140"/>
      <c r="R275" s="141"/>
      <c r="S275" s="134"/>
      <c r="T275" s="134"/>
      <c r="U275" s="134"/>
      <c r="V275" s="134"/>
      <c r="W275" s="134"/>
      <c r="X275" s="134"/>
      <c r="Y275" s="134"/>
      <c r="Z275" s="134"/>
      <c r="AA275" s="134"/>
      <c r="AB275" s="134"/>
      <c r="AC275" s="134"/>
      <c r="AD275" s="134"/>
      <c r="AE275" s="142"/>
      <c r="AF275" s="142"/>
      <c r="AG275" s="134"/>
      <c r="AH275" s="134"/>
      <c r="AI275" s="134"/>
      <c r="AJ275" s="134"/>
      <c r="AK275" s="134"/>
      <c r="AL275" s="134"/>
      <c r="AM275" s="134"/>
      <c r="AN275" s="134"/>
      <c r="AO275" s="134"/>
      <c r="AP275" s="143"/>
      <c r="AQ275" s="134"/>
      <c r="AR275" s="134"/>
      <c r="AS275" s="134"/>
      <c r="AT275" s="134"/>
      <c r="AU275" s="134"/>
      <c r="AV275" s="134"/>
    </row>
    <row r="276">
      <c r="A276" s="133"/>
      <c r="B276" s="134"/>
      <c r="C276" s="134"/>
      <c r="D276" s="134"/>
      <c r="E276" s="134"/>
      <c r="F276" s="134"/>
      <c r="G276" s="134"/>
      <c r="H276" s="135"/>
      <c r="I276" s="134"/>
      <c r="J276" s="136"/>
      <c r="K276" s="134"/>
      <c r="L276" s="134"/>
      <c r="M276" s="134"/>
      <c r="N276" s="137"/>
      <c r="O276" s="138"/>
      <c r="P276" s="139"/>
      <c r="Q276" s="140"/>
      <c r="R276" s="141"/>
      <c r="S276" s="134"/>
      <c r="T276" s="134"/>
      <c r="U276" s="134"/>
      <c r="V276" s="134"/>
      <c r="W276" s="134"/>
      <c r="X276" s="134"/>
      <c r="Y276" s="134"/>
      <c r="Z276" s="134"/>
      <c r="AA276" s="134"/>
      <c r="AB276" s="134"/>
      <c r="AC276" s="134"/>
      <c r="AD276" s="134"/>
      <c r="AE276" s="142"/>
      <c r="AF276" s="142"/>
      <c r="AG276" s="134"/>
      <c r="AH276" s="134"/>
      <c r="AI276" s="134"/>
      <c r="AJ276" s="134"/>
      <c r="AK276" s="134"/>
      <c r="AL276" s="134"/>
      <c r="AM276" s="134"/>
      <c r="AN276" s="134"/>
      <c r="AO276" s="134"/>
      <c r="AP276" s="143"/>
      <c r="AQ276" s="134"/>
      <c r="AR276" s="134"/>
      <c r="AS276" s="134"/>
      <c r="AT276" s="134"/>
      <c r="AU276" s="134"/>
      <c r="AV276" s="134"/>
    </row>
    <row r="277">
      <c r="A277" s="133"/>
      <c r="B277" s="134"/>
      <c r="C277" s="134"/>
      <c r="D277" s="134"/>
      <c r="E277" s="134"/>
      <c r="F277" s="134"/>
      <c r="G277" s="134"/>
      <c r="H277" s="135"/>
      <c r="I277" s="134"/>
      <c r="J277" s="136"/>
      <c r="K277" s="134"/>
      <c r="L277" s="134"/>
      <c r="M277" s="134"/>
      <c r="N277" s="137"/>
      <c r="O277" s="138"/>
      <c r="P277" s="139"/>
      <c r="Q277" s="140"/>
      <c r="R277" s="141"/>
      <c r="S277" s="134"/>
      <c r="T277" s="134"/>
      <c r="U277" s="134"/>
      <c r="V277" s="134"/>
      <c r="W277" s="134"/>
      <c r="X277" s="134"/>
      <c r="Y277" s="134"/>
      <c r="Z277" s="134"/>
      <c r="AA277" s="134"/>
      <c r="AB277" s="134"/>
      <c r="AC277" s="134"/>
      <c r="AD277" s="134"/>
      <c r="AE277" s="142"/>
      <c r="AF277" s="142"/>
      <c r="AG277" s="134"/>
      <c r="AH277" s="134"/>
      <c r="AI277" s="134"/>
      <c r="AJ277" s="134"/>
      <c r="AK277" s="134"/>
      <c r="AL277" s="134"/>
      <c r="AM277" s="134"/>
      <c r="AN277" s="134"/>
      <c r="AO277" s="134"/>
      <c r="AP277" s="143"/>
      <c r="AQ277" s="134"/>
      <c r="AR277" s="134"/>
      <c r="AS277" s="134"/>
      <c r="AT277" s="134"/>
      <c r="AU277" s="134"/>
      <c r="AV277" s="134"/>
    </row>
    <row r="278">
      <c r="A278" s="133"/>
      <c r="B278" s="134"/>
      <c r="C278" s="134"/>
      <c r="D278" s="134"/>
      <c r="E278" s="134"/>
      <c r="F278" s="134"/>
      <c r="G278" s="134"/>
      <c r="H278" s="135"/>
      <c r="I278" s="134"/>
      <c r="J278" s="136"/>
      <c r="K278" s="134"/>
      <c r="L278" s="134"/>
      <c r="M278" s="134"/>
      <c r="N278" s="137"/>
      <c r="O278" s="138"/>
      <c r="P278" s="139"/>
      <c r="Q278" s="140"/>
      <c r="R278" s="141"/>
      <c r="S278" s="134"/>
      <c r="T278" s="134"/>
      <c r="U278" s="134"/>
      <c r="V278" s="134"/>
      <c r="W278" s="134"/>
      <c r="X278" s="134"/>
      <c r="Y278" s="134"/>
      <c r="Z278" s="134"/>
      <c r="AA278" s="134"/>
      <c r="AB278" s="134"/>
      <c r="AC278" s="134"/>
      <c r="AD278" s="134"/>
      <c r="AE278" s="142"/>
      <c r="AF278" s="142"/>
      <c r="AG278" s="134"/>
      <c r="AH278" s="134"/>
      <c r="AI278" s="134"/>
      <c r="AJ278" s="134"/>
      <c r="AK278" s="134"/>
      <c r="AL278" s="134"/>
      <c r="AM278" s="134"/>
      <c r="AN278" s="134"/>
      <c r="AO278" s="134"/>
      <c r="AP278" s="143"/>
      <c r="AQ278" s="134"/>
      <c r="AR278" s="134"/>
      <c r="AS278" s="134"/>
      <c r="AT278" s="134"/>
      <c r="AU278" s="134"/>
      <c r="AV278" s="134"/>
    </row>
    <row r="279">
      <c r="A279" s="133"/>
      <c r="B279" s="134"/>
      <c r="C279" s="134"/>
      <c r="D279" s="134"/>
      <c r="E279" s="134"/>
      <c r="F279" s="134"/>
      <c r="G279" s="134"/>
      <c r="H279" s="135"/>
      <c r="I279" s="134"/>
      <c r="J279" s="136"/>
      <c r="K279" s="134"/>
      <c r="L279" s="134"/>
      <c r="M279" s="134"/>
      <c r="N279" s="137"/>
      <c r="O279" s="138"/>
      <c r="P279" s="139"/>
      <c r="Q279" s="140"/>
      <c r="R279" s="141"/>
      <c r="S279" s="134"/>
      <c r="T279" s="134"/>
      <c r="U279" s="134"/>
      <c r="V279" s="134"/>
      <c r="W279" s="134"/>
      <c r="X279" s="134"/>
      <c r="Y279" s="134"/>
      <c r="Z279" s="134"/>
      <c r="AA279" s="134"/>
      <c r="AB279" s="134"/>
      <c r="AC279" s="134"/>
      <c r="AD279" s="134"/>
      <c r="AE279" s="142"/>
      <c r="AF279" s="142"/>
      <c r="AG279" s="134"/>
      <c r="AH279" s="134"/>
      <c r="AI279" s="134"/>
      <c r="AJ279" s="134"/>
      <c r="AK279" s="134"/>
      <c r="AL279" s="134"/>
      <c r="AM279" s="134"/>
      <c r="AN279" s="134"/>
      <c r="AO279" s="134"/>
      <c r="AP279" s="143"/>
      <c r="AQ279" s="134"/>
      <c r="AR279" s="134"/>
      <c r="AS279" s="134"/>
      <c r="AT279" s="134"/>
      <c r="AU279" s="134"/>
      <c r="AV279" s="134"/>
    </row>
    <row r="280">
      <c r="A280" s="133"/>
      <c r="B280" s="134"/>
      <c r="C280" s="134"/>
      <c r="D280" s="134"/>
      <c r="E280" s="134"/>
      <c r="F280" s="134"/>
      <c r="G280" s="134"/>
      <c r="H280" s="135"/>
      <c r="I280" s="134"/>
      <c r="J280" s="136"/>
      <c r="K280" s="134"/>
      <c r="L280" s="134"/>
      <c r="M280" s="134"/>
      <c r="N280" s="137"/>
      <c r="O280" s="138"/>
      <c r="P280" s="139"/>
      <c r="Q280" s="140"/>
      <c r="R280" s="141"/>
      <c r="S280" s="134"/>
      <c r="T280" s="134"/>
      <c r="U280" s="134"/>
      <c r="V280" s="134"/>
      <c r="W280" s="134"/>
      <c r="X280" s="134"/>
      <c r="Y280" s="134"/>
      <c r="Z280" s="134"/>
      <c r="AA280" s="134"/>
      <c r="AB280" s="134"/>
      <c r="AC280" s="134"/>
      <c r="AD280" s="134"/>
      <c r="AE280" s="142"/>
      <c r="AF280" s="142"/>
      <c r="AG280" s="134"/>
      <c r="AH280" s="134"/>
      <c r="AI280" s="134"/>
      <c r="AJ280" s="134"/>
      <c r="AK280" s="134"/>
      <c r="AL280" s="134"/>
      <c r="AM280" s="134"/>
      <c r="AN280" s="134"/>
      <c r="AO280" s="134"/>
      <c r="AP280" s="143"/>
      <c r="AQ280" s="134"/>
      <c r="AR280" s="134"/>
      <c r="AS280" s="134"/>
      <c r="AT280" s="134"/>
      <c r="AU280" s="134"/>
      <c r="AV280" s="134"/>
    </row>
    <row r="281">
      <c r="A281" s="133"/>
      <c r="B281" s="134"/>
      <c r="C281" s="134"/>
      <c r="D281" s="134"/>
      <c r="E281" s="134"/>
      <c r="F281" s="134"/>
      <c r="G281" s="134"/>
      <c r="H281" s="135"/>
      <c r="I281" s="134"/>
      <c r="J281" s="136"/>
      <c r="K281" s="134"/>
      <c r="L281" s="134"/>
      <c r="M281" s="134"/>
      <c r="N281" s="137"/>
      <c r="O281" s="138"/>
      <c r="P281" s="139"/>
      <c r="Q281" s="140"/>
      <c r="R281" s="141"/>
      <c r="S281" s="134"/>
      <c r="T281" s="134"/>
      <c r="U281" s="134"/>
      <c r="V281" s="134"/>
      <c r="W281" s="134"/>
      <c r="X281" s="134"/>
      <c r="Y281" s="134"/>
      <c r="Z281" s="134"/>
      <c r="AA281" s="134"/>
      <c r="AB281" s="134"/>
      <c r="AC281" s="134"/>
      <c r="AD281" s="134"/>
      <c r="AE281" s="142"/>
      <c r="AF281" s="142"/>
      <c r="AG281" s="134"/>
      <c r="AH281" s="134"/>
      <c r="AI281" s="134"/>
      <c r="AJ281" s="134"/>
      <c r="AK281" s="134"/>
      <c r="AL281" s="134"/>
      <c r="AM281" s="134"/>
      <c r="AN281" s="134"/>
      <c r="AO281" s="134"/>
      <c r="AP281" s="143"/>
      <c r="AQ281" s="134"/>
      <c r="AR281" s="134"/>
      <c r="AS281" s="134"/>
      <c r="AT281" s="134"/>
      <c r="AU281" s="134"/>
      <c r="AV281" s="134"/>
    </row>
    <row r="282">
      <c r="A282" s="133"/>
      <c r="B282" s="134"/>
      <c r="C282" s="134"/>
      <c r="D282" s="134"/>
      <c r="E282" s="134"/>
      <c r="F282" s="134"/>
      <c r="G282" s="134"/>
      <c r="H282" s="135"/>
      <c r="I282" s="134"/>
      <c r="J282" s="136"/>
      <c r="K282" s="134"/>
      <c r="L282" s="134"/>
      <c r="M282" s="134"/>
      <c r="N282" s="137"/>
      <c r="O282" s="138"/>
      <c r="P282" s="139"/>
      <c r="Q282" s="140"/>
      <c r="R282" s="141"/>
      <c r="S282" s="134"/>
      <c r="T282" s="134"/>
      <c r="U282" s="134"/>
      <c r="V282" s="134"/>
      <c r="W282" s="134"/>
      <c r="X282" s="134"/>
      <c r="Y282" s="134"/>
      <c r="Z282" s="134"/>
      <c r="AA282" s="134"/>
      <c r="AB282" s="134"/>
      <c r="AC282" s="134"/>
      <c r="AD282" s="134"/>
      <c r="AE282" s="142"/>
      <c r="AF282" s="142"/>
      <c r="AG282" s="134"/>
      <c r="AH282" s="134"/>
      <c r="AI282" s="134"/>
      <c r="AJ282" s="134"/>
      <c r="AK282" s="134"/>
      <c r="AL282" s="134"/>
      <c r="AM282" s="134"/>
      <c r="AN282" s="134"/>
      <c r="AO282" s="134"/>
      <c r="AP282" s="143"/>
      <c r="AQ282" s="134"/>
      <c r="AR282" s="134"/>
      <c r="AS282" s="134"/>
      <c r="AT282" s="134"/>
      <c r="AU282" s="134"/>
      <c r="AV282" s="134"/>
    </row>
    <row r="283">
      <c r="A283" s="133"/>
      <c r="B283" s="134"/>
      <c r="C283" s="134"/>
      <c r="D283" s="134"/>
      <c r="E283" s="134"/>
      <c r="F283" s="134"/>
      <c r="G283" s="134"/>
      <c r="H283" s="135"/>
      <c r="I283" s="134"/>
      <c r="J283" s="136"/>
      <c r="K283" s="134"/>
      <c r="L283" s="134"/>
      <c r="M283" s="134"/>
      <c r="N283" s="137"/>
      <c r="O283" s="138"/>
      <c r="P283" s="139"/>
      <c r="Q283" s="140"/>
      <c r="R283" s="141"/>
      <c r="S283" s="134"/>
      <c r="T283" s="134"/>
      <c r="U283" s="134"/>
      <c r="V283" s="134"/>
      <c r="W283" s="134"/>
      <c r="X283" s="134"/>
      <c r="Y283" s="134"/>
      <c r="Z283" s="134"/>
      <c r="AA283" s="134"/>
      <c r="AB283" s="134"/>
      <c r="AC283" s="134"/>
      <c r="AD283" s="134"/>
      <c r="AE283" s="142"/>
      <c r="AF283" s="142"/>
      <c r="AG283" s="134"/>
      <c r="AH283" s="134"/>
      <c r="AI283" s="134"/>
      <c r="AJ283" s="134"/>
      <c r="AK283" s="134"/>
      <c r="AL283" s="134"/>
      <c r="AM283" s="134"/>
      <c r="AN283" s="134"/>
      <c r="AO283" s="134"/>
      <c r="AP283" s="143"/>
      <c r="AQ283" s="134"/>
      <c r="AR283" s="134"/>
      <c r="AS283" s="134"/>
      <c r="AT283" s="134"/>
      <c r="AU283" s="134"/>
      <c r="AV283" s="134"/>
    </row>
    <row r="284">
      <c r="A284" s="133"/>
      <c r="B284" s="134"/>
      <c r="C284" s="134"/>
      <c r="D284" s="134"/>
      <c r="E284" s="134"/>
      <c r="F284" s="134"/>
      <c r="G284" s="134"/>
      <c r="H284" s="135"/>
      <c r="I284" s="134"/>
      <c r="J284" s="136"/>
      <c r="K284" s="134"/>
      <c r="L284" s="134"/>
      <c r="M284" s="134"/>
      <c r="N284" s="137"/>
      <c r="O284" s="138"/>
      <c r="P284" s="139"/>
      <c r="Q284" s="140"/>
      <c r="R284" s="141"/>
      <c r="S284" s="134"/>
      <c r="T284" s="134"/>
      <c r="U284" s="134"/>
      <c r="V284" s="134"/>
      <c r="W284" s="134"/>
      <c r="X284" s="134"/>
      <c r="Y284" s="134"/>
      <c r="Z284" s="134"/>
      <c r="AA284" s="134"/>
      <c r="AB284" s="134"/>
      <c r="AC284" s="134"/>
      <c r="AD284" s="134"/>
      <c r="AE284" s="142"/>
      <c r="AF284" s="142"/>
      <c r="AG284" s="134"/>
      <c r="AH284" s="134"/>
      <c r="AI284" s="134"/>
      <c r="AJ284" s="134"/>
      <c r="AK284" s="134"/>
      <c r="AL284" s="134"/>
      <c r="AM284" s="134"/>
      <c r="AN284" s="134"/>
      <c r="AO284" s="134"/>
      <c r="AP284" s="143"/>
      <c r="AQ284" s="134"/>
      <c r="AR284" s="134"/>
      <c r="AS284" s="134"/>
      <c r="AT284" s="134"/>
      <c r="AU284" s="134"/>
      <c r="AV284" s="134"/>
    </row>
    <row r="285">
      <c r="A285" s="133"/>
      <c r="B285" s="134"/>
      <c r="C285" s="134"/>
      <c r="D285" s="134"/>
      <c r="E285" s="134"/>
      <c r="F285" s="134"/>
      <c r="G285" s="134"/>
      <c r="H285" s="135"/>
      <c r="I285" s="134"/>
      <c r="J285" s="136"/>
      <c r="K285" s="134"/>
      <c r="L285" s="134"/>
      <c r="M285" s="134"/>
      <c r="N285" s="137"/>
      <c r="O285" s="138"/>
      <c r="P285" s="139"/>
      <c r="Q285" s="140"/>
      <c r="R285" s="141"/>
      <c r="S285" s="134"/>
      <c r="T285" s="134"/>
      <c r="U285" s="134"/>
      <c r="V285" s="134"/>
      <c r="W285" s="134"/>
      <c r="X285" s="134"/>
      <c r="Y285" s="134"/>
      <c r="Z285" s="134"/>
      <c r="AA285" s="134"/>
      <c r="AB285" s="134"/>
      <c r="AC285" s="134"/>
      <c r="AD285" s="134"/>
      <c r="AE285" s="142"/>
      <c r="AF285" s="142"/>
      <c r="AG285" s="134"/>
      <c r="AH285" s="134"/>
      <c r="AI285" s="134"/>
      <c r="AJ285" s="134"/>
      <c r="AK285" s="134"/>
      <c r="AL285" s="134"/>
      <c r="AM285" s="134"/>
      <c r="AN285" s="134"/>
      <c r="AO285" s="134"/>
      <c r="AP285" s="143"/>
      <c r="AQ285" s="134"/>
      <c r="AR285" s="134"/>
      <c r="AS285" s="134"/>
      <c r="AT285" s="134"/>
      <c r="AU285" s="134"/>
      <c r="AV285" s="134"/>
    </row>
    <row r="286">
      <c r="A286" s="133"/>
      <c r="B286" s="134"/>
      <c r="C286" s="134"/>
      <c r="D286" s="134"/>
      <c r="E286" s="134"/>
      <c r="F286" s="134"/>
      <c r="G286" s="134"/>
      <c r="H286" s="135"/>
      <c r="I286" s="134"/>
      <c r="J286" s="136"/>
      <c r="K286" s="134"/>
      <c r="L286" s="134"/>
      <c r="M286" s="134"/>
      <c r="N286" s="137"/>
      <c r="O286" s="138"/>
      <c r="P286" s="139"/>
      <c r="Q286" s="140"/>
      <c r="R286" s="141"/>
      <c r="S286" s="134"/>
      <c r="T286" s="134"/>
      <c r="U286" s="134"/>
      <c r="V286" s="134"/>
      <c r="W286" s="134"/>
      <c r="X286" s="134"/>
      <c r="Y286" s="134"/>
      <c r="Z286" s="134"/>
      <c r="AA286" s="134"/>
      <c r="AB286" s="134"/>
      <c r="AC286" s="134"/>
      <c r="AD286" s="134"/>
      <c r="AE286" s="142"/>
      <c r="AF286" s="142"/>
      <c r="AG286" s="134"/>
      <c r="AH286" s="134"/>
      <c r="AI286" s="134"/>
      <c r="AJ286" s="134"/>
      <c r="AK286" s="134"/>
      <c r="AL286" s="134"/>
      <c r="AM286" s="134"/>
      <c r="AN286" s="134"/>
      <c r="AO286" s="134"/>
      <c r="AP286" s="143"/>
      <c r="AQ286" s="134"/>
      <c r="AR286" s="134"/>
      <c r="AS286" s="134"/>
      <c r="AT286" s="134"/>
      <c r="AU286" s="134"/>
      <c r="AV286" s="134"/>
    </row>
    <row r="287">
      <c r="A287" s="133"/>
      <c r="B287" s="134"/>
      <c r="C287" s="134"/>
      <c r="D287" s="134"/>
      <c r="E287" s="134"/>
      <c r="F287" s="134"/>
      <c r="G287" s="134"/>
      <c r="H287" s="135"/>
      <c r="I287" s="134"/>
      <c r="J287" s="136"/>
      <c r="K287" s="134"/>
      <c r="L287" s="134"/>
      <c r="M287" s="134"/>
      <c r="N287" s="137"/>
      <c r="O287" s="138"/>
      <c r="P287" s="139"/>
      <c r="Q287" s="140"/>
      <c r="R287" s="141"/>
      <c r="S287" s="134"/>
      <c r="T287" s="134"/>
      <c r="U287" s="134"/>
      <c r="V287" s="134"/>
      <c r="W287" s="134"/>
      <c r="X287" s="134"/>
      <c r="Y287" s="134"/>
      <c r="Z287" s="134"/>
      <c r="AA287" s="134"/>
      <c r="AB287" s="134"/>
      <c r="AC287" s="134"/>
      <c r="AD287" s="134"/>
      <c r="AE287" s="142"/>
      <c r="AF287" s="142"/>
      <c r="AG287" s="134"/>
      <c r="AH287" s="134"/>
      <c r="AI287" s="134"/>
      <c r="AJ287" s="134"/>
      <c r="AK287" s="134"/>
      <c r="AL287" s="134"/>
      <c r="AM287" s="134"/>
      <c r="AN287" s="134"/>
      <c r="AO287" s="134"/>
      <c r="AP287" s="143"/>
      <c r="AQ287" s="134"/>
      <c r="AR287" s="134"/>
      <c r="AS287" s="134"/>
      <c r="AT287" s="134"/>
      <c r="AU287" s="134"/>
      <c r="AV287" s="134"/>
    </row>
    <row r="288">
      <c r="A288" s="133"/>
      <c r="B288" s="134"/>
      <c r="C288" s="134"/>
      <c r="D288" s="134"/>
      <c r="E288" s="134"/>
      <c r="F288" s="134"/>
      <c r="G288" s="134"/>
      <c r="H288" s="135"/>
      <c r="I288" s="134"/>
      <c r="J288" s="136"/>
      <c r="K288" s="134"/>
      <c r="L288" s="134"/>
      <c r="M288" s="134"/>
      <c r="N288" s="137"/>
      <c r="O288" s="138"/>
      <c r="P288" s="139"/>
      <c r="Q288" s="140"/>
      <c r="R288" s="141"/>
      <c r="S288" s="134"/>
      <c r="T288" s="134"/>
      <c r="U288" s="134"/>
      <c r="V288" s="134"/>
      <c r="W288" s="134"/>
      <c r="X288" s="134"/>
      <c r="Y288" s="134"/>
      <c r="Z288" s="134"/>
      <c r="AA288" s="134"/>
      <c r="AB288" s="134"/>
      <c r="AC288" s="134"/>
      <c r="AD288" s="134"/>
      <c r="AE288" s="142"/>
      <c r="AF288" s="142"/>
      <c r="AG288" s="134"/>
      <c r="AH288" s="134"/>
      <c r="AI288" s="134"/>
      <c r="AJ288" s="134"/>
      <c r="AK288" s="134"/>
      <c r="AL288" s="134"/>
      <c r="AM288" s="134"/>
      <c r="AN288" s="134"/>
      <c r="AO288" s="134"/>
      <c r="AP288" s="143"/>
      <c r="AQ288" s="134"/>
      <c r="AR288" s="134"/>
      <c r="AS288" s="134"/>
      <c r="AT288" s="134"/>
      <c r="AU288" s="134"/>
      <c r="AV288" s="134"/>
    </row>
    <row r="289">
      <c r="A289" s="133"/>
      <c r="B289" s="134"/>
      <c r="C289" s="134"/>
      <c r="D289" s="134"/>
      <c r="E289" s="134"/>
      <c r="F289" s="134"/>
      <c r="G289" s="134"/>
      <c r="H289" s="135"/>
      <c r="I289" s="134"/>
      <c r="J289" s="136"/>
      <c r="K289" s="134"/>
      <c r="L289" s="134"/>
      <c r="M289" s="134"/>
      <c r="N289" s="137"/>
      <c r="O289" s="138"/>
      <c r="P289" s="139"/>
      <c r="Q289" s="140"/>
      <c r="R289" s="141"/>
      <c r="S289" s="134"/>
      <c r="T289" s="134"/>
      <c r="U289" s="134"/>
      <c r="V289" s="134"/>
      <c r="W289" s="134"/>
      <c r="X289" s="134"/>
      <c r="Y289" s="134"/>
      <c r="Z289" s="134"/>
      <c r="AA289" s="134"/>
      <c r="AB289" s="134"/>
      <c r="AC289" s="134"/>
      <c r="AD289" s="134"/>
      <c r="AE289" s="142"/>
      <c r="AF289" s="142"/>
      <c r="AG289" s="134"/>
      <c r="AH289" s="134"/>
      <c r="AI289" s="134"/>
      <c r="AJ289" s="134"/>
      <c r="AK289" s="134"/>
      <c r="AL289" s="134"/>
      <c r="AM289" s="134"/>
      <c r="AN289" s="134"/>
      <c r="AO289" s="134"/>
      <c r="AP289" s="143"/>
      <c r="AQ289" s="134"/>
      <c r="AR289" s="134"/>
      <c r="AS289" s="134"/>
      <c r="AT289" s="134"/>
      <c r="AU289" s="134"/>
      <c r="AV289" s="134"/>
    </row>
    <row r="290">
      <c r="A290" s="133"/>
      <c r="B290" s="134"/>
      <c r="C290" s="134"/>
      <c r="D290" s="134"/>
      <c r="E290" s="134"/>
      <c r="F290" s="134"/>
      <c r="G290" s="134"/>
      <c r="H290" s="135"/>
      <c r="I290" s="134"/>
      <c r="J290" s="136"/>
      <c r="K290" s="134"/>
      <c r="L290" s="134"/>
      <c r="M290" s="134"/>
      <c r="N290" s="137"/>
      <c r="O290" s="138"/>
      <c r="P290" s="139"/>
      <c r="Q290" s="140"/>
      <c r="R290" s="141"/>
      <c r="S290" s="134"/>
      <c r="T290" s="134"/>
      <c r="U290" s="134"/>
      <c r="V290" s="134"/>
      <c r="W290" s="134"/>
      <c r="X290" s="134"/>
      <c r="Y290" s="134"/>
      <c r="Z290" s="134"/>
      <c r="AA290" s="134"/>
      <c r="AB290" s="134"/>
      <c r="AC290" s="134"/>
      <c r="AD290" s="134"/>
      <c r="AE290" s="142"/>
      <c r="AF290" s="142"/>
      <c r="AG290" s="134"/>
      <c r="AH290" s="134"/>
      <c r="AI290" s="134"/>
      <c r="AJ290" s="134"/>
      <c r="AK290" s="134"/>
      <c r="AL290" s="134"/>
      <c r="AM290" s="134"/>
      <c r="AN290" s="134"/>
      <c r="AO290" s="134"/>
      <c r="AP290" s="143"/>
      <c r="AQ290" s="134"/>
      <c r="AR290" s="134"/>
      <c r="AS290" s="134"/>
      <c r="AT290" s="134"/>
      <c r="AU290" s="134"/>
      <c r="AV290" s="134"/>
    </row>
    <row r="291">
      <c r="A291" s="133"/>
      <c r="B291" s="134"/>
      <c r="C291" s="134"/>
      <c r="D291" s="134"/>
      <c r="E291" s="134"/>
      <c r="F291" s="134"/>
      <c r="G291" s="134"/>
      <c r="H291" s="135"/>
      <c r="I291" s="134"/>
      <c r="J291" s="136"/>
      <c r="K291" s="134"/>
      <c r="L291" s="134"/>
      <c r="M291" s="134"/>
      <c r="N291" s="137"/>
      <c r="O291" s="138"/>
      <c r="P291" s="139"/>
      <c r="Q291" s="140"/>
      <c r="R291" s="141"/>
      <c r="S291" s="134"/>
      <c r="T291" s="134"/>
      <c r="U291" s="134"/>
      <c r="V291" s="134"/>
      <c r="W291" s="134"/>
      <c r="X291" s="134"/>
      <c r="Y291" s="134"/>
      <c r="Z291" s="134"/>
      <c r="AA291" s="134"/>
      <c r="AB291" s="134"/>
      <c r="AC291" s="134"/>
      <c r="AD291" s="134"/>
      <c r="AE291" s="142"/>
      <c r="AF291" s="142"/>
      <c r="AG291" s="134"/>
      <c r="AH291" s="134"/>
      <c r="AI291" s="134"/>
      <c r="AJ291" s="134"/>
      <c r="AK291" s="134"/>
      <c r="AL291" s="134"/>
      <c r="AM291" s="134"/>
      <c r="AN291" s="134"/>
      <c r="AO291" s="134"/>
      <c r="AP291" s="143"/>
      <c r="AQ291" s="134"/>
      <c r="AR291" s="134"/>
      <c r="AS291" s="134"/>
      <c r="AT291" s="134"/>
      <c r="AU291" s="134"/>
      <c r="AV291" s="134"/>
    </row>
    <row r="292">
      <c r="A292" s="133"/>
      <c r="B292" s="134"/>
      <c r="C292" s="134"/>
      <c r="D292" s="134"/>
      <c r="E292" s="134"/>
      <c r="F292" s="134"/>
      <c r="G292" s="134"/>
      <c r="H292" s="135"/>
      <c r="I292" s="134"/>
      <c r="J292" s="136"/>
      <c r="K292" s="134"/>
      <c r="L292" s="134"/>
      <c r="M292" s="134"/>
      <c r="N292" s="137"/>
      <c r="O292" s="138"/>
      <c r="P292" s="139"/>
      <c r="Q292" s="140"/>
      <c r="R292" s="141"/>
      <c r="S292" s="134"/>
      <c r="T292" s="134"/>
      <c r="U292" s="134"/>
      <c r="V292" s="134"/>
      <c r="W292" s="134"/>
      <c r="X292" s="134"/>
      <c r="Y292" s="134"/>
      <c r="Z292" s="134"/>
      <c r="AA292" s="134"/>
      <c r="AB292" s="134"/>
      <c r="AC292" s="134"/>
      <c r="AD292" s="134"/>
      <c r="AE292" s="142"/>
      <c r="AF292" s="142"/>
      <c r="AG292" s="134"/>
      <c r="AH292" s="134"/>
      <c r="AI292" s="134"/>
      <c r="AJ292" s="134"/>
      <c r="AK292" s="134"/>
      <c r="AL292" s="134"/>
      <c r="AM292" s="134"/>
      <c r="AN292" s="134"/>
      <c r="AO292" s="134"/>
      <c r="AP292" s="143"/>
      <c r="AQ292" s="134"/>
      <c r="AR292" s="134"/>
      <c r="AS292" s="134"/>
      <c r="AT292" s="134"/>
      <c r="AU292" s="134"/>
      <c r="AV292" s="134"/>
    </row>
    <row r="293">
      <c r="A293" s="133"/>
      <c r="B293" s="134"/>
      <c r="C293" s="134"/>
      <c r="D293" s="134"/>
      <c r="E293" s="134"/>
      <c r="F293" s="134"/>
      <c r="G293" s="134"/>
      <c r="H293" s="135"/>
      <c r="I293" s="134"/>
      <c r="J293" s="136"/>
      <c r="K293" s="134"/>
      <c r="L293" s="134"/>
      <c r="M293" s="134"/>
      <c r="N293" s="137"/>
      <c r="O293" s="138"/>
      <c r="P293" s="139"/>
      <c r="Q293" s="140"/>
      <c r="R293" s="141"/>
      <c r="S293" s="134"/>
      <c r="T293" s="134"/>
      <c r="U293" s="134"/>
      <c r="V293" s="134"/>
      <c r="W293" s="134"/>
      <c r="X293" s="134"/>
      <c r="Y293" s="134"/>
      <c r="Z293" s="134"/>
      <c r="AA293" s="134"/>
      <c r="AB293" s="134"/>
      <c r="AC293" s="134"/>
      <c r="AD293" s="134"/>
      <c r="AE293" s="142"/>
      <c r="AF293" s="142"/>
      <c r="AG293" s="134"/>
      <c r="AH293" s="134"/>
      <c r="AI293" s="134"/>
      <c r="AJ293" s="134"/>
      <c r="AK293" s="134"/>
      <c r="AL293" s="134"/>
      <c r="AM293" s="134"/>
      <c r="AN293" s="134"/>
      <c r="AO293" s="134"/>
      <c r="AP293" s="143"/>
      <c r="AQ293" s="134"/>
      <c r="AR293" s="134"/>
      <c r="AS293" s="134"/>
      <c r="AT293" s="134"/>
      <c r="AU293" s="134"/>
      <c r="AV293" s="134"/>
    </row>
    <row r="294">
      <c r="A294" s="133"/>
      <c r="B294" s="134"/>
      <c r="C294" s="134"/>
      <c r="D294" s="134"/>
      <c r="E294" s="134"/>
      <c r="F294" s="134"/>
      <c r="G294" s="134"/>
      <c r="H294" s="135"/>
      <c r="I294" s="134"/>
      <c r="J294" s="136"/>
      <c r="K294" s="134"/>
      <c r="L294" s="134"/>
      <c r="M294" s="134"/>
      <c r="N294" s="137"/>
      <c r="O294" s="138"/>
      <c r="P294" s="139"/>
      <c r="Q294" s="140"/>
      <c r="R294" s="141"/>
      <c r="S294" s="134"/>
      <c r="T294" s="134"/>
      <c r="U294" s="134"/>
      <c r="V294" s="134"/>
      <c r="W294" s="134"/>
      <c r="X294" s="134"/>
      <c r="Y294" s="134"/>
      <c r="Z294" s="134"/>
      <c r="AA294" s="134"/>
      <c r="AB294" s="134"/>
      <c r="AC294" s="134"/>
      <c r="AD294" s="134"/>
      <c r="AE294" s="142"/>
      <c r="AF294" s="142"/>
      <c r="AG294" s="134"/>
      <c r="AH294" s="134"/>
      <c r="AI294" s="134"/>
      <c r="AJ294" s="134"/>
      <c r="AK294" s="134"/>
      <c r="AL294" s="134"/>
      <c r="AM294" s="134"/>
      <c r="AN294" s="134"/>
      <c r="AO294" s="134"/>
      <c r="AP294" s="143"/>
      <c r="AQ294" s="134"/>
      <c r="AR294" s="134"/>
      <c r="AS294" s="134"/>
      <c r="AT294" s="134"/>
      <c r="AU294" s="134"/>
      <c r="AV294" s="134"/>
    </row>
    <row r="295">
      <c r="A295" s="133"/>
      <c r="B295" s="134"/>
      <c r="C295" s="134"/>
      <c r="D295" s="134"/>
      <c r="E295" s="134"/>
      <c r="F295" s="134"/>
      <c r="G295" s="134"/>
      <c r="H295" s="135"/>
      <c r="I295" s="134"/>
      <c r="J295" s="136"/>
      <c r="K295" s="134"/>
      <c r="L295" s="134"/>
      <c r="M295" s="134"/>
      <c r="N295" s="137"/>
      <c r="O295" s="138"/>
      <c r="P295" s="139"/>
      <c r="Q295" s="140"/>
      <c r="R295" s="141"/>
      <c r="S295" s="134"/>
      <c r="T295" s="134"/>
      <c r="U295" s="134"/>
      <c r="V295" s="134"/>
      <c r="W295" s="134"/>
      <c r="X295" s="134"/>
      <c r="Y295" s="134"/>
      <c r="Z295" s="134"/>
      <c r="AA295" s="134"/>
      <c r="AB295" s="134"/>
      <c r="AC295" s="134"/>
      <c r="AD295" s="134"/>
      <c r="AE295" s="142"/>
      <c r="AF295" s="142"/>
      <c r="AG295" s="134"/>
      <c r="AH295" s="134"/>
      <c r="AI295" s="134"/>
      <c r="AJ295" s="134"/>
      <c r="AK295" s="134"/>
      <c r="AL295" s="134"/>
      <c r="AM295" s="134"/>
      <c r="AN295" s="134"/>
      <c r="AO295" s="134"/>
      <c r="AP295" s="143"/>
      <c r="AQ295" s="134"/>
      <c r="AR295" s="134"/>
      <c r="AS295" s="134"/>
      <c r="AT295" s="134"/>
      <c r="AU295" s="134"/>
      <c r="AV295" s="134"/>
    </row>
    <row r="296">
      <c r="A296" s="133"/>
      <c r="B296" s="134"/>
      <c r="C296" s="134"/>
      <c r="D296" s="134"/>
      <c r="E296" s="134"/>
      <c r="F296" s="134"/>
      <c r="G296" s="134"/>
      <c r="H296" s="135"/>
      <c r="I296" s="134"/>
      <c r="J296" s="136"/>
      <c r="K296" s="134"/>
      <c r="L296" s="134"/>
      <c r="M296" s="134"/>
      <c r="N296" s="137"/>
      <c r="O296" s="138"/>
      <c r="P296" s="139"/>
      <c r="Q296" s="140"/>
      <c r="R296" s="141"/>
      <c r="S296" s="134"/>
      <c r="T296" s="134"/>
      <c r="U296" s="134"/>
      <c r="V296" s="134"/>
      <c r="W296" s="134"/>
      <c r="X296" s="134"/>
      <c r="Y296" s="134"/>
      <c r="Z296" s="134"/>
      <c r="AA296" s="134"/>
      <c r="AB296" s="134"/>
      <c r="AC296" s="134"/>
      <c r="AD296" s="134"/>
      <c r="AE296" s="142"/>
      <c r="AF296" s="142"/>
      <c r="AG296" s="134"/>
      <c r="AH296" s="134"/>
      <c r="AI296" s="134"/>
      <c r="AJ296" s="134"/>
      <c r="AK296" s="134"/>
      <c r="AL296" s="134"/>
      <c r="AM296" s="134"/>
      <c r="AN296" s="134"/>
      <c r="AO296" s="134"/>
      <c r="AP296" s="143"/>
      <c r="AQ296" s="134"/>
      <c r="AR296" s="134"/>
      <c r="AS296" s="134"/>
      <c r="AT296" s="134"/>
      <c r="AU296" s="134"/>
      <c r="AV296" s="134"/>
    </row>
    <row r="297">
      <c r="A297" s="133"/>
      <c r="B297" s="134"/>
      <c r="C297" s="134"/>
      <c r="D297" s="134"/>
      <c r="E297" s="134"/>
      <c r="F297" s="134"/>
      <c r="G297" s="134"/>
      <c r="H297" s="135"/>
      <c r="I297" s="134"/>
      <c r="J297" s="136"/>
      <c r="K297" s="134"/>
      <c r="L297" s="134"/>
      <c r="M297" s="134"/>
      <c r="N297" s="137"/>
      <c r="O297" s="138"/>
      <c r="P297" s="139"/>
      <c r="Q297" s="140"/>
      <c r="R297" s="141"/>
      <c r="S297" s="134"/>
      <c r="T297" s="134"/>
      <c r="U297" s="134"/>
      <c r="V297" s="134"/>
      <c r="W297" s="134"/>
      <c r="X297" s="134"/>
      <c r="Y297" s="134"/>
      <c r="Z297" s="134"/>
      <c r="AA297" s="134"/>
      <c r="AB297" s="134"/>
      <c r="AC297" s="134"/>
      <c r="AD297" s="134"/>
      <c r="AE297" s="142"/>
      <c r="AF297" s="142"/>
      <c r="AG297" s="134"/>
      <c r="AH297" s="134"/>
      <c r="AI297" s="134"/>
      <c r="AJ297" s="134"/>
      <c r="AK297" s="134"/>
      <c r="AL297" s="134"/>
      <c r="AM297" s="134"/>
      <c r="AN297" s="134"/>
      <c r="AO297" s="134"/>
      <c r="AP297" s="143"/>
      <c r="AQ297" s="134"/>
      <c r="AR297" s="134"/>
      <c r="AS297" s="134"/>
      <c r="AT297" s="134"/>
      <c r="AU297" s="134"/>
      <c r="AV297" s="134"/>
    </row>
    <row r="298">
      <c r="A298" s="133"/>
      <c r="B298" s="134"/>
      <c r="C298" s="134"/>
      <c r="D298" s="134"/>
      <c r="E298" s="134"/>
      <c r="F298" s="134"/>
      <c r="G298" s="134"/>
      <c r="H298" s="135"/>
      <c r="I298" s="134"/>
      <c r="J298" s="136"/>
      <c r="K298" s="134"/>
      <c r="L298" s="134"/>
      <c r="M298" s="134"/>
      <c r="N298" s="137"/>
      <c r="O298" s="138"/>
      <c r="P298" s="139"/>
      <c r="Q298" s="140"/>
      <c r="R298" s="141"/>
      <c r="S298" s="134"/>
      <c r="T298" s="134"/>
      <c r="U298" s="134"/>
      <c r="V298" s="134"/>
      <c r="W298" s="134"/>
      <c r="X298" s="134"/>
      <c r="Y298" s="134"/>
      <c r="Z298" s="134"/>
      <c r="AA298" s="134"/>
      <c r="AB298" s="134"/>
      <c r="AC298" s="134"/>
      <c r="AD298" s="134"/>
      <c r="AE298" s="142"/>
      <c r="AF298" s="142"/>
      <c r="AG298" s="134"/>
      <c r="AH298" s="134"/>
      <c r="AI298" s="134"/>
      <c r="AJ298" s="134"/>
      <c r="AK298" s="134"/>
      <c r="AL298" s="134"/>
      <c r="AM298" s="134"/>
      <c r="AN298" s="134"/>
      <c r="AO298" s="134"/>
      <c r="AP298" s="143"/>
      <c r="AQ298" s="134"/>
      <c r="AR298" s="134"/>
      <c r="AS298" s="134"/>
      <c r="AT298" s="134"/>
      <c r="AU298" s="134"/>
      <c r="AV298" s="134"/>
    </row>
    <row r="299">
      <c r="A299" s="133"/>
      <c r="B299" s="134"/>
      <c r="C299" s="134"/>
      <c r="D299" s="134"/>
      <c r="E299" s="134"/>
      <c r="F299" s="134"/>
      <c r="G299" s="134"/>
      <c r="H299" s="135"/>
      <c r="I299" s="134"/>
      <c r="J299" s="136"/>
      <c r="K299" s="134"/>
      <c r="L299" s="134"/>
      <c r="M299" s="134"/>
      <c r="N299" s="137"/>
      <c r="O299" s="138"/>
      <c r="P299" s="139"/>
      <c r="Q299" s="140"/>
      <c r="R299" s="141"/>
      <c r="S299" s="134"/>
      <c r="T299" s="134"/>
      <c r="U299" s="134"/>
      <c r="V299" s="134"/>
      <c r="W299" s="134"/>
      <c r="X299" s="134"/>
      <c r="Y299" s="134"/>
      <c r="Z299" s="134"/>
      <c r="AA299" s="134"/>
      <c r="AB299" s="134"/>
      <c r="AC299" s="134"/>
      <c r="AD299" s="134"/>
      <c r="AE299" s="142"/>
      <c r="AF299" s="142"/>
      <c r="AG299" s="134"/>
      <c r="AH299" s="134"/>
      <c r="AI299" s="134"/>
      <c r="AJ299" s="134"/>
      <c r="AK299" s="134"/>
      <c r="AL299" s="134"/>
      <c r="AM299" s="134"/>
      <c r="AN299" s="134"/>
      <c r="AO299" s="134"/>
      <c r="AP299" s="143"/>
      <c r="AQ299" s="134"/>
      <c r="AR299" s="134"/>
      <c r="AS299" s="134"/>
      <c r="AT299" s="134"/>
      <c r="AU299" s="134"/>
      <c r="AV299" s="134"/>
    </row>
    <row r="300">
      <c r="A300" s="133"/>
      <c r="B300" s="134"/>
      <c r="C300" s="134"/>
      <c r="D300" s="134"/>
      <c r="E300" s="134"/>
      <c r="F300" s="134"/>
      <c r="G300" s="134"/>
      <c r="H300" s="135"/>
      <c r="I300" s="134"/>
      <c r="J300" s="136"/>
      <c r="K300" s="134"/>
      <c r="L300" s="134"/>
      <c r="M300" s="134"/>
      <c r="N300" s="137"/>
      <c r="O300" s="138"/>
      <c r="P300" s="139"/>
      <c r="Q300" s="140"/>
      <c r="R300" s="141"/>
      <c r="S300" s="134"/>
      <c r="T300" s="134"/>
      <c r="U300" s="134"/>
      <c r="V300" s="134"/>
      <c r="W300" s="134"/>
      <c r="X300" s="134"/>
      <c r="Y300" s="134"/>
      <c r="Z300" s="134"/>
      <c r="AA300" s="134"/>
      <c r="AB300" s="134"/>
      <c r="AC300" s="134"/>
      <c r="AD300" s="134"/>
      <c r="AE300" s="142"/>
      <c r="AF300" s="142"/>
      <c r="AG300" s="134"/>
      <c r="AH300" s="134"/>
      <c r="AI300" s="134"/>
      <c r="AJ300" s="134"/>
      <c r="AK300" s="134"/>
      <c r="AL300" s="134"/>
      <c r="AM300" s="134"/>
      <c r="AN300" s="134"/>
      <c r="AO300" s="134"/>
      <c r="AP300" s="143"/>
      <c r="AQ300" s="134"/>
      <c r="AR300" s="134"/>
      <c r="AS300" s="134"/>
      <c r="AT300" s="134"/>
      <c r="AU300" s="134"/>
      <c r="AV300" s="134"/>
    </row>
    <row r="301">
      <c r="A301" s="133"/>
      <c r="B301" s="134"/>
      <c r="C301" s="134"/>
      <c r="D301" s="134"/>
      <c r="E301" s="134"/>
      <c r="F301" s="134"/>
      <c r="G301" s="134"/>
      <c r="H301" s="135"/>
      <c r="I301" s="134"/>
      <c r="J301" s="136"/>
      <c r="K301" s="134"/>
      <c r="L301" s="134"/>
      <c r="M301" s="134"/>
      <c r="N301" s="137"/>
      <c r="O301" s="138"/>
      <c r="P301" s="139"/>
      <c r="Q301" s="140"/>
      <c r="R301" s="141"/>
      <c r="S301" s="134"/>
      <c r="T301" s="134"/>
      <c r="U301" s="134"/>
      <c r="V301" s="134"/>
      <c r="W301" s="134"/>
      <c r="X301" s="134"/>
      <c r="Y301" s="134"/>
      <c r="Z301" s="134"/>
      <c r="AA301" s="134"/>
      <c r="AB301" s="134"/>
      <c r="AC301" s="134"/>
      <c r="AD301" s="134"/>
      <c r="AE301" s="142"/>
      <c r="AF301" s="142"/>
      <c r="AG301" s="134"/>
      <c r="AH301" s="134"/>
      <c r="AI301" s="134"/>
      <c r="AJ301" s="134"/>
      <c r="AK301" s="134"/>
      <c r="AL301" s="134"/>
      <c r="AM301" s="134"/>
      <c r="AN301" s="134"/>
      <c r="AO301" s="134"/>
      <c r="AP301" s="143"/>
      <c r="AQ301" s="134"/>
      <c r="AR301" s="134"/>
      <c r="AS301" s="134"/>
      <c r="AT301" s="134"/>
      <c r="AU301" s="134"/>
      <c r="AV301" s="134"/>
    </row>
    <row r="302">
      <c r="A302" s="133"/>
      <c r="B302" s="134"/>
      <c r="C302" s="134"/>
      <c r="D302" s="134"/>
      <c r="E302" s="134"/>
      <c r="F302" s="134"/>
      <c r="G302" s="134"/>
      <c r="H302" s="135"/>
      <c r="I302" s="134"/>
      <c r="J302" s="136"/>
      <c r="K302" s="134"/>
      <c r="L302" s="134"/>
      <c r="M302" s="134"/>
      <c r="N302" s="137"/>
      <c r="O302" s="138"/>
      <c r="P302" s="139"/>
      <c r="Q302" s="140"/>
      <c r="R302" s="141"/>
      <c r="S302" s="134"/>
      <c r="T302" s="134"/>
      <c r="U302" s="134"/>
      <c r="V302" s="134"/>
      <c r="W302" s="134"/>
      <c r="X302" s="134"/>
      <c r="Y302" s="134"/>
      <c r="Z302" s="134"/>
      <c r="AA302" s="134"/>
      <c r="AB302" s="134"/>
      <c r="AC302" s="134"/>
      <c r="AD302" s="134"/>
      <c r="AE302" s="142"/>
      <c r="AF302" s="142"/>
      <c r="AG302" s="134"/>
      <c r="AH302" s="134"/>
      <c r="AI302" s="134"/>
      <c r="AJ302" s="134"/>
      <c r="AK302" s="134"/>
      <c r="AL302" s="134"/>
      <c r="AM302" s="134"/>
      <c r="AN302" s="134"/>
      <c r="AO302" s="134"/>
      <c r="AP302" s="143"/>
      <c r="AQ302" s="134"/>
      <c r="AR302" s="134"/>
      <c r="AS302" s="134"/>
      <c r="AT302" s="134"/>
      <c r="AU302" s="134"/>
      <c r="AV302" s="134"/>
    </row>
    <row r="303">
      <c r="A303" s="133"/>
      <c r="B303" s="134"/>
      <c r="C303" s="134"/>
      <c r="D303" s="134"/>
      <c r="E303" s="134"/>
      <c r="F303" s="134"/>
      <c r="G303" s="134"/>
      <c r="H303" s="135"/>
      <c r="I303" s="134"/>
      <c r="J303" s="136"/>
      <c r="K303" s="134"/>
      <c r="L303" s="134"/>
      <c r="M303" s="134"/>
      <c r="N303" s="137"/>
      <c r="O303" s="138"/>
      <c r="P303" s="139"/>
      <c r="Q303" s="140"/>
      <c r="R303" s="141"/>
      <c r="S303" s="134"/>
      <c r="T303" s="134"/>
      <c r="U303" s="134"/>
      <c r="V303" s="134"/>
      <c r="W303" s="134"/>
      <c r="X303" s="134"/>
      <c r="Y303" s="134"/>
      <c r="Z303" s="134"/>
      <c r="AA303" s="134"/>
      <c r="AB303" s="134"/>
      <c r="AC303" s="134"/>
      <c r="AD303" s="134"/>
      <c r="AE303" s="142"/>
      <c r="AF303" s="142"/>
      <c r="AG303" s="134"/>
      <c r="AH303" s="134"/>
      <c r="AI303" s="134"/>
      <c r="AJ303" s="134"/>
      <c r="AK303" s="134"/>
      <c r="AL303" s="134"/>
      <c r="AM303" s="134"/>
      <c r="AN303" s="134"/>
      <c r="AO303" s="134"/>
      <c r="AP303" s="143"/>
      <c r="AQ303" s="134"/>
      <c r="AR303" s="134"/>
      <c r="AS303" s="134"/>
      <c r="AT303" s="134"/>
      <c r="AU303" s="134"/>
      <c r="AV303" s="134"/>
    </row>
    <row r="304">
      <c r="A304" s="133"/>
      <c r="B304" s="134"/>
      <c r="C304" s="134"/>
      <c r="D304" s="134"/>
      <c r="E304" s="134"/>
      <c r="F304" s="134"/>
      <c r="G304" s="134"/>
      <c r="H304" s="135"/>
      <c r="I304" s="134"/>
      <c r="J304" s="136"/>
      <c r="K304" s="134"/>
      <c r="L304" s="134"/>
      <c r="M304" s="134"/>
      <c r="N304" s="137"/>
      <c r="O304" s="138"/>
      <c r="P304" s="139"/>
      <c r="Q304" s="140"/>
      <c r="R304" s="141"/>
      <c r="S304" s="134"/>
      <c r="T304" s="134"/>
      <c r="U304" s="134"/>
      <c r="V304" s="134"/>
      <c r="W304" s="134"/>
      <c r="X304" s="134"/>
      <c r="Y304" s="134"/>
      <c r="Z304" s="134"/>
      <c r="AA304" s="134"/>
      <c r="AB304" s="134"/>
      <c r="AC304" s="134"/>
      <c r="AD304" s="134"/>
      <c r="AE304" s="142"/>
      <c r="AF304" s="142"/>
      <c r="AG304" s="134"/>
      <c r="AH304" s="134"/>
      <c r="AI304" s="134"/>
      <c r="AJ304" s="134"/>
      <c r="AK304" s="134"/>
      <c r="AL304" s="134"/>
      <c r="AM304" s="134"/>
      <c r="AN304" s="134"/>
      <c r="AO304" s="134"/>
      <c r="AP304" s="143"/>
      <c r="AQ304" s="134"/>
      <c r="AR304" s="134"/>
      <c r="AS304" s="134"/>
      <c r="AT304" s="134"/>
      <c r="AU304" s="134"/>
      <c r="AV304" s="134"/>
    </row>
    <row r="305">
      <c r="A305" s="133"/>
      <c r="B305" s="134"/>
      <c r="C305" s="134"/>
      <c r="D305" s="134"/>
      <c r="E305" s="134"/>
      <c r="F305" s="134"/>
      <c r="G305" s="134"/>
      <c r="H305" s="135"/>
      <c r="I305" s="134"/>
      <c r="J305" s="136"/>
      <c r="K305" s="134"/>
      <c r="L305" s="134"/>
      <c r="M305" s="134"/>
      <c r="N305" s="137"/>
      <c r="O305" s="138"/>
      <c r="P305" s="139"/>
      <c r="Q305" s="140"/>
      <c r="R305" s="141"/>
      <c r="S305" s="134"/>
      <c r="T305" s="134"/>
      <c r="U305" s="134"/>
      <c r="V305" s="134"/>
      <c r="W305" s="134"/>
      <c r="X305" s="134"/>
      <c r="Y305" s="134"/>
      <c r="Z305" s="134"/>
      <c r="AA305" s="134"/>
      <c r="AB305" s="134"/>
      <c r="AC305" s="134"/>
      <c r="AD305" s="134"/>
      <c r="AE305" s="142"/>
      <c r="AF305" s="142"/>
      <c r="AG305" s="134"/>
      <c r="AH305" s="134"/>
      <c r="AI305" s="134"/>
      <c r="AJ305" s="134"/>
      <c r="AK305" s="134"/>
      <c r="AL305" s="134"/>
      <c r="AM305" s="134"/>
      <c r="AN305" s="134"/>
      <c r="AO305" s="134"/>
      <c r="AP305" s="143"/>
      <c r="AQ305" s="134"/>
      <c r="AR305" s="134"/>
      <c r="AS305" s="134"/>
      <c r="AT305" s="134"/>
      <c r="AU305" s="134"/>
      <c r="AV305" s="134"/>
    </row>
    <row r="306">
      <c r="A306" s="133"/>
      <c r="B306" s="134"/>
      <c r="C306" s="134"/>
      <c r="D306" s="134"/>
      <c r="E306" s="134"/>
      <c r="F306" s="134"/>
      <c r="G306" s="134"/>
      <c r="H306" s="135"/>
      <c r="I306" s="134"/>
      <c r="J306" s="136"/>
      <c r="K306" s="134"/>
      <c r="L306" s="134"/>
      <c r="M306" s="134"/>
      <c r="N306" s="137"/>
      <c r="O306" s="138"/>
      <c r="P306" s="139"/>
      <c r="Q306" s="140"/>
      <c r="R306" s="141"/>
      <c r="S306" s="134"/>
      <c r="T306" s="134"/>
      <c r="U306" s="134"/>
      <c r="V306" s="134"/>
      <c r="W306" s="134"/>
      <c r="X306" s="134"/>
      <c r="Y306" s="134"/>
      <c r="Z306" s="134"/>
      <c r="AA306" s="134"/>
      <c r="AB306" s="134"/>
      <c r="AC306" s="134"/>
      <c r="AD306" s="134"/>
      <c r="AE306" s="142"/>
      <c r="AF306" s="142"/>
      <c r="AG306" s="134"/>
      <c r="AH306" s="134"/>
      <c r="AI306" s="134"/>
      <c r="AJ306" s="134"/>
      <c r="AK306" s="134"/>
      <c r="AL306" s="134"/>
      <c r="AM306" s="134"/>
      <c r="AN306" s="134"/>
      <c r="AO306" s="134"/>
      <c r="AP306" s="143"/>
      <c r="AQ306" s="134"/>
      <c r="AR306" s="134"/>
      <c r="AS306" s="134"/>
      <c r="AT306" s="134"/>
      <c r="AU306" s="134"/>
      <c r="AV306" s="134"/>
    </row>
    <row r="307">
      <c r="A307" s="133"/>
      <c r="B307" s="134"/>
      <c r="C307" s="134"/>
      <c r="D307" s="134"/>
      <c r="E307" s="134"/>
      <c r="F307" s="134"/>
      <c r="G307" s="134"/>
      <c r="H307" s="135"/>
      <c r="I307" s="134"/>
      <c r="J307" s="136"/>
      <c r="K307" s="134"/>
      <c r="L307" s="134"/>
      <c r="M307" s="134"/>
      <c r="N307" s="137"/>
      <c r="O307" s="138"/>
      <c r="P307" s="139"/>
      <c r="Q307" s="140"/>
      <c r="R307" s="141"/>
      <c r="S307" s="134"/>
      <c r="T307" s="134"/>
      <c r="U307" s="134"/>
      <c r="V307" s="134"/>
      <c r="W307" s="134"/>
      <c r="X307" s="134"/>
      <c r="Y307" s="134"/>
      <c r="Z307" s="134"/>
      <c r="AA307" s="134"/>
      <c r="AB307" s="134"/>
      <c r="AC307" s="134"/>
      <c r="AD307" s="134"/>
      <c r="AE307" s="142"/>
      <c r="AF307" s="142"/>
      <c r="AG307" s="134"/>
      <c r="AH307" s="134"/>
      <c r="AI307" s="134"/>
      <c r="AJ307" s="134"/>
      <c r="AK307" s="134"/>
      <c r="AL307" s="134"/>
      <c r="AM307" s="134"/>
      <c r="AN307" s="134"/>
      <c r="AO307" s="134"/>
      <c r="AP307" s="143"/>
      <c r="AQ307" s="134"/>
      <c r="AR307" s="134"/>
      <c r="AS307" s="134"/>
      <c r="AT307" s="134"/>
      <c r="AU307" s="134"/>
      <c r="AV307" s="134"/>
    </row>
    <row r="308">
      <c r="A308" s="133"/>
      <c r="B308" s="134"/>
      <c r="C308" s="134"/>
      <c r="D308" s="134"/>
      <c r="E308" s="134"/>
      <c r="F308" s="134"/>
      <c r="G308" s="134"/>
      <c r="H308" s="135"/>
      <c r="I308" s="134"/>
      <c r="J308" s="136"/>
      <c r="K308" s="134"/>
      <c r="L308" s="134"/>
      <c r="M308" s="134"/>
      <c r="N308" s="137"/>
      <c r="O308" s="138"/>
      <c r="P308" s="139"/>
      <c r="Q308" s="140"/>
      <c r="R308" s="141"/>
      <c r="S308" s="134"/>
      <c r="T308" s="134"/>
      <c r="U308" s="134"/>
      <c r="V308" s="134"/>
      <c r="W308" s="134"/>
      <c r="X308" s="134"/>
      <c r="Y308" s="134"/>
      <c r="Z308" s="134"/>
      <c r="AA308" s="134"/>
      <c r="AB308" s="134"/>
      <c r="AC308" s="134"/>
      <c r="AD308" s="134"/>
      <c r="AE308" s="142"/>
      <c r="AF308" s="142"/>
      <c r="AG308" s="134"/>
      <c r="AH308" s="134"/>
      <c r="AI308" s="134"/>
      <c r="AJ308" s="134"/>
      <c r="AK308" s="134"/>
      <c r="AL308" s="134"/>
      <c r="AM308" s="134"/>
      <c r="AN308" s="134"/>
      <c r="AO308" s="134"/>
      <c r="AP308" s="143"/>
      <c r="AQ308" s="134"/>
      <c r="AR308" s="134"/>
      <c r="AS308" s="134"/>
      <c r="AT308" s="134"/>
      <c r="AU308" s="134"/>
      <c r="AV308" s="134"/>
    </row>
    <row r="309">
      <c r="A309" s="133"/>
      <c r="B309" s="134"/>
      <c r="C309" s="134"/>
      <c r="D309" s="134"/>
      <c r="E309" s="134"/>
      <c r="F309" s="134"/>
      <c r="G309" s="134"/>
      <c r="H309" s="135"/>
      <c r="I309" s="134"/>
      <c r="J309" s="136"/>
      <c r="K309" s="134"/>
      <c r="L309" s="134"/>
      <c r="M309" s="134"/>
      <c r="N309" s="137"/>
      <c r="O309" s="138"/>
      <c r="P309" s="139"/>
      <c r="Q309" s="140"/>
      <c r="R309" s="141"/>
      <c r="S309" s="134"/>
      <c r="T309" s="134"/>
      <c r="U309" s="134"/>
      <c r="V309" s="134"/>
      <c r="W309" s="134"/>
      <c r="X309" s="134"/>
      <c r="Y309" s="134"/>
      <c r="Z309" s="134"/>
      <c r="AA309" s="134"/>
      <c r="AB309" s="134"/>
      <c r="AC309" s="134"/>
      <c r="AD309" s="134"/>
      <c r="AE309" s="142"/>
      <c r="AF309" s="142"/>
      <c r="AG309" s="134"/>
      <c r="AH309" s="134"/>
      <c r="AI309" s="134"/>
      <c r="AJ309" s="134"/>
      <c r="AK309" s="134"/>
      <c r="AL309" s="134"/>
      <c r="AM309" s="134"/>
      <c r="AN309" s="134"/>
      <c r="AO309" s="134"/>
      <c r="AP309" s="143"/>
      <c r="AQ309" s="134"/>
      <c r="AR309" s="134"/>
      <c r="AS309" s="134"/>
      <c r="AT309" s="134"/>
      <c r="AU309" s="134"/>
      <c r="AV309" s="134"/>
    </row>
    <row r="310">
      <c r="A310" s="133"/>
      <c r="B310" s="134"/>
      <c r="C310" s="134"/>
      <c r="D310" s="134"/>
      <c r="E310" s="134"/>
      <c r="F310" s="134"/>
      <c r="G310" s="134"/>
      <c r="H310" s="135"/>
      <c r="I310" s="134"/>
      <c r="J310" s="136"/>
      <c r="K310" s="134"/>
      <c r="L310" s="134"/>
      <c r="M310" s="134"/>
      <c r="N310" s="137"/>
      <c r="O310" s="138"/>
      <c r="P310" s="139"/>
      <c r="Q310" s="140"/>
      <c r="R310" s="141"/>
      <c r="S310" s="134"/>
      <c r="T310" s="134"/>
      <c r="U310" s="134"/>
      <c r="V310" s="134"/>
      <c r="W310" s="134"/>
      <c r="X310" s="134"/>
      <c r="Y310" s="134"/>
      <c r="Z310" s="134"/>
      <c r="AA310" s="134"/>
      <c r="AB310" s="134"/>
      <c r="AC310" s="134"/>
      <c r="AD310" s="134"/>
      <c r="AE310" s="142"/>
      <c r="AF310" s="142"/>
      <c r="AG310" s="134"/>
      <c r="AH310" s="134"/>
      <c r="AI310" s="134"/>
      <c r="AJ310" s="134"/>
      <c r="AK310" s="134"/>
      <c r="AL310" s="134"/>
      <c r="AM310" s="134"/>
      <c r="AN310" s="134"/>
      <c r="AO310" s="134"/>
      <c r="AP310" s="143"/>
      <c r="AQ310" s="134"/>
      <c r="AR310" s="134"/>
      <c r="AS310" s="134"/>
      <c r="AT310" s="134"/>
      <c r="AU310" s="134"/>
      <c r="AV310" s="134"/>
    </row>
    <row r="311">
      <c r="A311" s="133"/>
      <c r="B311" s="134"/>
      <c r="C311" s="134"/>
      <c r="D311" s="134"/>
      <c r="E311" s="134"/>
      <c r="F311" s="134"/>
      <c r="G311" s="134"/>
      <c r="H311" s="135"/>
      <c r="I311" s="134"/>
      <c r="J311" s="136"/>
      <c r="K311" s="134"/>
      <c r="L311" s="134"/>
      <c r="M311" s="134"/>
      <c r="N311" s="137"/>
      <c r="O311" s="138"/>
      <c r="P311" s="139"/>
      <c r="Q311" s="140"/>
      <c r="R311" s="141"/>
      <c r="S311" s="134"/>
      <c r="T311" s="134"/>
      <c r="U311" s="134"/>
      <c r="V311" s="134"/>
      <c r="W311" s="134"/>
      <c r="X311" s="134"/>
      <c r="Y311" s="134"/>
      <c r="Z311" s="134"/>
      <c r="AA311" s="134"/>
      <c r="AB311" s="134"/>
      <c r="AC311" s="134"/>
      <c r="AD311" s="134"/>
      <c r="AE311" s="142"/>
      <c r="AF311" s="142"/>
      <c r="AG311" s="134"/>
      <c r="AH311" s="134"/>
      <c r="AI311" s="134"/>
      <c r="AJ311" s="134"/>
      <c r="AK311" s="134"/>
      <c r="AL311" s="134"/>
      <c r="AM311" s="134"/>
      <c r="AN311" s="134"/>
      <c r="AO311" s="134"/>
      <c r="AP311" s="143"/>
      <c r="AQ311" s="134"/>
      <c r="AR311" s="134"/>
      <c r="AS311" s="134"/>
      <c r="AT311" s="134"/>
      <c r="AU311" s="134"/>
      <c r="AV311" s="134"/>
    </row>
    <row r="312">
      <c r="A312" s="133"/>
      <c r="B312" s="134"/>
      <c r="C312" s="134"/>
      <c r="D312" s="134"/>
      <c r="E312" s="134"/>
      <c r="F312" s="134"/>
      <c r="G312" s="134"/>
      <c r="H312" s="135"/>
      <c r="I312" s="134"/>
      <c r="J312" s="136"/>
      <c r="K312" s="134"/>
      <c r="L312" s="134"/>
      <c r="M312" s="134"/>
      <c r="N312" s="137"/>
      <c r="O312" s="138"/>
      <c r="P312" s="139"/>
      <c r="Q312" s="140"/>
      <c r="R312" s="141"/>
      <c r="S312" s="134"/>
      <c r="T312" s="134"/>
      <c r="U312" s="134"/>
      <c r="V312" s="134"/>
      <c r="W312" s="134"/>
      <c r="X312" s="134"/>
      <c r="Y312" s="134"/>
      <c r="Z312" s="134"/>
      <c r="AA312" s="134"/>
      <c r="AB312" s="134"/>
      <c r="AC312" s="134"/>
      <c r="AD312" s="134"/>
      <c r="AE312" s="142"/>
      <c r="AF312" s="142"/>
      <c r="AG312" s="134"/>
      <c r="AH312" s="134"/>
      <c r="AI312" s="134"/>
      <c r="AJ312" s="134"/>
      <c r="AK312" s="134"/>
      <c r="AL312" s="134"/>
      <c r="AM312" s="134"/>
      <c r="AN312" s="134"/>
      <c r="AO312" s="134"/>
      <c r="AP312" s="143"/>
      <c r="AQ312" s="134"/>
      <c r="AR312" s="134"/>
      <c r="AS312" s="134"/>
      <c r="AT312" s="134"/>
      <c r="AU312" s="134"/>
      <c r="AV312" s="134"/>
    </row>
    <row r="313">
      <c r="A313" s="133"/>
      <c r="B313" s="134"/>
      <c r="C313" s="134"/>
      <c r="D313" s="134"/>
      <c r="E313" s="134"/>
      <c r="F313" s="134"/>
      <c r="G313" s="134"/>
      <c r="H313" s="135"/>
      <c r="I313" s="134"/>
      <c r="J313" s="136"/>
      <c r="K313" s="134"/>
      <c r="L313" s="134"/>
      <c r="M313" s="134"/>
      <c r="N313" s="137"/>
      <c r="O313" s="138"/>
      <c r="P313" s="139"/>
      <c r="Q313" s="140"/>
      <c r="R313" s="141"/>
      <c r="S313" s="134"/>
      <c r="T313" s="134"/>
      <c r="U313" s="134"/>
      <c r="V313" s="134"/>
      <c r="W313" s="134"/>
      <c r="X313" s="134"/>
      <c r="Y313" s="134"/>
      <c r="Z313" s="134"/>
      <c r="AA313" s="134"/>
      <c r="AB313" s="134"/>
      <c r="AC313" s="134"/>
      <c r="AD313" s="134"/>
      <c r="AE313" s="142"/>
      <c r="AF313" s="142"/>
      <c r="AG313" s="134"/>
      <c r="AH313" s="134"/>
      <c r="AI313" s="134"/>
      <c r="AJ313" s="134"/>
      <c r="AK313" s="134"/>
      <c r="AL313" s="134"/>
      <c r="AM313" s="134"/>
      <c r="AN313" s="134"/>
      <c r="AO313" s="134"/>
      <c r="AP313" s="143"/>
      <c r="AQ313" s="134"/>
      <c r="AR313" s="134"/>
      <c r="AS313" s="134"/>
      <c r="AT313" s="134"/>
      <c r="AU313" s="134"/>
      <c r="AV313" s="134"/>
    </row>
    <row r="314">
      <c r="A314" s="133"/>
      <c r="B314" s="134"/>
      <c r="C314" s="134"/>
      <c r="D314" s="134"/>
      <c r="E314" s="134"/>
      <c r="F314" s="134"/>
      <c r="G314" s="134"/>
      <c r="H314" s="135"/>
      <c r="I314" s="134"/>
      <c r="J314" s="136"/>
      <c r="K314" s="134"/>
      <c r="L314" s="134"/>
      <c r="M314" s="134"/>
      <c r="N314" s="137"/>
      <c r="O314" s="138"/>
      <c r="P314" s="139"/>
      <c r="Q314" s="140"/>
      <c r="R314" s="141"/>
      <c r="S314" s="134"/>
      <c r="T314" s="134"/>
      <c r="U314" s="134"/>
      <c r="V314" s="134"/>
      <c r="W314" s="134"/>
      <c r="X314" s="134"/>
      <c r="Y314" s="134"/>
      <c r="Z314" s="134"/>
      <c r="AA314" s="134"/>
      <c r="AB314" s="134"/>
      <c r="AC314" s="134"/>
      <c r="AD314" s="134"/>
      <c r="AE314" s="142"/>
      <c r="AF314" s="142"/>
      <c r="AG314" s="134"/>
      <c r="AH314" s="134"/>
      <c r="AI314" s="134"/>
      <c r="AJ314" s="134"/>
      <c r="AK314" s="134"/>
      <c r="AL314" s="134"/>
      <c r="AM314" s="134"/>
      <c r="AN314" s="134"/>
      <c r="AO314" s="134"/>
      <c r="AP314" s="143"/>
      <c r="AQ314" s="134"/>
      <c r="AR314" s="134"/>
      <c r="AS314" s="134"/>
      <c r="AT314" s="134"/>
      <c r="AU314" s="134"/>
      <c r="AV314" s="134"/>
    </row>
    <row r="315">
      <c r="A315" s="133"/>
      <c r="B315" s="134"/>
      <c r="C315" s="134"/>
      <c r="D315" s="134"/>
      <c r="E315" s="134"/>
      <c r="F315" s="134"/>
      <c r="G315" s="134"/>
      <c r="H315" s="135"/>
      <c r="I315" s="134"/>
      <c r="J315" s="136"/>
      <c r="K315" s="134"/>
      <c r="L315" s="134"/>
      <c r="M315" s="134"/>
      <c r="N315" s="137"/>
      <c r="O315" s="138"/>
      <c r="P315" s="139"/>
      <c r="Q315" s="140"/>
      <c r="R315" s="141"/>
      <c r="S315" s="134"/>
      <c r="T315" s="134"/>
      <c r="U315" s="134"/>
      <c r="V315" s="134"/>
      <c r="W315" s="134"/>
      <c r="X315" s="134"/>
      <c r="Y315" s="134"/>
      <c r="Z315" s="134"/>
      <c r="AA315" s="134"/>
      <c r="AB315" s="134"/>
      <c r="AC315" s="134"/>
      <c r="AD315" s="134"/>
      <c r="AE315" s="142"/>
      <c r="AF315" s="142"/>
      <c r="AG315" s="134"/>
      <c r="AH315" s="134"/>
      <c r="AI315" s="134"/>
      <c r="AJ315" s="134"/>
      <c r="AK315" s="134"/>
      <c r="AL315" s="134"/>
      <c r="AM315" s="134"/>
      <c r="AN315" s="134"/>
      <c r="AO315" s="134"/>
      <c r="AP315" s="143"/>
      <c r="AQ315" s="134"/>
      <c r="AR315" s="134"/>
      <c r="AS315" s="134"/>
      <c r="AT315" s="134"/>
      <c r="AU315" s="134"/>
      <c r="AV315" s="134"/>
    </row>
    <row r="316">
      <c r="A316" s="133"/>
      <c r="B316" s="134"/>
      <c r="C316" s="134"/>
      <c r="D316" s="134"/>
      <c r="E316" s="134"/>
      <c r="F316" s="134"/>
      <c r="G316" s="134"/>
      <c r="H316" s="135"/>
      <c r="I316" s="134"/>
      <c r="J316" s="136"/>
      <c r="K316" s="134"/>
      <c r="L316" s="134"/>
      <c r="M316" s="134"/>
      <c r="N316" s="137"/>
      <c r="O316" s="138"/>
      <c r="P316" s="139"/>
      <c r="Q316" s="140"/>
      <c r="R316" s="141"/>
      <c r="S316" s="134"/>
      <c r="T316" s="134"/>
      <c r="U316" s="134"/>
      <c r="V316" s="134"/>
      <c r="W316" s="134"/>
      <c r="X316" s="134"/>
      <c r="Y316" s="134"/>
      <c r="Z316" s="134"/>
      <c r="AA316" s="134"/>
      <c r="AB316" s="134"/>
      <c r="AC316" s="134"/>
      <c r="AD316" s="134"/>
      <c r="AE316" s="142"/>
      <c r="AF316" s="142"/>
      <c r="AG316" s="134"/>
      <c r="AH316" s="134"/>
      <c r="AI316" s="134"/>
      <c r="AJ316" s="134"/>
      <c r="AK316" s="134"/>
      <c r="AL316" s="134"/>
      <c r="AM316" s="134"/>
      <c r="AN316" s="134"/>
      <c r="AO316" s="134"/>
      <c r="AP316" s="143"/>
      <c r="AQ316" s="134"/>
      <c r="AR316" s="134"/>
      <c r="AS316" s="134"/>
      <c r="AT316" s="134"/>
      <c r="AU316" s="134"/>
      <c r="AV316" s="134"/>
    </row>
    <row r="317">
      <c r="A317" s="133"/>
      <c r="B317" s="134"/>
      <c r="C317" s="134"/>
      <c r="D317" s="134"/>
      <c r="E317" s="134"/>
      <c r="F317" s="134"/>
      <c r="G317" s="134"/>
      <c r="H317" s="135"/>
      <c r="I317" s="134"/>
      <c r="J317" s="136"/>
      <c r="K317" s="134"/>
      <c r="L317" s="134"/>
      <c r="M317" s="134"/>
      <c r="N317" s="137"/>
      <c r="O317" s="138"/>
      <c r="P317" s="139"/>
      <c r="Q317" s="140"/>
      <c r="R317" s="141"/>
      <c r="S317" s="134"/>
      <c r="T317" s="134"/>
      <c r="U317" s="134"/>
      <c r="V317" s="134"/>
      <c r="W317" s="134"/>
      <c r="X317" s="134"/>
      <c r="Y317" s="134"/>
      <c r="Z317" s="134"/>
      <c r="AA317" s="134"/>
      <c r="AB317" s="134"/>
      <c r="AC317" s="134"/>
      <c r="AD317" s="134"/>
      <c r="AE317" s="142"/>
      <c r="AF317" s="142"/>
      <c r="AG317" s="134"/>
      <c r="AH317" s="134"/>
      <c r="AI317" s="134"/>
      <c r="AJ317" s="134"/>
      <c r="AK317" s="134"/>
      <c r="AL317" s="134"/>
      <c r="AM317" s="134"/>
      <c r="AN317" s="134"/>
      <c r="AO317" s="134"/>
      <c r="AP317" s="143"/>
      <c r="AQ317" s="134"/>
      <c r="AR317" s="134"/>
      <c r="AS317" s="134"/>
      <c r="AT317" s="134"/>
      <c r="AU317" s="134"/>
      <c r="AV317" s="134"/>
    </row>
    <row r="318">
      <c r="A318" s="133"/>
      <c r="B318" s="134"/>
      <c r="C318" s="134"/>
      <c r="D318" s="134"/>
      <c r="E318" s="134"/>
      <c r="F318" s="134"/>
      <c r="G318" s="134"/>
      <c r="H318" s="135"/>
      <c r="I318" s="134"/>
      <c r="J318" s="136"/>
      <c r="K318" s="134"/>
      <c r="L318" s="134"/>
      <c r="M318" s="134"/>
      <c r="N318" s="137"/>
      <c r="O318" s="138"/>
      <c r="P318" s="139"/>
      <c r="Q318" s="140"/>
      <c r="R318" s="141"/>
      <c r="S318" s="134"/>
      <c r="T318" s="134"/>
      <c r="U318" s="134"/>
      <c r="V318" s="134"/>
      <c r="W318" s="134"/>
      <c r="X318" s="134"/>
      <c r="Y318" s="134"/>
      <c r="Z318" s="134"/>
      <c r="AA318" s="134"/>
      <c r="AB318" s="134"/>
      <c r="AC318" s="134"/>
      <c r="AD318" s="134"/>
      <c r="AE318" s="142"/>
      <c r="AF318" s="142"/>
      <c r="AG318" s="134"/>
      <c r="AH318" s="134"/>
      <c r="AI318" s="134"/>
      <c r="AJ318" s="134"/>
      <c r="AK318" s="134"/>
      <c r="AL318" s="134"/>
      <c r="AM318" s="134"/>
      <c r="AN318" s="134"/>
      <c r="AO318" s="134"/>
      <c r="AP318" s="143"/>
      <c r="AQ318" s="134"/>
      <c r="AR318" s="134"/>
      <c r="AS318" s="134"/>
      <c r="AT318" s="134"/>
      <c r="AU318" s="134"/>
      <c r="AV318" s="134"/>
    </row>
    <row r="319">
      <c r="A319" s="133"/>
      <c r="B319" s="134"/>
      <c r="C319" s="134"/>
      <c r="D319" s="134"/>
      <c r="E319" s="134"/>
      <c r="F319" s="134"/>
      <c r="G319" s="134"/>
      <c r="H319" s="135"/>
      <c r="I319" s="134"/>
      <c r="J319" s="136"/>
      <c r="K319" s="134"/>
      <c r="L319" s="134"/>
      <c r="M319" s="134"/>
      <c r="N319" s="137"/>
      <c r="O319" s="138"/>
      <c r="P319" s="139"/>
      <c r="Q319" s="140"/>
      <c r="R319" s="141"/>
      <c r="S319" s="134"/>
      <c r="T319" s="134"/>
      <c r="U319" s="134"/>
      <c r="V319" s="134"/>
      <c r="W319" s="134"/>
      <c r="X319" s="134"/>
      <c r="Y319" s="134"/>
      <c r="Z319" s="134"/>
      <c r="AA319" s="134"/>
      <c r="AB319" s="134"/>
      <c r="AC319" s="134"/>
      <c r="AD319" s="134"/>
      <c r="AE319" s="142"/>
      <c r="AF319" s="142"/>
      <c r="AG319" s="134"/>
      <c r="AH319" s="134"/>
      <c r="AI319" s="134"/>
      <c r="AJ319" s="134"/>
      <c r="AK319" s="134"/>
      <c r="AL319" s="134"/>
      <c r="AM319" s="134"/>
      <c r="AN319" s="134"/>
      <c r="AO319" s="134"/>
      <c r="AP319" s="143"/>
      <c r="AQ319" s="134"/>
      <c r="AR319" s="134"/>
      <c r="AS319" s="134"/>
      <c r="AT319" s="134"/>
      <c r="AU319" s="134"/>
      <c r="AV319" s="134"/>
    </row>
    <row r="320">
      <c r="A320" s="133"/>
      <c r="B320" s="134"/>
      <c r="C320" s="134"/>
      <c r="D320" s="134"/>
      <c r="E320" s="134"/>
      <c r="F320" s="134"/>
      <c r="G320" s="134"/>
      <c r="H320" s="135"/>
      <c r="I320" s="134"/>
      <c r="J320" s="136"/>
      <c r="K320" s="134"/>
      <c r="L320" s="134"/>
      <c r="M320" s="134"/>
      <c r="N320" s="137"/>
      <c r="O320" s="138"/>
      <c r="P320" s="139"/>
      <c r="Q320" s="140"/>
      <c r="R320" s="141"/>
      <c r="S320" s="134"/>
      <c r="T320" s="134"/>
      <c r="U320" s="134"/>
      <c r="V320" s="134"/>
      <c r="W320" s="134"/>
      <c r="X320" s="134"/>
      <c r="Y320" s="134"/>
      <c r="Z320" s="134"/>
      <c r="AA320" s="134"/>
      <c r="AB320" s="134"/>
      <c r="AC320" s="134"/>
      <c r="AD320" s="134"/>
      <c r="AE320" s="142"/>
      <c r="AF320" s="142"/>
      <c r="AG320" s="134"/>
      <c r="AH320" s="134"/>
      <c r="AI320" s="134"/>
      <c r="AJ320" s="134"/>
      <c r="AK320" s="134"/>
      <c r="AL320" s="134"/>
      <c r="AM320" s="134"/>
      <c r="AN320" s="134"/>
      <c r="AO320" s="134"/>
      <c r="AP320" s="143"/>
      <c r="AQ320" s="134"/>
      <c r="AR320" s="134"/>
      <c r="AS320" s="134"/>
      <c r="AT320" s="134"/>
      <c r="AU320" s="134"/>
      <c r="AV320" s="134"/>
    </row>
    <row r="321">
      <c r="A321" s="133"/>
      <c r="B321" s="134"/>
      <c r="C321" s="134"/>
      <c r="D321" s="134"/>
      <c r="E321" s="134"/>
      <c r="F321" s="134"/>
      <c r="G321" s="134"/>
      <c r="H321" s="135"/>
      <c r="I321" s="134"/>
      <c r="J321" s="136"/>
      <c r="K321" s="134"/>
      <c r="L321" s="134"/>
      <c r="M321" s="134"/>
      <c r="N321" s="137"/>
      <c r="O321" s="138"/>
      <c r="P321" s="139"/>
      <c r="Q321" s="140"/>
      <c r="R321" s="141"/>
      <c r="S321" s="134"/>
      <c r="T321" s="134"/>
      <c r="U321" s="134"/>
      <c r="V321" s="134"/>
      <c r="W321" s="134"/>
      <c r="X321" s="134"/>
      <c r="Y321" s="134"/>
      <c r="Z321" s="134"/>
      <c r="AA321" s="134"/>
      <c r="AB321" s="134"/>
      <c r="AC321" s="134"/>
      <c r="AD321" s="134"/>
      <c r="AE321" s="142"/>
      <c r="AF321" s="142"/>
      <c r="AG321" s="134"/>
      <c r="AH321" s="134"/>
      <c r="AI321" s="134"/>
      <c r="AJ321" s="134"/>
      <c r="AK321" s="134"/>
      <c r="AL321" s="134"/>
      <c r="AM321" s="134"/>
      <c r="AN321" s="134"/>
      <c r="AO321" s="134"/>
      <c r="AP321" s="143"/>
      <c r="AQ321" s="134"/>
      <c r="AR321" s="134"/>
      <c r="AS321" s="134"/>
      <c r="AT321" s="134"/>
      <c r="AU321" s="134"/>
      <c r="AV321" s="134"/>
    </row>
    <row r="322">
      <c r="A322" s="133"/>
      <c r="B322" s="134"/>
      <c r="C322" s="134"/>
      <c r="D322" s="134"/>
      <c r="E322" s="134"/>
      <c r="F322" s="134"/>
      <c r="G322" s="134"/>
      <c r="H322" s="135"/>
      <c r="I322" s="134"/>
      <c r="J322" s="136"/>
      <c r="K322" s="134"/>
      <c r="L322" s="134"/>
      <c r="M322" s="134"/>
      <c r="N322" s="137"/>
      <c r="O322" s="138"/>
      <c r="P322" s="139"/>
      <c r="Q322" s="140"/>
      <c r="R322" s="141"/>
      <c r="S322" s="134"/>
      <c r="T322" s="134"/>
      <c r="U322" s="134"/>
      <c r="V322" s="134"/>
      <c r="W322" s="134"/>
      <c r="X322" s="134"/>
      <c r="Y322" s="134"/>
      <c r="Z322" s="134"/>
      <c r="AA322" s="134"/>
      <c r="AB322" s="134"/>
      <c r="AC322" s="134"/>
      <c r="AD322" s="134"/>
      <c r="AE322" s="142"/>
      <c r="AF322" s="142"/>
      <c r="AG322" s="134"/>
      <c r="AH322" s="134"/>
      <c r="AI322" s="134"/>
      <c r="AJ322" s="134"/>
      <c r="AK322" s="134"/>
      <c r="AL322" s="134"/>
      <c r="AM322" s="134"/>
      <c r="AN322" s="134"/>
      <c r="AO322" s="134"/>
      <c r="AP322" s="143"/>
      <c r="AQ322" s="134"/>
      <c r="AR322" s="134"/>
      <c r="AS322" s="134"/>
      <c r="AT322" s="134"/>
      <c r="AU322" s="134"/>
      <c r="AV322" s="134"/>
    </row>
    <row r="323">
      <c r="A323" s="133"/>
      <c r="B323" s="134"/>
      <c r="C323" s="134"/>
      <c r="D323" s="134"/>
      <c r="E323" s="134"/>
      <c r="F323" s="134"/>
      <c r="G323" s="134"/>
      <c r="H323" s="135"/>
      <c r="I323" s="134"/>
      <c r="J323" s="136"/>
      <c r="K323" s="134"/>
      <c r="L323" s="134"/>
      <c r="M323" s="134"/>
      <c r="N323" s="137"/>
      <c r="O323" s="138"/>
      <c r="P323" s="139"/>
      <c r="Q323" s="140"/>
      <c r="R323" s="141"/>
      <c r="S323" s="134"/>
      <c r="T323" s="134"/>
      <c r="U323" s="134"/>
      <c r="V323" s="134"/>
      <c r="W323" s="134"/>
      <c r="X323" s="134"/>
      <c r="Y323" s="134"/>
      <c r="Z323" s="134"/>
      <c r="AA323" s="134"/>
      <c r="AB323" s="134"/>
      <c r="AC323" s="134"/>
      <c r="AD323" s="134"/>
      <c r="AE323" s="142"/>
      <c r="AF323" s="142"/>
      <c r="AG323" s="134"/>
      <c r="AH323" s="134"/>
      <c r="AI323" s="134"/>
      <c r="AJ323" s="134"/>
      <c r="AK323" s="134"/>
      <c r="AL323" s="134"/>
      <c r="AM323" s="134"/>
      <c r="AN323" s="134"/>
      <c r="AO323" s="134"/>
      <c r="AP323" s="143"/>
      <c r="AQ323" s="134"/>
      <c r="AR323" s="134"/>
      <c r="AS323" s="134"/>
      <c r="AT323" s="134"/>
      <c r="AU323" s="134"/>
      <c r="AV323" s="134"/>
    </row>
    <row r="324">
      <c r="A324" s="133"/>
      <c r="B324" s="134"/>
      <c r="C324" s="134"/>
      <c r="D324" s="134"/>
      <c r="E324" s="134"/>
      <c r="F324" s="134"/>
      <c r="G324" s="134"/>
      <c r="H324" s="135"/>
      <c r="I324" s="134"/>
      <c r="J324" s="136"/>
      <c r="K324" s="134"/>
      <c r="L324" s="134"/>
      <c r="M324" s="134"/>
      <c r="N324" s="137"/>
      <c r="O324" s="138"/>
      <c r="P324" s="139"/>
      <c r="Q324" s="140"/>
      <c r="R324" s="141"/>
      <c r="S324" s="134"/>
      <c r="T324" s="134"/>
      <c r="U324" s="134"/>
      <c r="V324" s="134"/>
      <c r="W324" s="134"/>
      <c r="X324" s="134"/>
      <c r="Y324" s="134"/>
      <c r="Z324" s="134"/>
      <c r="AA324" s="134"/>
      <c r="AB324" s="134"/>
      <c r="AC324" s="134"/>
      <c r="AD324" s="134"/>
      <c r="AE324" s="142"/>
      <c r="AF324" s="142"/>
      <c r="AG324" s="134"/>
      <c r="AH324" s="134"/>
      <c r="AI324" s="134"/>
      <c r="AJ324" s="134"/>
      <c r="AK324" s="134"/>
      <c r="AL324" s="134"/>
      <c r="AM324" s="134"/>
      <c r="AN324" s="134"/>
      <c r="AO324" s="134"/>
      <c r="AP324" s="143"/>
      <c r="AQ324" s="134"/>
      <c r="AR324" s="134"/>
      <c r="AS324" s="134"/>
      <c r="AT324" s="134"/>
      <c r="AU324" s="134"/>
      <c r="AV324" s="134"/>
    </row>
    <row r="325">
      <c r="A325" s="133"/>
      <c r="B325" s="134"/>
      <c r="C325" s="134"/>
      <c r="D325" s="134"/>
      <c r="E325" s="134"/>
      <c r="F325" s="134"/>
      <c r="G325" s="134"/>
      <c r="H325" s="135"/>
      <c r="I325" s="134"/>
      <c r="J325" s="136"/>
      <c r="K325" s="134"/>
      <c r="L325" s="134"/>
      <c r="M325" s="134"/>
      <c r="N325" s="137"/>
      <c r="O325" s="138"/>
      <c r="P325" s="139"/>
      <c r="Q325" s="140"/>
      <c r="R325" s="141"/>
      <c r="S325" s="134"/>
      <c r="T325" s="134"/>
      <c r="U325" s="134"/>
      <c r="V325" s="134"/>
      <c r="W325" s="134"/>
      <c r="X325" s="134"/>
      <c r="Y325" s="134"/>
      <c r="Z325" s="134"/>
      <c r="AA325" s="134"/>
      <c r="AB325" s="134"/>
      <c r="AC325" s="134"/>
      <c r="AD325" s="134"/>
      <c r="AE325" s="142"/>
      <c r="AF325" s="142"/>
      <c r="AG325" s="134"/>
      <c r="AH325" s="134"/>
      <c r="AI325" s="134"/>
      <c r="AJ325" s="134"/>
      <c r="AK325" s="134"/>
      <c r="AL325" s="134"/>
      <c r="AM325" s="134"/>
      <c r="AN325" s="134"/>
      <c r="AO325" s="134"/>
      <c r="AP325" s="143"/>
      <c r="AQ325" s="134"/>
      <c r="AR325" s="134"/>
      <c r="AS325" s="134"/>
      <c r="AT325" s="134"/>
      <c r="AU325" s="134"/>
      <c r="AV325" s="134"/>
    </row>
    <row r="326">
      <c r="A326" s="133"/>
      <c r="B326" s="134"/>
      <c r="C326" s="134"/>
      <c r="D326" s="134"/>
      <c r="E326" s="134"/>
      <c r="F326" s="134"/>
      <c r="G326" s="134"/>
      <c r="H326" s="135"/>
      <c r="I326" s="134"/>
      <c r="J326" s="136"/>
      <c r="K326" s="134"/>
      <c r="L326" s="134"/>
      <c r="M326" s="134"/>
      <c r="N326" s="137"/>
      <c r="O326" s="138"/>
      <c r="P326" s="139"/>
      <c r="Q326" s="140"/>
      <c r="R326" s="141"/>
      <c r="S326" s="134"/>
      <c r="T326" s="134"/>
      <c r="U326" s="134"/>
      <c r="V326" s="134"/>
      <c r="W326" s="134"/>
      <c r="X326" s="134"/>
      <c r="Y326" s="134"/>
      <c r="Z326" s="134"/>
      <c r="AA326" s="134"/>
      <c r="AB326" s="134"/>
      <c r="AC326" s="134"/>
      <c r="AD326" s="134"/>
      <c r="AE326" s="142"/>
      <c r="AF326" s="142"/>
      <c r="AG326" s="134"/>
      <c r="AH326" s="134"/>
      <c r="AI326" s="134"/>
      <c r="AJ326" s="134"/>
      <c r="AK326" s="134"/>
      <c r="AL326" s="134"/>
      <c r="AM326" s="134"/>
      <c r="AN326" s="134"/>
      <c r="AO326" s="134"/>
      <c r="AP326" s="143"/>
      <c r="AQ326" s="134"/>
      <c r="AR326" s="134"/>
      <c r="AS326" s="134"/>
      <c r="AT326" s="134"/>
      <c r="AU326" s="134"/>
      <c r="AV326" s="134"/>
    </row>
    <row r="327">
      <c r="A327" s="133"/>
      <c r="B327" s="134"/>
      <c r="C327" s="134"/>
      <c r="D327" s="134"/>
      <c r="E327" s="134"/>
      <c r="F327" s="134"/>
      <c r="G327" s="134"/>
      <c r="H327" s="135"/>
      <c r="I327" s="134"/>
      <c r="J327" s="136"/>
      <c r="K327" s="134"/>
      <c r="L327" s="134"/>
      <c r="M327" s="134"/>
      <c r="N327" s="137"/>
      <c r="O327" s="138"/>
      <c r="P327" s="139"/>
      <c r="Q327" s="140"/>
      <c r="R327" s="141"/>
      <c r="S327" s="134"/>
      <c r="T327" s="134"/>
      <c r="U327" s="134"/>
      <c r="V327" s="134"/>
      <c r="W327" s="134"/>
      <c r="X327" s="134"/>
      <c r="Y327" s="134"/>
      <c r="Z327" s="134"/>
      <c r="AA327" s="134"/>
      <c r="AB327" s="134"/>
      <c r="AC327" s="134"/>
      <c r="AD327" s="134"/>
      <c r="AE327" s="142"/>
      <c r="AF327" s="142"/>
      <c r="AG327" s="134"/>
      <c r="AH327" s="134"/>
      <c r="AI327" s="134"/>
      <c r="AJ327" s="134"/>
      <c r="AK327" s="134"/>
      <c r="AL327" s="134"/>
      <c r="AM327" s="134"/>
      <c r="AN327" s="134"/>
      <c r="AO327" s="134"/>
      <c r="AP327" s="143"/>
      <c r="AQ327" s="134"/>
      <c r="AR327" s="134"/>
      <c r="AS327" s="134"/>
      <c r="AT327" s="134"/>
      <c r="AU327" s="134"/>
      <c r="AV327" s="134"/>
    </row>
    <row r="328">
      <c r="A328" s="133"/>
      <c r="B328" s="134"/>
      <c r="C328" s="134"/>
      <c r="D328" s="134"/>
      <c r="E328" s="134"/>
      <c r="F328" s="134"/>
      <c r="G328" s="134"/>
      <c r="H328" s="135"/>
      <c r="I328" s="134"/>
      <c r="J328" s="136"/>
      <c r="K328" s="134"/>
      <c r="L328" s="134"/>
      <c r="M328" s="134"/>
      <c r="N328" s="137"/>
      <c r="O328" s="138"/>
      <c r="P328" s="139"/>
      <c r="Q328" s="140"/>
      <c r="R328" s="141"/>
      <c r="S328" s="134"/>
      <c r="T328" s="134"/>
      <c r="U328" s="134"/>
      <c r="V328" s="134"/>
      <c r="W328" s="134"/>
      <c r="X328" s="134"/>
      <c r="Y328" s="134"/>
      <c r="Z328" s="134"/>
      <c r="AA328" s="134"/>
      <c r="AB328" s="134"/>
      <c r="AC328" s="134"/>
      <c r="AD328" s="134"/>
      <c r="AE328" s="142"/>
      <c r="AF328" s="142"/>
      <c r="AG328" s="134"/>
      <c r="AH328" s="134"/>
      <c r="AI328" s="134"/>
      <c r="AJ328" s="134"/>
      <c r="AK328" s="134"/>
      <c r="AL328" s="134"/>
      <c r="AM328" s="134"/>
      <c r="AN328" s="134"/>
      <c r="AO328" s="134"/>
      <c r="AP328" s="143"/>
      <c r="AQ328" s="134"/>
      <c r="AR328" s="134"/>
      <c r="AS328" s="134"/>
      <c r="AT328" s="134"/>
      <c r="AU328" s="134"/>
      <c r="AV328" s="134"/>
    </row>
    <row r="329">
      <c r="A329" s="133"/>
      <c r="B329" s="134"/>
      <c r="C329" s="134"/>
      <c r="D329" s="134"/>
      <c r="E329" s="134"/>
      <c r="F329" s="134"/>
      <c r="G329" s="134"/>
      <c r="H329" s="135"/>
      <c r="I329" s="134"/>
      <c r="J329" s="136"/>
      <c r="K329" s="134"/>
      <c r="L329" s="134"/>
      <c r="M329" s="134"/>
      <c r="N329" s="137"/>
      <c r="O329" s="138"/>
      <c r="P329" s="139"/>
      <c r="Q329" s="140"/>
      <c r="R329" s="141"/>
      <c r="S329" s="134"/>
      <c r="T329" s="134"/>
      <c r="U329" s="134"/>
      <c r="V329" s="134"/>
      <c r="W329" s="134"/>
      <c r="X329" s="134"/>
      <c r="Y329" s="134"/>
      <c r="Z329" s="134"/>
      <c r="AA329" s="134"/>
      <c r="AB329" s="134"/>
      <c r="AC329" s="134"/>
      <c r="AD329" s="134"/>
      <c r="AE329" s="142"/>
      <c r="AF329" s="142"/>
      <c r="AG329" s="134"/>
      <c r="AH329" s="134"/>
      <c r="AI329" s="134"/>
      <c r="AJ329" s="134"/>
      <c r="AK329" s="134"/>
      <c r="AL329" s="134"/>
      <c r="AM329" s="134"/>
      <c r="AN329" s="134"/>
      <c r="AO329" s="134"/>
      <c r="AP329" s="143"/>
      <c r="AQ329" s="134"/>
      <c r="AR329" s="134"/>
      <c r="AS329" s="134"/>
      <c r="AT329" s="134"/>
      <c r="AU329" s="134"/>
      <c r="AV329" s="134"/>
    </row>
    <row r="330">
      <c r="A330" s="133"/>
      <c r="B330" s="134"/>
      <c r="C330" s="134"/>
      <c r="D330" s="134"/>
      <c r="E330" s="134"/>
      <c r="F330" s="134"/>
      <c r="G330" s="134"/>
      <c r="H330" s="135"/>
      <c r="I330" s="134"/>
      <c r="J330" s="136"/>
      <c r="K330" s="134"/>
      <c r="L330" s="134"/>
      <c r="M330" s="134"/>
      <c r="N330" s="137"/>
      <c r="O330" s="138"/>
      <c r="P330" s="139"/>
      <c r="Q330" s="140"/>
      <c r="R330" s="141"/>
      <c r="S330" s="134"/>
      <c r="T330" s="134"/>
      <c r="U330" s="134"/>
      <c r="V330" s="134"/>
      <c r="W330" s="134"/>
      <c r="X330" s="134"/>
      <c r="Y330" s="134"/>
      <c r="Z330" s="134"/>
      <c r="AA330" s="134"/>
      <c r="AB330" s="134"/>
      <c r="AC330" s="134"/>
      <c r="AD330" s="134"/>
      <c r="AE330" s="142"/>
      <c r="AF330" s="142"/>
      <c r="AG330" s="134"/>
      <c r="AH330" s="134"/>
      <c r="AI330" s="134"/>
      <c r="AJ330" s="134"/>
      <c r="AK330" s="134"/>
      <c r="AL330" s="134"/>
      <c r="AM330" s="134"/>
      <c r="AN330" s="134"/>
      <c r="AO330" s="134"/>
      <c r="AP330" s="143"/>
      <c r="AQ330" s="134"/>
      <c r="AR330" s="134"/>
      <c r="AS330" s="134"/>
      <c r="AT330" s="134"/>
      <c r="AU330" s="134"/>
      <c r="AV330" s="134"/>
    </row>
    <row r="331">
      <c r="A331" s="133"/>
      <c r="B331" s="134"/>
      <c r="C331" s="134"/>
      <c r="D331" s="134"/>
      <c r="E331" s="134"/>
      <c r="F331" s="134"/>
      <c r="G331" s="134"/>
      <c r="H331" s="135"/>
      <c r="I331" s="134"/>
      <c r="J331" s="136"/>
      <c r="K331" s="134"/>
      <c r="L331" s="134"/>
      <c r="M331" s="134"/>
      <c r="N331" s="137"/>
      <c r="O331" s="138"/>
      <c r="P331" s="139"/>
      <c r="Q331" s="140"/>
      <c r="R331" s="141"/>
      <c r="S331" s="134"/>
      <c r="T331" s="134"/>
      <c r="U331" s="134"/>
      <c r="V331" s="134"/>
      <c r="W331" s="134"/>
      <c r="X331" s="134"/>
      <c r="Y331" s="134"/>
      <c r="Z331" s="134"/>
      <c r="AA331" s="134"/>
      <c r="AB331" s="134"/>
      <c r="AC331" s="134"/>
      <c r="AD331" s="134"/>
      <c r="AE331" s="142"/>
      <c r="AF331" s="142"/>
      <c r="AG331" s="134"/>
      <c r="AH331" s="134"/>
      <c r="AI331" s="134"/>
      <c r="AJ331" s="134"/>
      <c r="AK331" s="134"/>
      <c r="AL331" s="134"/>
      <c r="AM331" s="134"/>
      <c r="AN331" s="134"/>
      <c r="AO331" s="134"/>
      <c r="AP331" s="143"/>
      <c r="AQ331" s="134"/>
      <c r="AR331" s="134"/>
      <c r="AS331" s="134"/>
      <c r="AT331" s="134"/>
      <c r="AU331" s="134"/>
      <c r="AV331" s="134"/>
    </row>
    <row r="332">
      <c r="A332" s="133"/>
      <c r="B332" s="134"/>
      <c r="C332" s="134"/>
      <c r="D332" s="134"/>
      <c r="E332" s="134"/>
      <c r="F332" s="134"/>
      <c r="G332" s="134"/>
      <c r="H332" s="135"/>
      <c r="I332" s="134"/>
      <c r="J332" s="136"/>
      <c r="K332" s="134"/>
      <c r="L332" s="134"/>
      <c r="M332" s="134"/>
      <c r="N332" s="137"/>
      <c r="O332" s="138"/>
      <c r="P332" s="139"/>
      <c r="Q332" s="140"/>
      <c r="R332" s="141"/>
      <c r="S332" s="134"/>
      <c r="T332" s="134"/>
      <c r="U332" s="134"/>
      <c r="V332" s="134"/>
      <c r="W332" s="134"/>
      <c r="X332" s="134"/>
      <c r="Y332" s="134"/>
      <c r="Z332" s="134"/>
      <c r="AA332" s="134"/>
      <c r="AB332" s="134"/>
      <c r="AC332" s="134"/>
      <c r="AD332" s="134"/>
      <c r="AE332" s="142"/>
      <c r="AF332" s="142"/>
      <c r="AG332" s="134"/>
      <c r="AH332" s="134"/>
      <c r="AI332" s="134"/>
      <c r="AJ332" s="134"/>
      <c r="AK332" s="134"/>
      <c r="AL332" s="134"/>
      <c r="AM332" s="134"/>
      <c r="AN332" s="134"/>
      <c r="AO332" s="134"/>
      <c r="AP332" s="143"/>
      <c r="AQ332" s="134"/>
      <c r="AR332" s="134"/>
      <c r="AS332" s="134"/>
      <c r="AT332" s="134"/>
      <c r="AU332" s="134"/>
      <c r="AV332" s="134"/>
    </row>
    <row r="333">
      <c r="A333" s="133"/>
      <c r="B333" s="134"/>
      <c r="C333" s="134"/>
      <c r="D333" s="134"/>
      <c r="E333" s="134"/>
      <c r="F333" s="134"/>
      <c r="G333" s="134"/>
      <c r="H333" s="135"/>
      <c r="I333" s="134"/>
      <c r="J333" s="136"/>
      <c r="K333" s="134"/>
      <c r="L333" s="134"/>
      <c r="M333" s="134"/>
      <c r="N333" s="137"/>
      <c r="O333" s="138"/>
      <c r="P333" s="139"/>
      <c r="Q333" s="140"/>
      <c r="R333" s="141"/>
      <c r="S333" s="134"/>
      <c r="T333" s="134"/>
      <c r="U333" s="134"/>
      <c r="V333" s="134"/>
      <c r="W333" s="134"/>
      <c r="X333" s="134"/>
      <c r="Y333" s="134"/>
      <c r="Z333" s="134"/>
      <c r="AA333" s="134"/>
      <c r="AB333" s="134"/>
      <c r="AC333" s="134"/>
      <c r="AD333" s="134"/>
      <c r="AE333" s="142"/>
      <c r="AF333" s="142"/>
      <c r="AG333" s="134"/>
      <c r="AH333" s="134"/>
      <c r="AI333" s="134"/>
      <c r="AJ333" s="134"/>
      <c r="AK333" s="134"/>
      <c r="AL333" s="134"/>
      <c r="AM333" s="134"/>
      <c r="AN333" s="134"/>
      <c r="AO333" s="134"/>
      <c r="AP333" s="143"/>
      <c r="AQ333" s="134"/>
      <c r="AR333" s="134"/>
      <c r="AS333" s="134"/>
      <c r="AT333" s="134"/>
      <c r="AU333" s="134"/>
      <c r="AV333" s="134"/>
    </row>
    <row r="334">
      <c r="A334" s="133"/>
      <c r="B334" s="134"/>
      <c r="C334" s="134"/>
      <c r="D334" s="134"/>
      <c r="E334" s="134"/>
      <c r="F334" s="134"/>
      <c r="G334" s="134"/>
      <c r="H334" s="135"/>
      <c r="I334" s="134"/>
      <c r="J334" s="136"/>
      <c r="K334" s="134"/>
      <c r="L334" s="134"/>
      <c r="M334" s="134"/>
      <c r="N334" s="137"/>
      <c r="O334" s="138"/>
      <c r="P334" s="139"/>
      <c r="Q334" s="140"/>
      <c r="R334" s="141"/>
      <c r="S334" s="134"/>
      <c r="T334" s="134"/>
      <c r="U334" s="134"/>
      <c r="V334" s="134"/>
      <c r="W334" s="134"/>
      <c r="X334" s="134"/>
      <c r="Y334" s="134"/>
      <c r="Z334" s="134"/>
      <c r="AA334" s="134"/>
      <c r="AB334" s="134"/>
      <c r="AC334" s="134"/>
      <c r="AD334" s="134"/>
      <c r="AE334" s="142"/>
      <c r="AF334" s="142"/>
      <c r="AG334" s="134"/>
      <c r="AH334" s="134"/>
      <c r="AI334" s="134"/>
      <c r="AJ334" s="134"/>
      <c r="AK334" s="134"/>
      <c r="AL334" s="134"/>
      <c r="AM334" s="134"/>
      <c r="AN334" s="134"/>
      <c r="AO334" s="134"/>
      <c r="AP334" s="143"/>
      <c r="AQ334" s="134"/>
      <c r="AR334" s="134"/>
      <c r="AS334" s="134"/>
      <c r="AT334" s="134"/>
      <c r="AU334" s="134"/>
      <c r="AV334" s="134"/>
    </row>
    <row r="335">
      <c r="A335" s="133"/>
      <c r="B335" s="134"/>
      <c r="C335" s="134"/>
      <c r="D335" s="134"/>
      <c r="E335" s="134"/>
      <c r="F335" s="134"/>
      <c r="G335" s="134"/>
      <c r="H335" s="135"/>
      <c r="I335" s="134"/>
      <c r="J335" s="136"/>
      <c r="K335" s="134"/>
      <c r="L335" s="134"/>
      <c r="M335" s="134"/>
      <c r="N335" s="137"/>
      <c r="O335" s="138"/>
      <c r="P335" s="139"/>
      <c r="Q335" s="140"/>
      <c r="R335" s="141"/>
      <c r="S335" s="134"/>
      <c r="T335" s="134"/>
      <c r="U335" s="134"/>
      <c r="V335" s="134"/>
      <c r="W335" s="134"/>
      <c r="X335" s="134"/>
      <c r="Y335" s="134"/>
      <c r="Z335" s="134"/>
      <c r="AA335" s="134"/>
      <c r="AB335" s="134"/>
      <c r="AC335" s="134"/>
      <c r="AD335" s="134"/>
      <c r="AE335" s="142"/>
      <c r="AF335" s="142"/>
      <c r="AG335" s="134"/>
      <c r="AH335" s="134"/>
      <c r="AI335" s="134"/>
      <c r="AJ335" s="134"/>
      <c r="AK335" s="134"/>
      <c r="AL335" s="134"/>
      <c r="AM335" s="134"/>
      <c r="AN335" s="134"/>
      <c r="AO335" s="134"/>
      <c r="AP335" s="143"/>
      <c r="AQ335" s="134"/>
      <c r="AR335" s="134"/>
      <c r="AS335" s="134"/>
      <c r="AT335" s="134"/>
      <c r="AU335" s="134"/>
      <c r="AV335" s="134"/>
    </row>
    <row r="336">
      <c r="A336" s="133"/>
      <c r="B336" s="134"/>
      <c r="C336" s="134"/>
      <c r="D336" s="134"/>
      <c r="E336" s="134"/>
      <c r="F336" s="134"/>
      <c r="G336" s="134"/>
      <c r="H336" s="135"/>
      <c r="I336" s="134"/>
      <c r="J336" s="136"/>
      <c r="K336" s="134"/>
      <c r="L336" s="134"/>
      <c r="M336" s="134"/>
      <c r="N336" s="137"/>
      <c r="O336" s="138"/>
      <c r="P336" s="139"/>
      <c r="Q336" s="140"/>
      <c r="R336" s="141"/>
      <c r="S336" s="134"/>
      <c r="T336" s="134"/>
      <c r="U336" s="134"/>
      <c r="V336" s="134"/>
      <c r="W336" s="134"/>
      <c r="X336" s="134"/>
      <c r="Y336" s="134"/>
      <c r="Z336" s="134"/>
      <c r="AA336" s="134"/>
      <c r="AB336" s="134"/>
      <c r="AC336" s="134"/>
      <c r="AD336" s="134"/>
      <c r="AE336" s="142"/>
      <c r="AF336" s="142"/>
      <c r="AG336" s="134"/>
      <c r="AH336" s="134"/>
      <c r="AI336" s="134"/>
      <c r="AJ336" s="134"/>
      <c r="AK336" s="134"/>
      <c r="AL336" s="134"/>
      <c r="AM336" s="134"/>
      <c r="AN336" s="134"/>
      <c r="AO336" s="134"/>
      <c r="AP336" s="143"/>
      <c r="AQ336" s="134"/>
      <c r="AR336" s="134"/>
      <c r="AS336" s="134"/>
      <c r="AT336" s="134"/>
      <c r="AU336" s="134"/>
      <c r="AV336" s="134"/>
    </row>
    <row r="337">
      <c r="A337" s="133"/>
      <c r="B337" s="134"/>
      <c r="C337" s="134"/>
      <c r="D337" s="134"/>
      <c r="E337" s="134"/>
      <c r="F337" s="134"/>
      <c r="G337" s="134"/>
      <c r="H337" s="135"/>
      <c r="I337" s="134"/>
      <c r="J337" s="136"/>
      <c r="K337" s="134"/>
      <c r="L337" s="134"/>
      <c r="M337" s="134"/>
      <c r="N337" s="137"/>
      <c r="O337" s="138"/>
      <c r="P337" s="139"/>
      <c r="Q337" s="140"/>
      <c r="R337" s="141"/>
      <c r="S337" s="134"/>
      <c r="T337" s="134"/>
      <c r="U337" s="134"/>
      <c r="V337" s="134"/>
      <c r="W337" s="134"/>
      <c r="X337" s="134"/>
      <c r="Y337" s="134"/>
      <c r="Z337" s="134"/>
      <c r="AA337" s="134"/>
      <c r="AB337" s="134"/>
      <c r="AC337" s="134"/>
      <c r="AD337" s="134"/>
      <c r="AE337" s="142"/>
      <c r="AF337" s="142"/>
      <c r="AG337" s="134"/>
      <c r="AH337" s="134"/>
      <c r="AI337" s="134"/>
      <c r="AJ337" s="134"/>
      <c r="AK337" s="134"/>
      <c r="AL337" s="134"/>
      <c r="AM337" s="134"/>
      <c r="AN337" s="134"/>
      <c r="AO337" s="134"/>
      <c r="AP337" s="143"/>
      <c r="AQ337" s="134"/>
      <c r="AR337" s="134"/>
      <c r="AS337" s="134"/>
      <c r="AT337" s="134"/>
      <c r="AU337" s="134"/>
      <c r="AV337" s="134"/>
    </row>
    <row r="338">
      <c r="A338" s="133"/>
      <c r="B338" s="134"/>
      <c r="C338" s="134"/>
      <c r="D338" s="134"/>
      <c r="E338" s="134"/>
      <c r="F338" s="134"/>
      <c r="G338" s="134"/>
      <c r="H338" s="135"/>
      <c r="I338" s="134"/>
      <c r="J338" s="136"/>
      <c r="K338" s="134"/>
      <c r="L338" s="134"/>
      <c r="M338" s="134"/>
      <c r="N338" s="137"/>
      <c r="O338" s="138"/>
      <c r="P338" s="139"/>
      <c r="Q338" s="140"/>
      <c r="R338" s="141"/>
      <c r="S338" s="134"/>
      <c r="T338" s="134"/>
      <c r="U338" s="134"/>
      <c r="V338" s="134"/>
      <c r="W338" s="134"/>
      <c r="X338" s="134"/>
      <c r="Y338" s="134"/>
      <c r="Z338" s="134"/>
      <c r="AA338" s="134"/>
      <c r="AB338" s="134"/>
      <c r="AC338" s="134"/>
      <c r="AD338" s="134"/>
      <c r="AE338" s="142"/>
      <c r="AF338" s="142"/>
      <c r="AG338" s="134"/>
      <c r="AH338" s="134"/>
      <c r="AI338" s="134"/>
      <c r="AJ338" s="134"/>
      <c r="AK338" s="134"/>
      <c r="AL338" s="134"/>
      <c r="AM338" s="134"/>
      <c r="AN338" s="134"/>
      <c r="AO338" s="134"/>
      <c r="AP338" s="143"/>
      <c r="AQ338" s="134"/>
      <c r="AR338" s="134"/>
      <c r="AS338" s="134"/>
      <c r="AT338" s="134"/>
      <c r="AU338" s="134"/>
      <c r="AV338" s="134"/>
    </row>
    <row r="339">
      <c r="A339" s="133"/>
      <c r="B339" s="134"/>
      <c r="C339" s="134"/>
      <c r="D339" s="134"/>
      <c r="E339" s="134"/>
      <c r="F339" s="134"/>
      <c r="G339" s="134"/>
      <c r="H339" s="135"/>
      <c r="I339" s="134"/>
      <c r="J339" s="136"/>
      <c r="K339" s="134"/>
      <c r="L339" s="134"/>
      <c r="M339" s="134"/>
      <c r="N339" s="137"/>
      <c r="O339" s="138"/>
      <c r="P339" s="139"/>
      <c r="Q339" s="140"/>
      <c r="R339" s="141"/>
      <c r="S339" s="134"/>
      <c r="T339" s="134"/>
      <c r="U339" s="134"/>
      <c r="V339" s="134"/>
      <c r="W339" s="134"/>
      <c r="X339" s="134"/>
      <c r="Y339" s="134"/>
      <c r="Z339" s="134"/>
      <c r="AA339" s="134"/>
      <c r="AB339" s="134"/>
      <c r="AC339" s="134"/>
      <c r="AD339" s="134"/>
      <c r="AE339" s="142"/>
      <c r="AF339" s="142"/>
      <c r="AG339" s="134"/>
      <c r="AH339" s="134"/>
      <c r="AI339" s="134"/>
      <c r="AJ339" s="134"/>
      <c r="AK339" s="134"/>
      <c r="AL339" s="134"/>
      <c r="AM339" s="134"/>
      <c r="AN339" s="134"/>
      <c r="AO339" s="134"/>
      <c r="AP339" s="143"/>
      <c r="AQ339" s="134"/>
      <c r="AR339" s="134"/>
      <c r="AS339" s="134"/>
      <c r="AT339" s="134"/>
      <c r="AU339" s="134"/>
      <c r="AV339" s="134"/>
    </row>
    <row r="340">
      <c r="A340" s="133"/>
      <c r="B340" s="134"/>
      <c r="C340" s="134"/>
      <c r="D340" s="134"/>
      <c r="E340" s="134"/>
      <c r="F340" s="134"/>
      <c r="G340" s="134"/>
      <c r="H340" s="135"/>
      <c r="I340" s="134"/>
      <c r="J340" s="136"/>
      <c r="K340" s="134"/>
      <c r="L340" s="134"/>
      <c r="M340" s="134"/>
      <c r="N340" s="137"/>
      <c r="O340" s="138"/>
      <c r="P340" s="139"/>
      <c r="Q340" s="140"/>
      <c r="R340" s="141"/>
      <c r="S340" s="134"/>
      <c r="T340" s="134"/>
      <c r="U340" s="134"/>
      <c r="V340" s="134"/>
      <c r="W340" s="134"/>
      <c r="X340" s="134"/>
      <c r="Y340" s="134"/>
      <c r="Z340" s="134"/>
      <c r="AA340" s="134"/>
      <c r="AB340" s="134"/>
      <c r="AC340" s="134"/>
      <c r="AD340" s="134"/>
      <c r="AE340" s="142"/>
      <c r="AF340" s="142"/>
      <c r="AG340" s="134"/>
      <c r="AH340" s="134"/>
      <c r="AI340" s="134"/>
      <c r="AJ340" s="134"/>
      <c r="AK340" s="134"/>
      <c r="AL340" s="134"/>
      <c r="AM340" s="134"/>
      <c r="AN340" s="134"/>
      <c r="AO340" s="134"/>
      <c r="AP340" s="143"/>
      <c r="AQ340" s="134"/>
      <c r="AR340" s="134"/>
      <c r="AS340" s="134"/>
      <c r="AT340" s="134"/>
      <c r="AU340" s="134"/>
      <c r="AV340" s="134"/>
    </row>
    <row r="341">
      <c r="A341" s="133"/>
      <c r="B341" s="134"/>
      <c r="C341" s="134"/>
      <c r="D341" s="134"/>
      <c r="E341" s="134"/>
      <c r="F341" s="134"/>
      <c r="G341" s="134"/>
      <c r="H341" s="135"/>
      <c r="I341" s="134"/>
      <c r="J341" s="136"/>
      <c r="K341" s="134"/>
      <c r="L341" s="134"/>
      <c r="M341" s="134"/>
      <c r="N341" s="137"/>
      <c r="O341" s="138"/>
      <c r="P341" s="139"/>
      <c r="Q341" s="140"/>
      <c r="R341" s="141"/>
      <c r="S341" s="134"/>
      <c r="T341" s="134"/>
      <c r="U341" s="134"/>
      <c r="V341" s="134"/>
      <c r="W341" s="134"/>
      <c r="X341" s="134"/>
      <c r="Y341" s="134"/>
      <c r="Z341" s="134"/>
      <c r="AA341" s="134"/>
      <c r="AB341" s="134"/>
      <c r="AC341" s="134"/>
      <c r="AD341" s="134"/>
      <c r="AE341" s="142"/>
      <c r="AF341" s="142"/>
      <c r="AG341" s="134"/>
      <c r="AH341" s="134"/>
      <c r="AI341" s="134"/>
      <c r="AJ341" s="134"/>
      <c r="AK341" s="134"/>
      <c r="AL341" s="134"/>
      <c r="AM341" s="134"/>
      <c r="AN341" s="134"/>
      <c r="AO341" s="134"/>
      <c r="AP341" s="143"/>
      <c r="AQ341" s="134"/>
      <c r="AR341" s="134"/>
      <c r="AS341" s="134"/>
      <c r="AT341" s="134"/>
      <c r="AU341" s="134"/>
      <c r="AV341" s="134"/>
    </row>
    <row r="342">
      <c r="A342" s="133"/>
      <c r="B342" s="134"/>
      <c r="C342" s="134"/>
      <c r="D342" s="134"/>
      <c r="E342" s="134"/>
      <c r="F342" s="134"/>
      <c r="G342" s="134"/>
      <c r="H342" s="135"/>
      <c r="I342" s="134"/>
      <c r="J342" s="136"/>
      <c r="K342" s="134"/>
      <c r="L342" s="134"/>
      <c r="M342" s="134"/>
      <c r="N342" s="137"/>
      <c r="O342" s="138"/>
      <c r="P342" s="139"/>
      <c r="Q342" s="140"/>
      <c r="R342" s="141"/>
      <c r="S342" s="134"/>
      <c r="T342" s="134"/>
      <c r="U342" s="134"/>
      <c r="V342" s="134"/>
      <c r="W342" s="134"/>
      <c r="X342" s="134"/>
      <c r="Y342" s="134"/>
      <c r="Z342" s="134"/>
      <c r="AA342" s="134"/>
      <c r="AB342" s="134"/>
      <c r="AC342" s="134"/>
      <c r="AD342" s="134"/>
      <c r="AE342" s="142"/>
      <c r="AF342" s="142"/>
      <c r="AG342" s="134"/>
      <c r="AH342" s="134"/>
      <c r="AI342" s="134"/>
      <c r="AJ342" s="134"/>
      <c r="AK342" s="134"/>
      <c r="AL342" s="134"/>
      <c r="AM342" s="134"/>
      <c r="AN342" s="134"/>
      <c r="AO342" s="134"/>
      <c r="AP342" s="143"/>
      <c r="AQ342" s="134"/>
      <c r="AR342" s="134"/>
      <c r="AS342" s="134"/>
      <c r="AT342" s="134"/>
      <c r="AU342" s="134"/>
      <c r="AV342" s="134"/>
    </row>
    <row r="343">
      <c r="A343" s="133"/>
      <c r="B343" s="134"/>
      <c r="C343" s="134"/>
      <c r="D343" s="134"/>
      <c r="E343" s="134"/>
      <c r="F343" s="134"/>
      <c r="G343" s="134"/>
      <c r="H343" s="135"/>
      <c r="I343" s="134"/>
      <c r="J343" s="136"/>
      <c r="K343" s="134"/>
      <c r="L343" s="134"/>
      <c r="M343" s="134"/>
      <c r="N343" s="137"/>
      <c r="O343" s="138"/>
      <c r="P343" s="139"/>
      <c r="Q343" s="140"/>
      <c r="R343" s="141"/>
      <c r="S343" s="134"/>
      <c r="T343" s="134"/>
      <c r="U343" s="134"/>
      <c r="V343" s="134"/>
      <c r="W343" s="134"/>
      <c r="X343" s="134"/>
      <c r="Y343" s="134"/>
      <c r="Z343" s="134"/>
      <c r="AA343" s="134"/>
      <c r="AB343" s="134"/>
      <c r="AC343" s="134"/>
      <c r="AD343" s="134"/>
      <c r="AE343" s="142"/>
      <c r="AF343" s="142"/>
      <c r="AG343" s="134"/>
      <c r="AH343" s="134"/>
      <c r="AI343" s="134"/>
      <c r="AJ343" s="134"/>
      <c r="AK343" s="134"/>
      <c r="AL343" s="134"/>
      <c r="AM343" s="134"/>
      <c r="AN343" s="134"/>
      <c r="AO343" s="134"/>
      <c r="AP343" s="143"/>
      <c r="AQ343" s="134"/>
      <c r="AR343" s="134"/>
      <c r="AS343" s="134"/>
      <c r="AT343" s="134"/>
      <c r="AU343" s="134"/>
      <c r="AV343" s="134"/>
    </row>
    <row r="344">
      <c r="A344" s="133"/>
      <c r="B344" s="134"/>
      <c r="C344" s="134"/>
      <c r="D344" s="134"/>
      <c r="E344" s="134"/>
      <c r="F344" s="134"/>
      <c r="G344" s="134"/>
      <c r="H344" s="135"/>
      <c r="I344" s="134"/>
      <c r="J344" s="136"/>
      <c r="K344" s="134"/>
      <c r="L344" s="134"/>
      <c r="M344" s="134"/>
      <c r="N344" s="137"/>
      <c r="O344" s="138"/>
      <c r="P344" s="139"/>
      <c r="Q344" s="140"/>
      <c r="R344" s="141"/>
      <c r="S344" s="134"/>
      <c r="T344" s="134"/>
      <c r="U344" s="134"/>
      <c r="V344" s="134"/>
      <c r="W344" s="134"/>
      <c r="X344" s="134"/>
      <c r="Y344" s="134"/>
      <c r="Z344" s="134"/>
      <c r="AA344" s="134"/>
      <c r="AB344" s="134"/>
      <c r="AC344" s="134"/>
      <c r="AD344" s="134"/>
      <c r="AE344" s="142"/>
      <c r="AF344" s="142"/>
      <c r="AG344" s="134"/>
      <c r="AH344" s="134"/>
      <c r="AI344" s="134"/>
      <c r="AJ344" s="134"/>
      <c r="AK344" s="134"/>
      <c r="AL344" s="134"/>
      <c r="AM344" s="134"/>
      <c r="AN344" s="134"/>
      <c r="AO344" s="134"/>
      <c r="AP344" s="143"/>
      <c r="AQ344" s="134"/>
      <c r="AR344" s="134"/>
      <c r="AS344" s="134"/>
      <c r="AT344" s="134"/>
      <c r="AU344" s="134"/>
      <c r="AV344" s="134"/>
    </row>
    <row r="345">
      <c r="A345" s="133"/>
      <c r="B345" s="134"/>
      <c r="C345" s="134"/>
      <c r="D345" s="134"/>
      <c r="E345" s="134"/>
      <c r="F345" s="134"/>
      <c r="G345" s="134"/>
      <c r="H345" s="135"/>
      <c r="I345" s="134"/>
      <c r="J345" s="136"/>
      <c r="K345" s="134"/>
      <c r="L345" s="134"/>
      <c r="M345" s="134"/>
      <c r="N345" s="137"/>
      <c r="O345" s="138"/>
      <c r="P345" s="139"/>
      <c r="Q345" s="140"/>
      <c r="R345" s="141"/>
      <c r="S345" s="134"/>
      <c r="T345" s="134"/>
      <c r="U345" s="134"/>
      <c r="V345" s="134"/>
      <c r="W345" s="134"/>
      <c r="X345" s="134"/>
      <c r="Y345" s="134"/>
      <c r="Z345" s="134"/>
      <c r="AA345" s="134"/>
      <c r="AB345" s="134"/>
      <c r="AC345" s="134"/>
      <c r="AD345" s="134"/>
      <c r="AE345" s="142"/>
      <c r="AF345" s="142"/>
      <c r="AG345" s="134"/>
      <c r="AH345" s="134"/>
      <c r="AI345" s="134"/>
      <c r="AJ345" s="134"/>
      <c r="AK345" s="134"/>
      <c r="AL345" s="134"/>
      <c r="AM345" s="134"/>
      <c r="AN345" s="134"/>
      <c r="AO345" s="134"/>
      <c r="AP345" s="143"/>
      <c r="AQ345" s="134"/>
      <c r="AR345" s="134"/>
      <c r="AS345" s="134"/>
      <c r="AT345" s="134"/>
      <c r="AU345" s="134"/>
      <c r="AV345" s="134"/>
    </row>
    <row r="346">
      <c r="A346" s="133"/>
      <c r="B346" s="134"/>
      <c r="C346" s="134"/>
      <c r="D346" s="134"/>
      <c r="E346" s="134"/>
      <c r="F346" s="134"/>
      <c r="G346" s="134"/>
      <c r="H346" s="135"/>
      <c r="I346" s="134"/>
      <c r="J346" s="136"/>
      <c r="K346" s="134"/>
      <c r="L346" s="134"/>
      <c r="M346" s="134"/>
      <c r="N346" s="137"/>
      <c r="O346" s="138"/>
      <c r="P346" s="139"/>
      <c r="Q346" s="140"/>
      <c r="R346" s="141"/>
      <c r="S346" s="134"/>
      <c r="T346" s="134"/>
      <c r="U346" s="134"/>
      <c r="V346" s="134"/>
      <c r="W346" s="134"/>
      <c r="X346" s="134"/>
      <c r="Y346" s="134"/>
      <c r="Z346" s="134"/>
      <c r="AA346" s="134"/>
      <c r="AB346" s="134"/>
      <c r="AC346" s="134"/>
      <c r="AD346" s="134"/>
      <c r="AE346" s="142"/>
      <c r="AF346" s="142"/>
      <c r="AG346" s="134"/>
      <c r="AH346" s="134"/>
      <c r="AI346" s="134"/>
      <c r="AJ346" s="134"/>
      <c r="AK346" s="134"/>
      <c r="AL346" s="134"/>
      <c r="AM346" s="134"/>
      <c r="AN346" s="134"/>
      <c r="AO346" s="134"/>
      <c r="AP346" s="143"/>
      <c r="AQ346" s="134"/>
      <c r="AR346" s="134"/>
      <c r="AS346" s="134"/>
      <c r="AT346" s="134"/>
      <c r="AU346" s="134"/>
      <c r="AV346" s="134"/>
    </row>
    <row r="347">
      <c r="A347" s="133"/>
      <c r="B347" s="134"/>
      <c r="C347" s="134"/>
      <c r="D347" s="134"/>
      <c r="E347" s="134"/>
      <c r="F347" s="134"/>
      <c r="G347" s="134"/>
      <c r="H347" s="135"/>
      <c r="I347" s="134"/>
      <c r="J347" s="136"/>
      <c r="K347" s="134"/>
      <c r="L347" s="134"/>
      <c r="M347" s="134"/>
      <c r="N347" s="137"/>
      <c r="O347" s="138"/>
      <c r="P347" s="139"/>
      <c r="Q347" s="140"/>
      <c r="R347" s="141"/>
      <c r="S347" s="134"/>
      <c r="T347" s="134"/>
      <c r="U347" s="134"/>
      <c r="V347" s="134"/>
      <c r="W347" s="134"/>
      <c r="X347" s="134"/>
      <c r="Y347" s="134"/>
      <c r="Z347" s="134"/>
      <c r="AA347" s="134"/>
      <c r="AB347" s="134"/>
      <c r="AC347" s="134"/>
      <c r="AD347" s="134"/>
      <c r="AE347" s="142"/>
      <c r="AF347" s="142"/>
      <c r="AG347" s="134"/>
      <c r="AH347" s="134"/>
      <c r="AI347" s="134"/>
      <c r="AJ347" s="134"/>
      <c r="AK347" s="134"/>
      <c r="AL347" s="134"/>
      <c r="AM347" s="134"/>
      <c r="AN347" s="134"/>
      <c r="AO347" s="134"/>
      <c r="AP347" s="143"/>
      <c r="AQ347" s="134"/>
      <c r="AR347" s="134"/>
      <c r="AS347" s="134"/>
      <c r="AT347" s="134"/>
      <c r="AU347" s="134"/>
      <c r="AV347" s="134"/>
    </row>
    <row r="348">
      <c r="A348" s="133"/>
      <c r="B348" s="134"/>
      <c r="C348" s="134"/>
      <c r="D348" s="134"/>
      <c r="E348" s="134"/>
      <c r="F348" s="134"/>
      <c r="G348" s="134"/>
      <c r="H348" s="135"/>
      <c r="I348" s="134"/>
      <c r="J348" s="136"/>
      <c r="K348" s="134"/>
      <c r="L348" s="134"/>
      <c r="M348" s="134"/>
      <c r="N348" s="137"/>
      <c r="O348" s="138"/>
      <c r="P348" s="139"/>
      <c r="Q348" s="140"/>
      <c r="R348" s="141"/>
      <c r="S348" s="134"/>
      <c r="T348" s="134"/>
      <c r="U348" s="134"/>
      <c r="V348" s="134"/>
      <c r="W348" s="134"/>
      <c r="X348" s="134"/>
      <c r="Y348" s="134"/>
      <c r="Z348" s="134"/>
      <c r="AA348" s="134"/>
      <c r="AB348" s="134"/>
      <c r="AC348" s="134"/>
      <c r="AD348" s="134"/>
      <c r="AE348" s="142"/>
      <c r="AF348" s="142"/>
      <c r="AG348" s="134"/>
      <c r="AH348" s="134"/>
      <c r="AI348" s="134"/>
      <c r="AJ348" s="134"/>
      <c r="AK348" s="134"/>
      <c r="AL348" s="134"/>
      <c r="AM348" s="134"/>
      <c r="AN348" s="134"/>
      <c r="AO348" s="134"/>
      <c r="AP348" s="143"/>
      <c r="AQ348" s="134"/>
      <c r="AR348" s="134"/>
      <c r="AS348" s="134"/>
      <c r="AT348" s="134"/>
      <c r="AU348" s="134"/>
      <c r="AV348" s="134"/>
    </row>
    <row r="349">
      <c r="A349" s="133"/>
      <c r="B349" s="134"/>
      <c r="C349" s="134"/>
      <c r="D349" s="134"/>
      <c r="E349" s="134"/>
      <c r="F349" s="134"/>
      <c r="G349" s="134"/>
      <c r="H349" s="135"/>
      <c r="I349" s="134"/>
      <c r="J349" s="136"/>
      <c r="K349" s="134"/>
      <c r="L349" s="134"/>
      <c r="M349" s="134"/>
      <c r="N349" s="137"/>
      <c r="O349" s="138"/>
      <c r="P349" s="139"/>
      <c r="Q349" s="140"/>
      <c r="R349" s="141"/>
      <c r="S349" s="134"/>
      <c r="T349" s="134"/>
      <c r="U349" s="134"/>
      <c r="V349" s="134"/>
      <c r="W349" s="134"/>
      <c r="X349" s="134"/>
      <c r="Y349" s="134"/>
      <c r="Z349" s="134"/>
      <c r="AA349" s="134"/>
      <c r="AB349" s="134"/>
      <c r="AC349" s="134"/>
      <c r="AD349" s="134"/>
      <c r="AE349" s="142"/>
      <c r="AF349" s="142"/>
      <c r="AG349" s="134"/>
      <c r="AH349" s="134"/>
      <c r="AI349" s="134"/>
      <c r="AJ349" s="134"/>
      <c r="AK349" s="134"/>
      <c r="AL349" s="134"/>
      <c r="AM349" s="134"/>
      <c r="AN349" s="134"/>
      <c r="AO349" s="134"/>
      <c r="AP349" s="143"/>
      <c r="AQ349" s="134"/>
      <c r="AR349" s="134"/>
      <c r="AS349" s="134"/>
      <c r="AT349" s="134"/>
      <c r="AU349" s="134"/>
      <c r="AV349" s="134"/>
    </row>
    <row r="350">
      <c r="A350" s="133"/>
      <c r="B350" s="134"/>
      <c r="C350" s="134"/>
      <c r="D350" s="134"/>
      <c r="E350" s="134"/>
      <c r="F350" s="134"/>
      <c r="G350" s="134"/>
      <c r="H350" s="135"/>
      <c r="I350" s="134"/>
      <c r="J350" s="136"/>
      <c r="K350" s="134"/>
      <c r="L350" s="134"/>
      <c r="M350" s="134"/>
      <c r="N350" s="137"/>
      <c r="O350" s="138"/>
      <c r="P350" s="139"/>
      <c r="Q350" s="140"/>
      <c r="R350" s="141"/>
      <c r="S350" s="134"/>
      <c r="T350" s="134"/>
      <c r="U350" s="134"/>
      <c r="V350" s="134"/>
      <c r="W350" s="134"/>
      <c r="X350" s="134"/>
      <c r="Y350" s="134"/>
      <c r="Z350" s="134"/>
      <c r="AA350" s="134"/>
      <c r="AB350" s="134"/>
      <c r="AC350" s="134"/>
      <c r="AD350" s="134"/>
      <c r="AE350" s="142"/>
      <c r="AF350" s="142"/>
      <c r="AG350" s="134"/>
      <c r="AH350" s="134"/>
      <c r="AI350" s="134"/>
      <c r="AJ350" s="134"/>
      <c r="AK350" s="134"/>
      <c r="AL350" s="134"/>
      <c r="AM350" s="134"/>
      <c r="AN350" s="134"/>
      <c r="AO350" s="134"/>
      <c r="AP350" s="143"/>
      <c r="AQ350" s="134"/>
      <c r="AR350" s="134"/>
      <c r="AS350" s="134"/>
      <c r="AT350" s="134"/>
      <c r="AU350" s="134"/>
      <c r="AV350" s="134"/>
    </row>
    <row r="351">
      <c r="A351" s="133"/>
      <c r="B351" s="134"/>
      <c r="C351" s="134"/>
      <c r="D351" s="134"/>
      <c r="E351" s="134"/>
      <c r="F351" s="134"/>
      <c r="G351" s="134"/>
      <c r="H351" s="135"/>
      <c r="I351" s="134"/>
      <c r="J351" s="136"/>
      <c r="K351" s="134"/>
      <c r="L351" s="134"/>
      <c r="M351" s="134"/>
      <c r="N351" s="137"/>
      <c r="O351" s="138"/>
      <c r="P351" s="139"/>
      <c r="Q351" s="140"/>
      <c r="R351" s="141"/>
      <c r="S351" s="134"/>
      <c r="T351" s="134"/>
      <c r="U351" s="134"/>
      <c r="V351" s="134"/>
      <c r="W351" s="134"/>
      <c r="X351" s="134"/>
      <c r="Y351" s="134"/>
      <c r="Z351" s="134"/>
      <c r="AA351" s="134"/>
      <c r="AB351" s="134"/>
      <c r="AC351" s="134"/>
      <c r="AD351" s="134"/>
      <c r="AE351" s="142"/>
      <c r="AF351" s="142"/>
      <c r="AG351" s="134"/>
      <c r="AH351" s="134"/>
      <c r="AI351" s="134"/>
      <c r="AJ351" s="134"/>
      <c r="AK351" s="134"/>
      <c r="AL351" s="134"/>
      <c r="AM351" s="134"/>
      <c r="AN351" s="134"/>
      <c r="AO351" s="134"/>
      <c r="AP351" s="143"/>
      <c r="AQ351" s="134"/>
      <c r="AR351" s="134"/>
      <c r="AS351" s="134"/>
      <c r="AT351" s="134"/>
      <c r="AU351" s="134"/>
      <c r="AV351" s="134"/>
    </row>
    <row r="352">
      <c r="A352" s="133"/>
      <c r="B352" s="134"/>
      <c r="C352" s="134"/>
      <c r="D352" s="134"/>
      <c r="E352" s="134"/>
      <c r="F352" s="134"/>
      <c r="G352" s="134"/>
      <c r="H352" s="135"/>
      <c r="I352" s="134"/>
      <c r="J352" s="136"/>
      <c r="K352" s="134"/>
      <c r="L352" s="134"/>
      <c r="M352" s="134"/>
      <c r="N352" s="137"/>
      <c r="O352" s="138"/>
      <c r="P352" s="139"/>
      <c r="Q352" s="140"/>
      <c r="R352" s="141"/>
      <c r="S352" s="134"/>
      <c r="T352" s="134"/>
      <c r="U352" s="134"/>
      <c r="V352" s="134"/>
      <c r="W352" s="134"/>
      <c r="X352" s="134"/>
      <c r="Y352" s="134"/>
      <c r="Z352" s="134"/>
      <c r="AA352" s="134"/>
      <c r="AB352" s="134"/>
      <c r="AC352" s="134"/>
      <c r="AD352" s="134"/>
      <c r="AE352" s="142"/>
      <c r="AF352" s="142"/>
      <c r="AG352" s="134"/>
      <c r="AH352" s="134"/>
      <c r="AI352" s="134"/>
      <c r="AJ352" s="134"/>
      <c r="AK352" s="134"/>
      <c r="AL352" s="134"/>
      <c r="AM352" s="134"/>
      <c r="AN352" s="134"/>
      <c r="AO352" s="134"/>
      <c r="AP352" s="143"/>
      <c r="AQ352" s="134"/>
      <c r="AR352" s="134"/>
      <c r="AS352" s="134"/>
      <c r="AT352" s="134"/>
      <c r="AU352" s="134"/>
      <c r="AV352" s="134"/>
    </row>
    <row r="353">
      <c r="A353" s="133"/>
      <c r="B353" s="134"/>
      <c r="C353" s="134"/>
      <c r="D353" s="134"/>
      <c r="E353" s="134"/>
      <c r="F353" s="134"/>
      <c r="G353" s="134"/>
      <c r="H353" s="135"/>
      <c r="I353" s="134"/>
      <c r="J353" s="136"/>
      <c r="K353" s="134"/>
      <c r="L353" s="134"/>
      <c r="M353" s="134"/>
      <c r="N353" s="137"/>
      <c r="O353" s="138"/>
      <c r="P353" s="139"/>
      <c r="Q353" s="140"/>
      <c r="R353" s="141"/>
      <c r="S353" s="134"/>
      <c r="T353" s="134"/>
      <c r="U353" s="134"/>
      <c r="V353" s="134"/>
      <c r="W353" s="134"/>
      <c r="X353" s="134"/>
      <c r="Y353" s="134"/>
      <c r="Z353" s="134"/>
      <c r="AA353" s="134"/>
      <c r="AB353" s="134"/>
      <c r="AC353" s="134"/>
      <c r="AD353" s="134"/>
      <c r="AE353" s="142"/>
      <c r="AF353" s="142"/>
      <c r="AG353" s="134"/>
      <c r="AH353" s="134"/>
      <c r="AI353" s="134"/>
      <c r="AJ353" s="134"/>
      <c r="AK353" s="134"/>
      <c r="AL353" s="134"/>
      <c r="AM353" s="134"/>
      <c r="AN353" s="134"/>
      <c r="AO353" s="134"/>
      <c r="AP353" s="143"/>
      <c r="AQ353" s="134"/>
      <c r="AR353" s="134"/>
      <c r="AS353" s="134"/>
      <c r="AT353" s="134"/>
      <c r="AU353" s="134"/>
      <c r="AV353" s="134"/>
    </row>
    <row r="354">
      <c r="A354" s="133"/>
      <c r="B354" s="134"/>
      <c r="C354" s="134"/>
      <c r="D354" s="134"/>
      <c r="E354" s="134"/>
      <c r="F354" s="134"/>
      <c r="G354" s="134"/>
      <c r="H354" s="135"/>
      <c r="I354" s="134"/>
      <c r="J354" s="136"/>
      <c r="K354" s="134"/>
      <c r="L354" s="134"/>
      <c r="M354" s="134"/>
      <c r="N354" s="137"/>
      <c r="O354" s="138"/>
      <c r="P354" s="139"/>
      <c r="Q354" s="140"/>
      <c r="R354" s="141"/>
      <c r="S354" s="134"/>
      <c r="T354" s="134"/>
      <c r="U354" s="134"/>
      <c r="V354" s="134"/>
      <c r="W354" s="134"/>
      <c r="X354" s="134"/>
      <c r="Y354" s="134"/>
      <c r="Z354" s="134"/>
      <c r="AA354" s="134"/>
      <c r="AB354" s="134"/>
      <c r="AC354" s="134"/>
      <c r="AD354" s="134"/>
      <c r="AE354" s="142"/>
      <c r="AF354" s="142"/>
      <c r="AG354" s="134"/>
      <c r="AH354" s="134"/>
      <c r="AI354" s="134"/>
      <c r="AJ354" s="134"/>
      <c r="AK354" s="134"/>
      <c r="AL354" s="134"/>
      <c r="AM354" s="134"/>
      <c r="AN354" s="134"/>
      <c r="AO354" s="134"/>
      <c r="AP354" s="143"/>
      <c r="AQ354" s="134"/>
      <c r="AR354" s="134"/>
      <c r="AS354" s="134"/>
      <c r="AT354" s="134"/>
      <c r="AU354" s="134"/>
      <c r="AV354" s="134"/>
    </row>
    <row r="355">
      <c r="A355" s="133"/>
      <c r="B355" s="134"/>
      <c r="C355" s="134"/>
      <c r="D355" s="134"/>
      <c r="E355" s="134"/>
      <c r="F355" s="134"/>
      <c r="G355" s="134"/>
      <c r="H355" s="135"/>
      <c r="I355" s="134"/>
      <c r="J355" s="136"/>
      <c r="K355" s="134"/>
      <c r="L355" s="134"/>
      <c r="M355" s="134"/>
      <c r="N355" s="137"/>
      <c r="O355" s="138"/>
      <c r="P355" s="139"/>
      <c r="Q355" s="140"/>
      <c r="R355" s="141"/>
      <c r="S355" s="134"/>
      <c r="T355" s="134"/>
      <c r="U355" s="134"/>
      <c r="V355" s="134"/>
      <c r="W355" s="134"/>
      <c r="X355" s="134"/>
      <c r="Y355" s="134"/>
      <c r="Z355" s="134"/>
      <c r="AA355" s="134"/>
      <c r="AB355" s="134"/>
      <c r="AC355" s="134"/>
      <c r="AD355" s="134"/>
      <c r="AE355" s="142"/>
      <c r="AF355" s="142"/>
      <c r="AG355" s="134"/>
      <c r="AH355" s="134"/>
      <c r="AI355" s="134"/>
      <c r="AJ355" s="134"/>
      <c r="AK355" s="134"/>
      <c r="AL355" s="134"/>
      <c r="AM355" s="134"/>
      <c r="AN355" s="134"/>
      <c r="AO355" s="134"/>
      <c r="AP355" s="143"/>
      <c r="AQ355" s="134"/>
      <c r="AR355" s="134"/>
      <c r="AS355" s="134"/>
      <c r="AT355" s="134"/>
      <c r="AU355" s="134"/>
      <c r="AV355" s="134"/>
    </row>
    <row r="356">
      <c r="A356" s="133"/>
      <c r="B356" s="134"/>
      <c r="C356" s="134"/>
      <c r="D356" s="134"/>
      <c r="E356" s="134"/>
      <c r="F356" s="134"/>
      <c r="G356" s="134"/>
      <c r="H356" s="135"/>
      <c r="I356" s="134"/>
      <c r="J356" s="136"/>
      <c r="K356" s="134"/>
      <c r="L356" s="134"/>
      <c r="M356" s="134"/>
      <c r="N356" s="137"/>
      <c r="O356" s="138"/>
      <c r="P356" s="139"/>
      <c r="Q356" s="140"/>
      <c r="R356" s="141"/>
      <c r="S356" s="134"/>
      <c r="T356" s="134"/>
      <c r="U356" s="134"/>
      <c r="V356" s="134"/>
      <c r="W356" s="134"/>
      <c r="X356" s="134"/>
      <c r="Y356" s="134"/>
      <c r="Z356" s="134"/>
      <c r="AA356" s="134"/>
      <c r="AB356" s="134"/>
      <c r="AC356" s="134"/>
      <c r="AD356" s="134"/>
      <c r="AE356" s="142"/>
      <c r="AF356" s="142"/>
      <c r="AG356" s="134"/>
      <c r="AH356" s="134"/>
      <c r="AI356" s="134"/>
      <c r="AJ356" s="134"/>
      <c r="AK356" s="134"/>
      <c r="AL356" s="134"/>
      <c r="AM356" s="134"/>
      <c r="AN356" s="134"/>
      <c r="AO356" s="134"/>
      <c r="AP356" s="143"/>
      <c r="AQ356" s="134"/>
      <c r="AR356" s="134"/>
      <c r="AS356" s="134"/>
      <c r="AT356" s="134"/>
      <c r="AU356" s="134"/>
      <c r="AV356" s="134"/>
    </row>
    <row r="357">
      <c r="A357" s="133"/>
      <c r="B357" s="134"/>
      <c r="C357" s="134"/>
      <c r="D357" s="134"/>
      <c r="E357" s="134"/>
      <c r="F357" s="134"/>
      <c r="G357" s="134"/>
      <c r="H357" s="135"/>
      <c r="I357" s="134"/>
      <c r="J357" s="136"/>
      <c r="K357" s="134"/>
      <c r="L357" s="134"/>
      <c r="M357" s="134"/>
      <c r="N357" s="137"/>
      <c r="O357" s="138"/>
      <c r="P357" s="139"/>
      <c r="Q357" s="140"/>
      <c r="R357" s="141"/>
      <c r="S357" s="134"/>
      <c r="T357" s="134"/>
      <c r="U357" s="134"/>
      <c r="V357" s="134"/>
      <c r="W357" s="134"/>
      <c r="X357" s="134"/>
      <c r="Y357" s="134"/>
      <c r="Z357" s="134"/>
      <c r="AA357" s="134"/>
      <c r="AB357" s="134"/>
      <c r="AC357" s="134"/>
      <c r="AD357" s="134"/>
      <c r="AE357" s="142"/>
      <c r="AF357" s="142"/>
      <c r="AG357" s="134"/>
      <c r="AH357" s="134"/>
      <c r="AI357" s="134"/>
      <c r="AJ357" s="134"/>
      <c r="AK357" s="134"/>
      <c r="AL357" s="134"/>
      <c r="AM357" s="134"/>
      <c r="AN357" s="134"/>
      <c r="AO357" s="134"/>
      <c r="AP357" s="143"/>
      <c r="AQ357" s="134"/>
      <c r="AR357" s="134"/>
      <c r="AS357" s="134"/>
      <c r="AT357" s="134"/>
      <c r="AU357" s="134"/>
      <c r="AV357" s="134"/>
    </row>
    <row r="358">
      <c r="A358" s="133"/>
      <c r="B358" s="134"/>
      <c r="C358" s="134"/>
      <c r="D358" s="134"/>
      <c r="E358" s="134"/>
      <c r="F358" s="134"/>
      <c r="G358" s="134"/>
      <c r="H358" s="135"/>
      <c r="I358" s="134"/>
      <c r="J358" s="136"/>
      <c r="K358" s="134"/>
      <c r="L358" s="134"/>
      <c r="M358" s="134"/>
      <c r="N358" s="137"/>
      <c r="O358" s="138"/>
      <c r="P358" s="139"/>
      <c r="Q358" s="140"/>
      <c r="R358" s="141"/>
      <c r="S358" s="134"/>
      <c r="T358" s="134"/>
      <c r="U358" s="134"/>
      <c r="V358" s="134"/>
      <c r="W358" s="134"/>
      <c r="X358" s="134"/>
      <c r="Y358" s="134"/>
      <c r="Z358" s="134"/>
      <c r="AA358" s="134"/>
      <c r="AB358" s="134"/>
      <c r="AC358" s="134"/>
      <c r="AD358" s="134"/>
      <c r="AE358" s="142"/>
      <c r="AF358" s="142"/>
      <c r="AG358" s="134"/>
      <c r="AH358" s="134"/>
      <c r="AI358" s="134"/>
      <c r="AJ358" s="134"/>
      <c r="AK358" s="134"/>
      <c r="AL358" s="134"/>
      <c r="AM358" s="134"/>
      <c r="AN358" s="134"/>
      <c r="AO358" s="134"/>
      <c r="AP358" s="143"/>
      <c r="AQ358" s="134"/>
      <c r="AR358" s="134"/>
      <c r="AS358" s="134"/>
      <c r="AT358" s="134"/>
      <c r="AU358" s="134"/>
      <c r="AV358" s="134"/>
    </row>
    <row r="359">
      <c r="A359" s="133"/>
      <c r="B359" s="134"/>
      <c r="C359" s="134"/>
      <c r="D359" s="134"/>
      <c r="E359" s="134"/>
      <c r="F359" s="134"/>
      <c r="G359" s="134"/>
      <c r="H359" s="135"/>
      <c r="I359" s="134"/>
      <c r="J359" s="136"/>
      <c r="K359" s="134"/>
      <c r="L359" s="134"/>
      <c r="M359" s="134"/>
      <c r="N359" s="137"/>
      <c r="O359" s="138"/>
      <c r="P359" s="139"/>
      <c r="Q359" s="140"/>
      <c r="R359" s="141"/>
      <c r="S359" s="134"/>
      <c r="T359" s="134"/>
      <c r="U359" s="134"/>
      <c r="V359" s="134"/>
      <c r="W359" s="134"/>
      <c r="X359" s="134"/>
      <c r="Y359" s="134"/>
      <c r="Z359" s="134"/>
      <c r="AA359" s="134"/>
      <c r="AB359" s="134"/>
      <c r="AC359" s="134"/>
      <c r="AD359" s="134"/>
      <c r="AE359" s="142"/>
      <c r="AF359" s="142"/>
      <c r="AG359" s="134"/>
      <c r="AH359" s="134"/>
      <c r="AI359" s="134"/>
      <c r="AJ359" s="134"/>
      <c r="AK359" s="134"/>
      <c r="AL359" s="134"/>
      <c r="AM359" s="134"/>
      <c r="AN359" s="134"/>
      <c r="AO359" s="134"/>
      <c r="AP359" s="143"/>
      <c r="AQ359" s="134"/>
      <c r="AR359" s="134"/>
      <c r="AS359" s="134"/>
      <c r="AT359" s="134"/>
      <c r="AU359" s="134"/>
      <c r="AV359" s="134"/>
    </row>
    <row r="360">
      <c r="A360" s="133"/>
      <c r="B360" s="134"/>
      <c r="C360" s="134"/>
      <c r="D360" s="134"/>
      <c r="E360" s="134"/>
      <c r="F360" s="134"/>
      <c r="G360" s="134"/>
      <c r="H360" s="135"/>
      <c r="I360" s="134"/>
      <c r="J360" s="136"/>
      <c r="K360" s="134"/>
      <c r="L360" s="134"/>
      <c r="M360" s="134"/>
      <c r="N360" s="137"/>
      <c r="O360" s="138"/>
      <c r="P360" s="139"/>
      <c r="Q360" s="140"/>
      <c r="R360" s="141"/>
      <c r="S360" s="134"/>
      <c r="T360" s="134"/>
      <c r="U360" s="134"/>
      <c r="V360" s="134"/>
      <c r="W360" s="134"/>
      <c r="X360" s="134"/>
      <c r="Y360" s="134"/>
      <c r="Z360" s="134"/>
      <c r="AA360" s="134"/>
      <c r="AB360" s="134"/>
      <c r="AC360" s="134"/>
      <c r="AD360" s="134"/>
      <c r="AE360" s="142"/>
      <c r="AF360" s="142"/>
      <c r="AG360" s="134"/>
      <c r="AH360" s="134"/>
      <c r="AI360" s="134"/>
      <c r="AJ360" s="134"/>
      <c r="AK360" s="134"/>
      <c r="AL360" s="134"/>
      <c r="AM360" s="134"/>
      <c r="AN360" s="134"/>
      <c r="AO360" s="134"/>
      <c r="AP360" s="143"/>
      <c r="AQ360" s="134"/>
      <c r="AR360" s="134"/>
      <c r="AS360" s="134"/>
      <c r="AT360" s="134"/>
      <c r="AU360" s="134"/>
      <c r="AV360" s="134"/>
    </row>
    <row r="361">
      <c r="A361" s="133"/>
      <c r="B361" s="134"/>
      <c r="C361" s="134"/>
      <c r="D361" s="134"/>
      <c r="E361" s="134"/>
      <c r="F361" s="134"/>
      <c r="G361" s="134"/>
      <c r="H361" s="135"/>
      <c r="I361" s="134"/>
      <c r="J361" s="136"/>
      <c r="K361" s="134"/>
      <c r="L361" s="134"/>
      <c r="M361" s="134"/>
      <c r="N361" s="137"/>
      <c r="O361" s="138"/>
      <c r="P361" s="139"/>
      <c r="Q361" s="140"/>
      <c r="R361" s="141"/>
      <c r="S361" s="134"/>
      <c r="T361" s="134"/>
      <c r="U361" s="134"/>
      <c r="V361" s="134"/>
      <c r="W361" s="134"/>
      <c r="X361" s="134"/>
      <c r="Y361" s="134"/>
      <c r="Z361" s="134"/>
      <c r="AA361" s="134"/>
      <c r="AB361" s="134"/>
      <c r="AC361" s="134"/>
      <c r="AD361" s="134"/>
      <c r="AE361" s="142"/>
      <c r="AF361" s="142"/>
      <c r="AG361" s="134"/>
      <c r="AH361" s="134"/>
      <c r="AI361" s="134"/>
      <c r="AJ361" s="134"/>
      <c r="AK361" s="134"/>
      <c r="AL361" s="134"/>
      <c r="AM361" s="134"/>
      <c r="AN361" s="134"/>
      <c r="AO361" s="134"/>
      <c r="AP361" s="143"/>
      <c r="AQ361" s="134"/>
      <c r="AR361" s="134"/>
      <c r="AS361" s="134"/>
      <c r="AT361" s="134"/>
      <c r="AU361" s="134"/>
      <c r="AV361" s="134"/>
    </row>
    <row r="362">
      <c r="A362" s="133"/>
      <c r="B362" s="134"/>
      <c r="C362" s="134"/>
      <c r="D362" s="134"/>
      <c r="E362" s="134"/>
      <c r="F362" s="134"/>
      <c r="G362" s="134"/>
      <c r="H362" s="135"/>
      <c r="I362" s="134"/>
      <c r="J362" s="136"/>
      <c r="K362" s="134"/>
      <c r="L362" s="134"/>
      <c r="M362" s="134"/>
      <c r="N362" s="137"/>
      <c r="O362" s="138"/>
      <c r="P362" s="139"/>
      <c r="Q362" s="140"/>
      <c r="R362" s="141"/>
      <c r="S362" s="134"/>
      <c r="T362" s="134"/>
      <c r="U362" s="134"/>
      <c r="V362" s="134"/>
      <c r="W362" s="134"/>
      <c r="X362" s="134"/>
      <c r="Y362" s="134"/>
      <c r="Z362" s="134"/>
      <c r="AA362" s="134"/>
      <c r="AB362" s="134"/>
      <c r="AC362" s="134"/>
      <c r="AD362" s="134"/>
      <c r="AE362" s="142"/>
      <c r="AF362" s="142"/>
      <c r="AG362" s="134"/>
      <c r="AH362" s="134"/>
      <c r="AI362" s="134"/>
      <c r="AJ362" s="134"/>
      <c r="AK362" s="134"/>
      <c r="AL362" s="134"/>
      <c r="AM362" s="134"/>
      <c r="AN362" s="134"/>
      <c r="AO362" s="134"/>
      <c r="AP362" s="143"/>
      <c r="AQ362" s="134"/>
      <c r="AR362" s="134"/>
      <c r="AS362" s="134"/>
      <c r="AT362" s="134"/>
      <c r="AU362" s="134"/>
      <c r="AV362" s="134"/>
    </row>
    <row r="363">
      <c r="A363" s="133"/>
      <c r="B363" s="134"/>
      <c r="C363" s="134"/>
      <c r="D363" s="134"/>
      <c r="E363" s="134"/>
      <c r="F363" s="134"/>
      <c r="G363" s="134"/>
      <c r="H363" s="135"/>
      <c r="I363" s="134"/>
      <c r="J363" s="136"/>
      <c r="K363" s="134"/>
      <c r="L363" s="134"/>
      <c r="M363" s="134"/>
      <c r="N363" s="137"/>
      <c r="O363" s="138"/>
      <c r="P363" s="139"/>
      <c r="Q363" s="140"/>
      <c r="R363" s="141"/>
      <c r="S363" s="134"/>
      <c r="T363" s="134"/>
      <c r="U363" s="134"/>
      <c r="V363" s="134"/>
      <c r="W363" s="134"/>
      <c r="X363" s="134"/>
      <c r="Y363" s="134"/>
      <c r="Z363" s="134"/>
      <c r="AA363" s="134"/>
      <c r="AB363" s="134"/>
      <c r="AC363" s="134"/>
      <c r="AD363" s="134"/>
      <c r="AE363" s="142"/>
      <c r="AF363" s="142"/>
      <c r="AG363" s="134"/>
      <c r="AH363" s="134"/>
      <c r="AI363" s="134"/>
      <c r="AJ363" s="134"/>
      <c r="AK363" s="134"/>
      <c r="AL363" s="134"/>
      <c r="AM363" s="134"/>
      <c r="AN363" s="134"/>
      <c r="AO363" s="134"/>
      <c r="AP363" s="143"/>
      <c r="AQ363" s="134"/>
      <c r="AR363" s="134"/>
      <c r="AS363" s="134"/>
      <c r="AT363" s="134"/>
      <c r="AU363" s="134"/>
      <c r="AV363" s="134"/>
    </row>
    <row r="364">
      <c r="A364" s="133"/>
      <c r="B364" s="134"/>
      <c r="C364" s="134"/>
      <c r="D364" s="134"/>
      <c r="E364" s="134"/>
      <c r="F364" s="134"/>
      <c r="G364" s="134"/>
      <c r="H364" s="135"/>
      <c r="I364" s="134"/>
      <c r="J364" s="136"/>
      <c r="K364" s="134"/>
      <c r="L364" s="134"/>
      <c r="M364" s="134"/>
      <c r="N364" s="137"/>
      <c r="O364" s="138"/>
      <c r="P364" s="139"/>
      <c r="Q364" s="140"/>
      <c r="R364" s="141"/>
      <c r="S364" s="134"/>
      <c r="T364" s="134"/>
      <c r="U364" s="134"/>
      <c r="V364" s="134"/>
      <c r="W364" s="134"/>
      <c r="X364" s="134"/>
      <c r="Y364" s="134"/>
      <c r="Z364" s="134"/>
      <c r="AA364" s="134"/>
      <c r="AB364" s="134"/>
      <c r="AC364" s="134"/>
      <c r="AD364" s="134"/>
      <c r="AE364" s="142"/>
      <c r="AF364" s="142"/>
      <c r="AG364" s="134"/>
      <c r="AH364" s="134"/>
      <c r="AI364" s="134"/>
      <c r="AJ364" s="134"/>
      <c r="AK364" s="134"/>
      <c r="AL364" s="134"/>
      <c r="AM364" s="134"/>
      <c r="AN364" s="134"/>
      <c r="AO364" s="134"/>
      <c r="AP364" s="143"/>
      <c r="AQ364" s="134"/>
      <c r="AR364" s="134"/>
      <c r="AS364" s="134"/>
      <c r="AT364" s="134"/>
      <c r="AU364" s="134"/>
      <c r="AV364" s="134"/>
    </row>
    <row r="365">
      <c r="A365" s="133"/>
      <c r="B365" s="134"/>
      <c r="C365" s="134"/>
      <c r="D365" s="134"/>
      <c r="E365" s="134"/>
      <c r="F365" s="134"/>
      <c r="G365" s="134"/>
      <c r="H365" s="135"/>
      <c r="I365" s="134"/>
      <c r="J365" s="136"/>
      <c r="K365" s="134"/>
      <c r="L365" s="134"/>
      <c r="M365" s="134"/>
      <c r="N365" s="137"/>
      <c r="O365" s="138"/>
      <c r="P365" s="139"/>
      <c r="Q365" s="140"/>
      <c r="R365" s="141"/>
      <c r="S365" s="134"/>
      <c r="T365" s="134"/>
      <c r="U365" s="134"/>
      <c r="V365" s="134"/>
      <c r="W365" s="134"/>
      <c r="X365" s="134"/>
      <c r="Y365" s="134"/>
      <c r="Z365" s="134"/>
      <c r="AA365" s="134"/>
      <c r="AB365" s="134"/>
      <c r="AC365" s="134"/>
      <c r="AD365" s="134"/>
      <c r="AE365" s="142"/>
      <c r="AF365" s="142"/>
      <c r="AG365" s="134"/>
      <c r="AH365" s="134"/>
      <c r="AI365" s="134"/>
      <c r="AJ365" s="134"/>
      <c r="AK365" s="134"/>
      <c r="AL365" s="134"/>
      <c r="AM365" s="134"/>
      <c r="AN365" s="134"/>
      <c r="AO365" s="134"/>
      <c r="AP365" s="143"/>
      <c r="AQ365" s="134"/>
      <c r="AR365" s="134"/>
      <c r="AS365" s="134"/>
      <c r="AT365" s="134"/>
      <c r="AU365" s="134"/>
      <c r="AV365" s="134"/>
    </row>
    <row r="366">
      <c r="A366" s="133"/>
      <c r="B366" s="134"/>
      <c r="C366" s="134"/>
      <c r="D366" s="134"/>
      <c r="E366" s="134"/>
      <c r="F366" s="134"/>
      <c r="G366" s="134"/>
      <c r="H366" s="135"/>
      <c r="I366" s="134"/>
      <c r="J366" s="136"/>
      <c r="K366" s="134"/>
      <c r="L366" s="134"/>
      <c r="M366" s="134"/>
      <c r="N366" s="137"/>
      <c r="O366" s="138"/>
      <c r="P366" s="139"/>
      <c r="Q366" s="140"/>
      <c r="R366" s="141"/>
      <c r="S366" s="134"/>
      <c r="T366" s="134"/>
      <c r="U366" s="134"/>
      <c r="V366" s="134"/>
      <c r="W366" s="134"/>
      <c r="X366" s="134"/>
      <c r="Y366" s="134"/>
      <c r="Z366" s="134"/>
      <c r="AA366" s="134"/>
      <c r="AB366" s="134"/>
      <c r="AC366" s="134"/>
      <c r="AD366" s="134"/>
      <c r="AE366" s="142"/>
      <c r="AF366" s="142"/>
      <c r="AG366" s="134"/>
      <c r="AH366" s="134"/>
      <c r="AI366" s="134"/>
      <c r="AJ366" s="134"/>
      <c r="AK366" s="134"/>
      <c r="AL366" s="134"/>
      <c r="AM366" s="134"/>
      <c r="AN366" s="134"/>
      <c r="AO366" s="134"/>
      <c r="AP366" s="143"/>
      <c r="AQ366" s="134"/>
      <c r="AR366" s="134"/>
      <c r="AS366" s="134"/>
      <c r="AT366" s="134"/>
      <c r="AU366" s="134"/>
      <c r="AV366" s="134"/>
    </row>
    <row r="367">
      <c r="A367" s="133"/>
      <c r="B367" s="134"/>
      <c r="C367" s="134"/>
      <c r="D367" s="134"/>
      <c r="E367" s="134"/>
      <c r="F367" s="134"/>
      <c r="G367" s="134"/>
      <c r="H367" s="135"/>
      <c r="I367" s="134"/>
      <c r="J367" s="136"/>
      <c r="K367" s="134"/>
      <c r="L367" s="134"/>
      <c r="M367" s="134"/>
      <c r="N367" s="137"/>
      <c r="O367" s="138"/>
      <c r="P367" s="139"/>
      <c r="Q367" s="140"/>
      <c r="R367" s="141"/>
      <c r="S367" s="134"/>
      <c r="T367" s="134"/>
      <c r="U367" s="134"/>
      <c r="V367" s="134"/>
      <c r="W367" s="134"/>
      <c r="X367" s="134"/>
      <c r="Y367" s="134"/>
      <c r="Z367" s="134"/>
      <c r="AA367" s="134"/>
      <c r="AB367" s="134"/>
      <c r="AC367" s="134"/>
      <c r="AD367" s="134"/>
      <c r="AE367" s="142"/>
      <c r="AF367" s="142"/>
      <c r="AG367" s="134"/>
      <c r="AH367" s="134"/>
      <c r="AI367" s="134"/>
      <c r="AJ367" s="134"/>
      <c r="AK367" s="134"/>
      <c r="AL367" s="134"/>
      <c r="AM367" s="134"/>
      <c r="AN367" s="134"/>
      <c r="AO367" s="134"/>
      <c r="AP367" s="143"/>
      <c r="AQ367" s="134"/>
      <c r="AR367" s="134"/>
      <c r="AS367" s="134"/>
      <c r="AT367" s="134"/>
      <c r="AU367" s="134"/>
      <c r="AV367" s="134"/>
    </row>
    <row r="368">
      <c r="A368" s="133"/>
      <c r="B368" s="134"/>
      <c r="C368" s="134"/>
      <c r="D368" s="134"/>
      <c r="E368" s="134"/>
      <c r="F368" s="134"/>
      <c r="G368" s="134"/>
      <c r="H368" s="135"/>
      <c r="I368" s="134"/>
      <c r="J368" s="136"/>
      <c r="K368" s="134"/>
      <c r="L368" s="134"/>
      <c r="M368" s="134"/>
      <c r="N368" s="137"/>
      <c r="O368" s="138"/>
      <c r="P368" s="139"/>
      <c r="Q368" s="140"/>
      <c r="R368" s="141"/>
      <c r="S368" s="134"/>
      <c r="T368" s="134"/>
      <c r="U368" s="134"/>
      <c r="V368" s="134"/>
      <c r="W368" s="134"/>
      <c r="X368" s="134"/>
      <c r="Y368" s="134"/>
      <c r="Z368" s="134"/>
      <c r="AA368" s="134"/>
      <c r="AB368" s="134"/>
      <c r="AC368" s="134"/>
      <c r="AD368" s="134"/>
      <c r="AE368" s="142"/>
      <c r="AF368" s="142"/>
      <c r="AG368" s="134"/>
      <c r="AH368" s="134"/>
      <c r="AI368" s="134"/>
      <c r="AJ368" s="134"/>
      <c r="AK368" s="134"/>
      <c r="AL368" s="134"/>
      <c r="AM368" s="134"/>
      <c r="AN368" s="134"/>
      <c r="AO368" s="134"/>
      <c r="AP368" s="143"/>
      <c r="AQ368" s="134"/>
      <c r="AR368" s="134"/>
      <c r="AS368" s="134"/>
      <c r="AT368" s="134"/>
      <c r="AU368" s="134"/>
      <c r="AV368" s="134"/>
    </row>
    <row r="369">
      <c r="A369" s="133"/>
      <c r="B369" s="134"/>
      <c r="C369" s="134"/>
      <c r="D369" s="134"/>
      <c r="E369" s="134"/>
      <c r="F369" s="134"/>
      <c r="G369" s="134"/>
      <c r="H369" s="135"/>
      <c r="I369" s="134"/>
      <c r="J369" s="136"/>
      <c r="K369" s="134"/>
      <c r="L369" s="134"/>
      <c r="M369" s="134"/>
      <c r="N369" s="137"/>
      <c r="O369" s="138"/>
      <c r="P369" s="139"/>
      <c r="Q369" s="140"/>
      <c r="R369" s="141"/>
      <c r="S369" s="134"/>
      <c r="T369" s="134"/>
      <c r="U369" s="134"/>
      <c r="V369" s="134"/>
      <c r="W369" s="134"/>
      <c r="X369" s="134"/>
      <c r="Y369" s="134"/>
      <c r="Z369" s="134"/>
      <c r="AA369" s="134"/>
      <c r="AB369" s="134"/>
      <c r="AC369" s="134"/>
      <c r="AD369" s="134"/>
      <c r="AE369" s="142"/>
      <c r="AF369" s="142"/>
      <c r="AG369" s="134"/>
      <c r="AH369" s="134"/>
      <c r="AI369" s="134"/>
      <c r="AJ369" s="134"/>
      <c r="AK369" s="134"/>
      <c r="AL369" s="134"/>
      <c r="AM369" s="134"/>
      <c r="AN369" s="134"/>
      <c r="AO369" s="134"/>
      <c r="AP369" s="143"/>
      <c r="AQ369" s="134"/>
      <c r="AR369" s="134"/>
      <c r="AS369" s="134"/>
      <c r="AT369" s="134"/>
      <c r="AU369" s="134"/>
      <c r="AV369" s="134"/>
    </row>
    <row r="370">
      <c r="A370" s="133"/>
      <c r="B370" s="134"/>
      <c r="C370" s="134"/>
      <c r="D370" s="134"/>
      <c r="E370" s="134"/>
      <c r="F370" s="134"/>
      <c r="G370" s="134"/>
      <c r="H370" s="135"/>
      <c r="I370" s="134"/>
      <c r="J370" s="136"/>
      <c r="K370" s="134"/>
      <c r="L370" s="134"/>
      <c r="M370" s="134"/>
      <c r="N370" s="137"/>
      <c r="O370" s="138"/>
      <c r="P370" s="139"/>
      <c r="Q370" s="140"/>
      <c r="R370" s="141"/>
      <c r="S370" s="134"/>
      <c r="T370" s="134"/>
      <c r="U370" s="134"/>
      <c r="V370" s="134"/>
      <c r="W370" s="134"/>
      <c r="X370" s="134"/>
      <c r="Y370" s="134"/>
      <c r="Z370" s="134"/>
      <c r="AA370" s="134"/>
      <c r="AB370" s="134"/>
      <c r="AC370" s="134"/>
      <c r="AD370" s="134"/>
      <c r="AE370" s="142"/>
      <c r="AF370" s="142"/>
      <c r="AG370" s="134"/>
      <c r="AH370" s="134"/>
      <c r="AI370" s="134"/>
      <c r="AJ370" s="134"/>
      <c r="AK370" s="134"/>
      <c r="AL370" s="134"/>
      <c r="AM370" s="134"/>
      <c r="AN370" s="134"/>
      <c r="AO370" s="134"/>
      <c r="AP370" s="143"/>
      <c r="AQ370" s="134"/>
      <c r="AR370" s="134"/>
      <c r="AS370" s="134"/>
      <c r="AT370" s="134"/>
      <c r="AU370" s="134"/>
      <c r="AV370" s="134"/>
    </row>
    <row r="371">
      <c r="A371" s="133"/>
      <c r="B371" s="134"/>
      <c r="C371" s="134"/>
      <c r="D371" s="134"/>
      <c r="E371" s="134"/>
      <c r="F371" s="134"/>
      <c r="G371" s="134"/>
      <c r="H371" s="135"/>
      <c r="I371" s="134"/>
      <c r="J371" s="136"/>
      <c r="K371" s="134"/>
      <c r="L371" s="134"/>
      <c r="M371" s="134"/>
      <c r="N371" s="137"/>
      <c r="O371" s="138"/>
      <c r="P371" s="139"/>
      <c r="Q371" s="140"/>
      <c r="R371" s="141"/>
      <c r="S371" s="134"/>
      <c r="T371" s="134"/>
      <c r="U371" s="134"/>
      <c r="V371" s="134"/>
      <c r="W371" s="134"/>
      <c r="X371" s="134"/>
      <c r="Y371" s="134"/>
      <c r="Z371" s="134"/>
      <c r="AA371" s="134"/>
      <c r="AB371" s="134"/>
      <c r="AC371" s="134"/>
      <c r="AD371" s="134"/>
      <c r="AE371" s="142"/>
      <c r="AF371" s="142"/>
      <c r="AG371" s="134"/>
      <c r="AH371" s="134"/>
      <c r="AI371" s="134"/>
      <c r="AJ371" s="134"/>
      <c r="AK371" s="134"/>
      <c r="AL371" s="134"/>
      <c r="AM371" s="134"/>
      <c r="AN371" s="134"/>
      <c r="AO371" s="134"/>
      <c r="AP371" s="143"/>
      <c r="AQ371" s="134"/>
      <c r="AR371" s="134"/>
      <c r="AS371" s="134"/>
      <c r="AT371" s="134"/>
      <c r="AU371" s="134"/>
      <c r="AV371" s="134"/>
    </row>
    <row r="372">
      <c r="A372" s="133"/>
      <c r="B372" s="134"/>
      <c r="C372" s="134"/>
      <c r="D372" s="134"/>
      <c r="E372" s="134"/>
      <c r="F372" s="134"/>
      <c r="G372" s="134"/>
      <c r="H372" s="135"/>
      <c r="I372" s="134"/>
      <c r="J372" s="136"/>
      <c r="K372" s="134"/>
      <c r="L372" s="134"/>
      <c r="M372" s="134"/>
      <c r="N372" s="137"/>
      <c r="O372" s="138"/>
      <c r="P372" s="139"/>
      <c r="Q372" s="140"/>
      <c r="R372" s="141"/>
      <c r="S372" s="134"/>
      <c r="T372" s="134"/>
      <c r="U372" s="134"/>
      <c r="V372" s="134"/>
      <c r="W372" s="134"/>
      <c r="X372" s="134"/>
      <c r="Y372" s="134"/>
      <c r="Z372" s="134"/>
      <c r="AA372" s="134"/>
      <c r="AB372" s="134"/>
      <c r="AC372" s="134"/>
      <c r="AD372" s="134"/>
      <c r="AE372" s="142"/>
      <c r="AF372" s="142"/>
      <c r="AG372" s="134"/>
      <c r="AH372" s="134"/>
      <c r="AI372" s="134"/>
      <c r="AJ372" s="134"/>
      <c r="AK372" s="134"/>
      <c r="AL372" s="134"/>
      <c r="AM372" s="134"/>
      <c r="AN372" s="134"/>
      <c r="AO372" s="134"/>
      <c r="AP372" s="143"/>
      <c r="AQ372" s="134"/>
      <c r="AR372" s="134"/>
      <c r="AS372" s="134"/>
      <c r="AT372" s="134"/>
      <c r="AU372" s="134"/>
      <c r="AV372" s="134"/>
    </row>
    <row r="373">
      <c r="A373" s="133"/>
      <c r="B373" s="134"/>
      <c r="C373" s="134"/>
      <c r="D373" s="134"/>
      <c r="E373" s="134"/>
      <c r="F373" s="134"/>
      <c r="G373" s="134"/>
      <c r="H373" s="135"/>
      <c r="I373" s="134"/>
      <c r="J373" s="136"/>
      <c r="K373" s="134"/>
      <c r="L373" s="134"/>
      <c r="M373" s="134"/>
      <c r="N373" s="137"/>
      <c r="O373" s="138"/>
      <c r="P373" s="139"/>
      <c r="Q373" s="140"/>
      <c r="R373" s="141"/>
      <c r="S373" s="134"/>
      <c r="T373" s="134"/>
      <c r="U373" s="134"/>
      <c r="V373" s="134"/>
      <c r="W373" s="134"/>
      <c r="X373" s="134"/>
      <c r="Y373" s="134"/>
      <c r="Z373" s="134"/>
      <c r="AA373" s="134"/>
      <c r="AB373" s="134"/>
      <c r="AC373" s="134"/>
      <c r="AD373" s="134"/>
      <c r="AE373" s="142"/>
      <c r="AF373" s="142"/>
      <c r="AG373" s="134"/>
      <c r="AH373" s="134"/>
      <c r="AI373" s="134"/>
      <c r="AJ373" s="134"/>
      <c r="AK373" s="134"/>
      <c r="AL373" s="134"/>
      <c r="AM373" s="134"/>
      <c r="AN373" s="134"/>
      <c r="AO373" s="134"/>
      <c r="AP373" s="143"/>
      <c r="AQ373" s="134"/>
      <c r="AR373" s="134"/>
      <c r="AS373" s="134"/>
      <c r="AT373" s="134"/>
      <c r="AU373" s="134"/>
      <c r="AV373" s="134"/>
    </row>
    <row r="374">
      <c r="A374" s="133"/>
      <c r="B374" s="134"/>
      <c r="C374" s="134"/>
      <c r="D374" s="134"/>
      <c r="E374" s="134"/>
      <c r="F374" s="134"/>
      <c r="G374" s="134"/>
      <c r="H374" s="135"/>
      <c r="I374" s="134"/>
      <c r="J374" s="136"/>
      <c r="K374" s="134"/>
      <c r="L374" s="134"/>
      <c r="M374" s="134"/>
      <c r="N374" s="137"/>
      <c r="O374" s="138"/>
      <c r="P374" s="139"/>
      <c r="Q374" s="140"/>
      <c r="R374" s="141"/>
      <c r="S374" s="134"/>
      <c r="T374" s="134"/>
      <c r="U374" s="134"/>
      <c r="V374" s="134"/>
      <c r="W374" s="134"/>
      <c r="X374" s="134"/>
      <c r="Y374" s="134"/>
      <c r="Z374" s="134"/>
      <c r="AA374" s="134"/>
      <c r="AB374" s="134"/>
      <c r="AC374" s="134"/>
      <c r="AD374" s="134"/>
      <c r="AE374" s="142"/>
      <c r="AF374" s="142"/>
      <c r="AG374" s="134"/>
      <c r="AH374" s="134"/>
      <c r="AI374" s="134"/>
      <c r="AJ374" s="134"/>
      <c r="AK374" s="134"/>
      <c r="AL374" s="134"/>
      <c r="AM374" s="134"/>
      <c r="AN374" s="134"/>
      <c r="AO374" s="134"/>
      <c r="AP374" s="143"/>
      <c r="AQ374" s="134"/>
      <c r="AR374" s="134"/>
      <c r="AS374" s="134"/>
      <c r="AT374" s="134"/>
      <c r="AU374" s="134"/>
      <c r="AV374" s="134"/>
    </row>
    <row r="375">
      <c r="A375" s="133"/>
      <c r="B375" s="134"/>
      <c r="C375" s="134"/>
      <c r="D375" s="134"/>
      <c r="E375" s="134"/>
      <c r="F375" s="134"/>
      <c r="G375" s="134"/>
      <c r="H375" s="135"/>
      <c r="I375" s="134"/>
      <c r="J375" s="136"/>
      <c r="K375" s="134"/>
      <c r="L375" s="134"/>
      <c r="M375" s="134"/>
      <c r="N375" s="137"/>
      <c r="O375" s="138"/>
      <c r="P375" s="139"/>
      <c r="Q375" s="140"/>
      <c r="R375" s="141"/>
      <c r="S375" s="134"/>
      <c r="T375" s="134"/>
      <c r="U375" s="134"/>
      <c r="V375" s="134"/>
      <c r="W375" s="134"/>
      <c r="X375" s="134"/>
      <c r="Y375" s="134"/>
      <c r="Z375" s="134"/>
      <c r="AA375" s="134"/>
      <c r="AB375" s="134"/>
      <c r="AC375" s="134"/>
      <c r="AD375" s="134"/>
      <c r="AE375" s="142"/>
      <c r="AF375" s="142"/>
      <c r="AG375" s="134"/>
      <c r="AH375" s="134"/>
      <c r="AI375" s="134"/>
      <c r="AJ375" s="134"/>
      <c r="AK375" s="134"/>
      <c r="AL375" s="134"/>
      <c r="AM375" s="134"/>
      <c r="AN375" s="134"/>
      <c r="AO375" s="134"/>
      <c r="AP375" s="143"/>
      <c r="AQ375" s="134"/>
      <c r="AR375" s="134"/>
      <c r="AS375" s="134"/>
      <c r="AT375" s="134"/>
      <c r="AU375" s="134"/>
      <c r="AV375" s="134"/>
    </row>
    <row r="376">
      <c r="A376" s="133"/>
      <c r="B376" s="134"/>
      <c r="C376" s="134"/>
      <c r="D376" s="134"/>
      <c r="E376" s="134"/>
      <c r="F376" s="134"/>
      <c r="G376" s="134"/>
      <c r="H376" s="135"/>
      <c r="I376" s="134"/>
      <c r="J376" s="136"/>
      <c r="K376" s="134"/>
      <c r="L376" s="134"/>
      <c r="M376" s="134"/>
      <c r="N376" s="137"/>
      <c r="O376" s="138"/>
      <c r="P376" s="139"/>
      <c r="Q376" s="140"/>
      <c r="R376" s="141"/>
      <c r="S376" s="134"/>
      <c r="T376" s="134"/>
      <c r="U376" s="134"/>
      <c r="V376" s="134"/>
      <c r="W376" s="134"/>
      <c r="X376" s="134"/>
      <c r="Y376" s="134"/>
      <c r="Z376" s="134"/>
      <c r="AA376" s="134"/>
      <c r="AB376" s="134"/>
      <c r="AC376" s="134"/>
      <c r="AD376" s="134"/>
      <c r="AE376" s="142"/>
      <c r="AF376" s="142"/>
      <c r="AG376" s="134"/>
      <c r="AH376" s="134"/>
      <c r="AI376" s="134"/>
      <c r="AJ376" s="134"/>
      <c r="AK376" s="134"/>
      <c r="AL376" s="134"/>
      <c r="AM376" s="134"/>
      <c r="AN376" s="134"/>
      <c r="AO376" s="134"/>
      <c r="AP376" s="143"/>
      <c r="AQ376" s="134"/>
      <c r="AR376" s="134"/>
      <c r="AS376" s="134"/>
      <c r="AT376" s="134"/>
      <c r="AU376" s="134"/>
      <c r="AV376" s="134"/>
    </row>
    <row r="377">
      <c r="A377" s="133"/>
      <c r="B377" s="134"/>
      <c r="C377" s="134"/>
      <c r="D377" s="134"/>
      <c r="E377" s="134"/>
      <c r="F377" s="134"/>
      <c r="G377" s="134"/>
      <c r="H377" s="135"/>
      <c r="I377" s="134"/>
      <c r="J377" s="136"/>
      <c r="K377" s="134"/>
      <c r="L377" s="134"/>
      <c r="M377" s="134"/>
      <c r="N377" s="137"/>
      <c r="O377" s="138"/>
      <c r="P377" s="139"/>
      <c r="Q377" s="140"/>
      <c r="R377" s="141"/>
      <c r="S377" s="134"/>
      <c r="T377" s="134"/>
      <c r="U377" s="134"/>
      <c r="V377" s="134"/>
      <c r="W377" s="134"/>
      <c r="X377" s="134"/>
      <c r="Y377" s="134"/>
      <c r="Z377" s="134"/>
      <c r="AA377" s="134"/>
      <c r="AB377" s="134"/>
      <c r="AC377" s="134"/>
      <c r="AD377" s="134"/>
      <c r="AE377" s="142"/>
      <c r="AF377" s="142"/>
      <c r="AG377" s="134"/>
      <c r="AH377" s="134"/>
      <c r="AI377" s="134"/>
      <c r="AJ377" s="134"/>
      <c r="AK377" s="134"/>
      <c r="AL377" s="134"/>
      <c r="AM377" s="134"/>
      <c r="AN377" s="134"/>
      <c r="AO377" s="134"/>
      <c r="AP377" s="143"/>
      <c r="AQ377" s="134"/>
      <c r="AR377" s="134"/>
      <c r="AS377" s="134"/>
      <c r="AT377" s="134"/>
      <c r="AU377" s="134"/>
      <c r="AV377" s="134"/>
    </row>
    <row r="378">
      <c r="A378" s="133"/>
      <c r="B378" s="134"/>
      <c r="C378" s="134"/>
      <c r="D378" s="134"/>
      <c r="E378" s="134"/>
      <c r="F378" s="134"/>
      <c r="G378" s="134"/>
      <c r="H378" s="135"/>
      <c r="I378" s="134"/>
      <c r="J378" s="136"/>
      <c r="K378" s="134"/>
      <c r="L378" s="134"/>
      <c r="M378" s="134"/>
      <c r="N378" s="137"/>
      <c r="O378" s="138"/>
      <c r="P378" s="139"/>
      <c r="Q378" s="140"/>
      <c r="R378" s="141"/>
      <c r="S378" s="134"/>
      <c r="T378" s="134"/>
      <c r="U378" s="134"/>
      <c r="V378" s="134"/>
      <c r="W378" s="134"/>
      <c r="X378" s="134"/>
      <c r="Y378" s="134"/>
      <c r="Z378" s="134"/>
      <c r="AA378" s="134"/>
      <c r="AB378" s="134"/>
      <c r="AC378" s="134"/>
      <c r="AD378" s="134"/>
      <c r="AE378" s="142"/>
      <c r="AF378" s="142"/>
      <c r="AG378" s="134"/>
      <c r="AH378" s="134"/>
      <c r="AI378" s="134"/>
      <c r="AJ378" s="134"/>
      <c r="AK378" s="134"/>
      <c r="AL378" s="134"/>
      <c r="AM378" s="134"/>
      <c r="AN378" s="134"/>
      <c r="AO378" s="134"/>
      <c r="AP378" s="143"/>
      <c r="AQ378" s="134"/>
      <c r="AR378" s="134"/>
      <c r="AS378" s="134"/>
      <c r="AT378" s="134"/>
      <c r="AU378" s="134"/>
      <c r="AV378" s="134"/>
    </row>
    <row r="379">
      <c r="A379" s="133"/>
      <c r="B379" s="134"/>
      <c r="C379" s="134"/>
      <c r="D379" s="134"/>
      <c r="E379" s="134"/>
      <c r="F379" s="134"/>
      <c r="G379" s="134"/>
      <c r="H379" s="135"/>
      <c r="I379" s="134"/>
      <c r="J379" s="136"/>
      <c r="K379" s="134"/>
      <c r="L379" s="134"/>
      <c r="M379" s="134"/>
      <c r="N379" s="137"/>
      <c r="O379" s="138"/>
      <c r="P379" s="139"/>
      <c r="Q379" s="140"/>
      <c r="R379" s="141"/>
      <c r="S379" s="134"/>
      <c r="T379" s="134"/>
      <c r="U379" s="134"/>
      <c r="V379" s="134"/>
      <c r="W379" s="134"/>
      <c r="X379" s="134"/>
      <c r="Y379" s="134"/>
      <c r="Z379" s="134"/>
      <c r="AA379" s="134"/>
      <c r="AB379" s="134"/>
      <c r="AC379" s="134"/>
      <c r="AD379" s="134"/>
      <c r="AE379" s="142"/>
      <c r="AF379" s="142"/>
      <c r="AG379" s="134"/>
      <c r="AH379" s="134"/>
      <c r="AI379" s="134"/>
      <c r="AJ379" s="134"/>
      <c r="AK379" s="134"/>
      <c r="AL379" s="134"/>
      <c r="AM379" s="134"/>
      <c r="AN379" s="134"/>
      <c r="AO379" s="134"/>
      <c r="AP379" s="143"/>
      <c r="AQ379" s="134"/>
      <c r="AR379" s="134"/>
      <c r="AS379" s="134"/>
      <c r="AT379" s="134"/>
      <c r="AU379" s="134"/>
      <c r="AV379" s="134"/>
    </row>
    <row r="380">
      <c r="A380" s="133"/>
      <c r="B380" s="134"/>
      <c r="C380" s="134"/>
      <c r="D380" s="134"/>
      <c r="E380" s="134"/>
      <c r="F380" s="134"/>
      <c r="G380" s="134"/>
      <c r="H380" s="135"/>
      <c r="I380" s="134"/>
      <c r="J380" s="136"/>
      <c r="K380" s="134"/>
      <c r="L380" s="134"/>
      <c r="M380" s="134"/>
      <c r="N380" s="137"/>
      <c r="O380" s="138"/>
      <c r="P380" s="139"/>
      <c r="Q380" s="140"/>
      <c r="R380" s="141"/>
      <c r="S380" s="134"/>
      <c r="T380" s="134"/>
      <c r="U380" s="134"/>
      <c r="V380" s="134"/>
      <c r="W380" s="134"/>
      <c r="X380" s="134"/>
      <c r="Y380" s="134"/>
      <c r="Z380" s="134"/>
      <c r="AA380" s="134"/>
      <c r="AB380" s="134"/>
      <c r="AC380" s="134"/>
      <c r="AD380" s="134"/>
      <c r="AE380" s="142"/>
      <c r="AF380" s="142"/>
      <c r="AG380" s="134"/>
      <c r="AH380" s="134"/>
      <c r="AI380" s="134"/>
      <c r="AJ380" s="134"/>
      <c r="AK380" s="134"/>
      <c r="AL380" s="134"/>
      <c r="AM380" s="134"/>
      <c r="AN380" s="134"/>
      <c r="AO380" s="134"/>
      <c r="AP380" s="143"/>
      <c r="AQ380" s="134"/>
      <c r="AR380" s="134"/>
      <c r="AS380" s="134"/>
      <c r="AT380" s="134"/>
      <c r="AU380" s="134"/>
      <c r="AV380" s="134"/>
    </row>
    <row r="381">
      <c r="A381" s="133"/>
      <c r="B381" s="134"/>
      <c r="C381" s="134"/>
      <c r="D381" s="134"/>
      <c r="E381" s="134"/>
      <c r="F381" s="134"/>
      <c r="G381" s="134"/>
      <c r="H381" s="135"/>
      <c r="I381" s="134"/>
      <c r="J381" s="136"/>
      <c r="K381" s="134"/>
      <c r="L381" s="134"/>
      <c r="M381" s="134"/>
      <c r="N381" s="137"/>
      <c r="O381" s="138"/>
      <c r="P381" s="139"/>
      <c r="Q381" s="140"/>
      <c r="R381" s="141"/>
      <c r="S381" s="134"/>
      <c r="T381" s="134"/>
      <c r="U381" s="134"/>
      <c r="V381" s="134"/>
      <c r="W381" s="134"/>
      <c r="X381" s="134"/>
      <c r="Y381" s="134"/>
      <c r="Z381" s="134"/>
      <c r="AA381" s="134"/>
      <c r="AB381" s="134"/>
      <c r="AC381" s="134"/>
      <c r="AD381" s="134"/>
      <c r="AE381" s="142"/>
      <c r="AF381" s="142"/>
      <c r="AG381" s="134"/>
      <c r="AH381" s="134"/>
      <c r="AI381" s="134"/>
      <c r="AJ381" s="134"/>
      <c r="AK381" s="134"/>
      <c r="AL381" s="134"/>
      <c r="AM381" s="134"/>
      <c r="AN381" s="134"/>
      <c r="AO381" s="134"/>
      <c r="AP381" s="143"/>
      <c r="AQ381" s="134"/>
      <c r="AR381" s="134"/>
      <c r="AS381" s="134"/>
      <c r="AT381" s="134"/>
      <c r="AU381" s="134"/>
      <c r="AV381" s="134"/>
    </row>
    <row r="382">
      <c r="A382" s="133"/>
      <c r="B382" s="134"/>
      <c r="C382" s="134"/>
      <c r="D382" s="134"/>
      <c r="E382" s="134"/>
      <c r="F382" s="134"/>
      <c r="G382" s="134"/>
      <c r="H382" s="135"/>
      <c r="I382" s="134"/>
      <c r="J382" s="136"/>
      <c r="K382" s="134"/>
      <c r="L382" s="134"/>
      <c r="M382" s="134"/>
      <c r="N382" s="137"/>
      <c r="O382" s="138"/>
      <c r="P382" s="139"/>
      <c r="Q382" s="140"/>
      <c r="R382" s="141"/>
      <c r="S382" s="134"/>
      <c r="T382" s="134"/>
      <c r="U382" s="134"/>
      <c r="V382" s="134"/>
      <c r="W382" s="134"/>
      <c r="X382" s="134"/>
      <c r="Y382" s="134"/>
      <c r="Z382" s="134"/>
      <c r="AA382" s="134"/>
      <c r="AB382" s="134"/>
      <c r="AC382" s="134"/>
      <c r="AD382" s="134"/>
      <c r="AE382" s="142"/>
      <c r="AF382" s="142"/>
      <c r="AG382" s="134"/>
      <c r="AH382" s="134"/>
      <c r="AI382" s="134"/>
      <c r="AJ382" s="134"/>
      <c r="AK382" s="134"/>
      <c r="AL382" s="134"/>
      <c r="AM382" s="134"/>
      <c r="AN382" s="134"/>
      <c r="AO382" s="134"/>
      <c r="AP382" s="143"/>
      <c r="AQ382" s="134"/>
      <c r="AR382" s="134"/>
      <c r="AS382" s="134"/>
      <c r="AT382" s="134"/>
      <c r="AU382" s="134"/>
      <c r="AV382" s="134"/>
    </row>
    <row r="383">
      <c r="A383" s="133"/>
      <c r="B383" s="134"/>
      <c r="C383" s="134"/>
      <c r="D383" s="134"/>
      <c r="E383" s="134"/>
      <c r="F383" s="134"/>
      <c r="G383" s="134"/>
      <c r="H383" s="135"/>
      <c r="I383" s="134"/>
      <c r="J383" s="136"/>
      <c r="K383" s="134"/>
      <c r="L383" s="134"/>
      <c r="M383" s="134"/>
      <c r="N383" s="137"/>
      <c r="O383" s="138"/>
      <c r="P383" s="139"/>
      <c r="Q383" s="140"/>
      <c r="R383" s="141"/>
      <c r="S383" s="134"/>
      <c r="T383" s="134"/>
      <c r="U383" s="134"/>
      <c r="V383" s="134"/>
      <c r="W383" s="134"/>
      <c r="X383" s="134"/>
      <c r="Y383" s="134"/>
      <c r="Z383" s="134"/>
      <c r="AA383" s="134"/>
      <c r="AB383" s="134"/>
      <c r="AC383" s="134"/>
      <c r="AD383" s="134"/>
      <c r="AE383" s="142"/>
      <c r="AF383" s="142"/>
      <c r="AG383" s="134"/>
      <c r="AH383" s="134"/>
      <c r="AI383" s="134"/>
      <c r="AJ383" s="134"/>
      <c r="AK383" s="134"/>
      <c r="AL383" s="134"/>
      <c r="AM383" s="134"/>
      <c r="AN383" s="134"/>
      <c r="AO383" s="134"/>
      <c r="AP383" s="143"/>
      <c r="AQ383" s="134"/>
      <c r="AR383" s="134"/>
      <c r="AS383" s="134"/>
      <c r="AT383" s="134"/>
      <c r="AU383" s="134"/>
      <c r="AV383" s="134"/>
    </row>
    <row r="384">
      <c r="A384" s="133"/>
      <c r="B384" s="134"/>
      <c r="C384" s="134"/>
      <c r="D384" s="134"/>
      <c r="E384" s="134"/>
      <c r="F384" s="134"/>
      <c r="G384" s="134"/>
      <c r="H384" s="135"/>
      <c r="I384" s="134"/>
      <c r="J384" s="136"/>
      <c r="K384" s="134"/>
      <c r="L384" s="134"/>
      <c r="M384" s="134"/>
      <c r="N384" s="137"/>
      <c r="O384" s="138"/>
      <c r="P384" s="139"/>
      <c r="Q384" s="140"/>
      <c r="R384" s="141"/>
      <c r="S384" s="134"/>
      <c r="T384" s="134"/>
      <c r="U384" s="134"/>
      <c r="V384" s="134"/>
      <c r="W384" s="134"/>
      <c r="X384" s="134"/>
      <c r="Y384" s="134"/>
      <c r="Z384" s="134"/>
      <c r="AA384" s="134"/>
      <c r="AB384" s="134"/>
      <c r="AC384" s="134"/>
      <c r="AD384" s="134"/>
      <c r="AE384" s="142"/>
      <c r="AF384" s="142"/>
      <c r="AG384" s="134"/>
      <c r="AH384" s="134"/>
      <c r="AI384" s="134"/>
      <c r="AJ384" s="134"/>
      <c r="AK384" s="134"/>
      <c r="AL384" s="134"/>
      <c r="AM384" s="134"/>
      <c r="AN384" s="134"/>
      <c r="AO384" s="134"/>
      <c r="AP384" s="143"/>
      <c r="AQ384" s="134"/>
      <c r="AR384" s="134"/>
      <c r="AS384" s="134"/>
      <c r="AT384" s="134"/>
      <c r="AU384" s="134"/>
      <c r="AV384" s="134"/>
    </row>
    <row r="385">
      <c r="A385" s="133"/>
      <c r="B385" s="134"/>
      <c r="C385" s="134"/>
      <c r="D385" s="134"/>
      <c r="E385" s="134"/>
      <c r="F385" s="134"/>
      <c r="G385" s="134"/>
      <c r="H385" s="135"/>
      <c r="I385" s="134"/>
      <c r="J385" s="136"/>
      <c r="K385" s="134"/>
      <c r="L385" s="134"/>
      <c r="M385" s="134"/>
      <c r="N385" s="137"/>
      <c r="O385" s="138"/>
      <c r="P385" s="139"/>
      <c r="Q385" s="140"/>
      <c r="R385" s="141"/>
      <c r="S385" s="134"/>
      <c r="T385" s="134"/>
      <c r="U385" s="134"/>
      <c r="V385" s="134"/>
      <c r="W385" s="134"/>
      <c r="X385" s="134"/>
      <c r="Y385" s="134"/>
      <c r="Z385" s="134"/>
      <c r="AA385" s="134"/>
      <c r="AB385" s="134"/>
      <c r="AC385" s="134"/>
      <c r="AD385" s="134"/>
      <c r="AE385" s="142"/>
      <c r="AF385" s="142"/>
      <c r="AG385" s="134"/>
      <c r="AH385" s="134"/>
      <c r="AI385" s="134"/>
      <c r="AJ385" s="134"/>
      <c r="AK385" s="134"/>
      <c r="AL385" s="134"/>
      <c r="AM385" s="134"/>
      <c r="AN385" s="134"/>
      <c r="AO385" s="134"/>
      <c r="AP385" s="143"/>
      <c r="AQ385" s="134"/>
      <c r="AR385" s="134"/>
      <c r="AS385" s="134"/>
      <c r="AT385" s="134"/>
      <c r="AU385" s="134"/>
      <c r="AV385" s="134"/>
    </row>
    <row r="386">
      <c r="A386" s="133"/>
      <c r="B386" s="134"/>
      <c r="C386" s="134"/>
      <c r="D386" s="134"/>
      <c r="E386" s="134"/>
      <c r="F386" s="134"/>
      <c r="G386" s="134"/>
      <c r="H386" s="135"/>
      <c r="I386" s="134"/>
      <c r="J386" s="136"/>
      <c r="K386" s="134"/>
      <c r="L386" s="134"/>
      <c r="M386" s="134"/>
      <c r="N386" s="137"/>
      <c r="O386" s="138"/>
      <c r="P386" s="139"/>
      <c r="Q386" s="140"/>
      <c r="R386" s="141"/>
      <c r="S386" s="134"/>
      <c r="T386" s="134"/>
      <c r="U386" s="134"/>
      <c r="V386" s="134"/>
      <c r="W386" s="134"/>
      <c r="X386" s="134"/>
      <c r="Y386" s="134"/>
      <c r="Z386" s="134"/>
      <c r="AA386" s="134"/>
      <c r="AB386" s="134"/>
      <c r="AC386" s="134"/>
      <c r="AD386" s="134"/>
      <c r="AE386" s="142"/>
      <c r="AF386" s="142"/>
      <c r="AG386" s="134"/>
      <c r="AH386" s="134"/>
      <c r="AI386" s="134"/>
      <c r="AJ386" s="134"/>
      <c r="AK386" s="134"/>
      <c r="AL386" s="134"/>
      <c r="AM386" s="134"/>
      <c r="AN386" s="134"/>
      <c r="AO386" s="134"/>
      <c r="AP386" s="143"/>
      <c r="AQ386" s="134"/>
      <c r="AR386" s="134"/>
      <c r="AS386" s="134"/>
      <c r="AT386" s="134"/>
      <c r="AU386" s="134"/>
      <c r="AV386" s="134"/>
    </row>
    <row r="387">
      <c r="A387" s="133"/>
      <c r="B387" s="134"/>
      <c r="C387" s="134"/>
      <c r="D387" s="134"/>
      <c r="E387" s="134"/>
      <c r="F387" s="134"/>
      <c r="G387" s="134"/>
      <c r="H387" s="135"/>
      <c r="I387" s="134"/>
      <c r="J387" s="136"/>
      <c r="K387" s="134"/>
      <c r="L387" s="134"/>
      <c r="M387" s="134"/>
      <c r="N387" s="137"/>
      <c r="O387" s="138"/>
      <c r="P387" s="139"/>
      <c r="Q387" s="140"/>
      <c r="R387" s="141"/>
      <c r="S387" s="134"/>
      <c r="T387" s="134"/>
      <c r="U387" s="134"/>
      <c r="V387" s="134"/>
      <c r="W387" s="134"/>
      <c r="X387" s="134"/>
      <c r="Y387" s="134"/>
      <c r="Z387" s="134"/>
      <c r="AA387" s="134"/>
      <c r="AB387" s="134"/>
      <c r="AC387" s="134"/>
      <c r="AD387" s="134"/>
      <c r="AE387" s="142"/>
      <c r="AF387" s="142"/>
      <c r="AG387" s="134"/>
      <c r="AH387" s="134"/>
      <c r="AI387" s="134"/>
      <c r="AJ387" s="134"/>
      <c r="AK387" s="134"/>
      <c r="AL387" s="134"/>
      <c r="AM387" s="134"/>
      <c r="AN387" s="134"/>
      <c r="AO387" s="134"/>
      <c r="AP387" s="143"/>
      <c r="AQ387" s="134"/>
      <c r="AR387" s="134"/>
      <c r="AS387" s="134"/>
      <c r="AT387" s="134"/>
      <c r="AU387" s="134"/>
      <c r="AV387" s="134"/>
    </row>
    <row r="388">
      <c r="A388" s="133"/>
      <c r="B388" s="134"/>
      <c r="C388" s="134"/>
      <c r="D388" s="134"/>
      <c r="E388" s="134"/>
      <c r="F388" s="134"/>
      <c r="G388" s="134"/>
      <c r="H388" s="135"/>
      <c r="I388" s="134"/>
      <c r="J388" s="136"/>
      <c r="K388" s="134"/>
      <c r="L388" s="134"/>
      <c r="M388" s="134"/>
      <c r="N388" s="137"/>
      <c r="O388" s="138"/>
      <c r="P388" s="139"/>
      <c r="Q388" s="140"/>
      <c r="R388" s="141"/>
      <c r="S388" s="134"/>
      <c r="T388" s="134"/>
      <c r="U388" s="134"/>
      <c r="V388" s="134"/>
      <c r="W388" s="134"/>
      <c r="X388" s="134"/>
      <c r="Y388" s="134"/>
      <c r="Z388" s="134"/>
      <c r="AA388" s="134"/>
      <c r="AB388" s="134"/>
      <c r="AC388" s="134"/>
      <c r="AD388" s="134"/>
      <c r="AE388" s="142"/>
      <c r="AF388" s="142"/>
      <c r="AG388" s="134"/>
      <c r="AH388" s="134"/>
      <c r="AI388" s="134"/>
      <c r="AJ388" s="134"/>
      <c r="AK388" s="134"/>
      <c r="AL388" s="134"/>
      <c r="AM388" s="134"/>
      <c r="AN388" s="134"/>
      <c r="AO388" s="134"/>
      <c r="AP388" s="143"/>
      <c r="AQ388" s="134"/>
      <c r="AR388" s="134"/>
      <c r="AS388" s="134"/>
      <c r="AT388" s="134"/>
      <c r="AU388" s="134"/>
      <c r="AV388" s="134"/>
    </row>
    <row r="389">
      <c r="A389" s="133"/>
      <c r="B389" s="134"/>
      <c r="C389" s="134"/>
      <c r="D389" s="134"/>
      <c r="E389" s="134"/>
      <c r="F389" s="134"/>
      <c r="G389" s="134"/>
      <c r="H389" s="135"/>
      <c r="I389" s="134"/>
      <c r="J389" s="136"/>
      <c r="K389" s="134"/>
      <c r="L389" s="134"/>
      <c r="M389" s="134"/>
      <c r="N389" s="137"/>
      <c r="O389" s="138"/>
      <c r="P389" s="139"/>
      <c r="Q389" s="140"/>
      <c r="R389" s="141"/>
      <c r="S389" s="134"/>
      <c r="T389" s="134"/>
      <c r="U389" s="134"/>
      <c r="V389" s="134"/>
      <c r="W389" s="134"/>
      <c r="X389" s="134"/>
      <c r="Y389" s="134"/>
      <c r="Z389" s="134"/>
      <c r="AA389" s="134"/>
      <c r="AB389" s="134"/>
      <c r="AC389" s="134"/>
      <c r="AD389" s="134"/>
      <c r="AE389" s="142"/>
      <c r="AF389" s="142"/>
      <c r="AG389" s="134"/>
      <c r="AH389" s="134"/>
      <c r="AI389" s="134"/>
      <c r="AJ389" s="134"/>
      <c r="AK389" s="134"/>
      <c r="AL389" s="134"/>
      <c r="AM389" s="134"/>
      <c r="AN389" s="134"/>
      <c r="AO389" s="134"/>
      <c r="AP389" s="143"/>
      <c r="AQ389" s="134"/>
      <c r="AR389" s="134"/>
      <c r="AS389" s="134"/>
      <c r="AT389" s="134"/>
      <c r="AU389" s="134"/>
      <c r="AV389" s="134"/>
    </row>
    <row r="390">
      <c r="A390" s="133"/>
      <c r="B390" s="134"/>
      <c r="C390" s="134"/>
      <c r="D390" s="134"/>
      <c r="E390" s="134"/>
      <c r="F390" s="134"/>
      <c r="G390" s="134"/>
      <c r="H390" s="135"/>
      <c r="I390" s="134"/>
      <c r="J390" s="136"/>
      <c r="K390" s="134"/>
      <c r="L390" s="134"/>
      <c r="M390" s="134"/>
      <c r="N390" s="137"/>
      <c r="O390" s="138"/>
      <c r="P390" s="139"/>
      <c r="Q390" s="140"/>
      <c r="R390" s="141"/>
      <c r="S390" s="134"/>
      <c r="T390" s="134"/>
      <c r="U390" s="134"/>
      <c r="V390" s="134"/>
      <c r="W390" s="134"/>
      <c r="X390" s="134"/>
      <c r="Y390" s="134"/>
      <c r="Z390" s="134"/>
      <c r="AA390" s="134"/>
      <c r="AB390" s="134"/>
      <c r="AC390" s="134"/>
      <c r="AD390" s="134"/>
      <c r="AE390" s="142"/>
      <c r="AF390" s="142"/>
      <c r="AG390" s="134"/>
      <c r="AH390" s="134"/>
      <c r="AI390" s="134"/>
      <c r="AJ390" s="134"/>
      <c r="AK390" s="134"/>
      <c r="AL390" s="134"/>
      <c r="AM390" s="134"/>
      <c r="AN390" s="134"/>
      <c r="AO390" s="134"/>
      <c r="AP390" s="143"/>
      <c r="AQ390" s="134"/>
      <c r="AR390" s="134"/>
      <c r="AS390" s="134"/>
      <c r="AT390" s="134"/>
      <c r="AU390" s="134"/>
      <c r="AV390" s="134"/>
    </row>
    <row r="391">
      <c r="A391" s="133"/>
      <c r="B391" s="134"/>
      <c r="C391" s="134"/>
      <c r="D391" s="134"/>
      <c r="E391" s="134"/>
      <c r="F391" s="134"/>
      <c r="G391" s="134"/>
      <c r="H391" s="135"/>
      <c r="I391" s="134"/>
      <c r="J391" s="136"/>
      <c r="K391" s="134"/>
      <c r="L391" s="134"/>
      <c r="M391" s="134"/>
      <c r="N391" s="137"/>
      <c r="O391" s="138"/>
      <c r="P391" s="139"/>
      <c r="Q391" s="140"/>
      <c r="R391" s="141"/>
      <c r="S391" s="134"/>
      <c r="T391" s="134"/>
      <c r="U391" s="134"/>
      <c r="V391" s="134"/>
      <c r="W391" s="134"/>
      <c r="X391" s="134"/>
      <c r="Y391" s="134"/>
      <c r="Z391" s="134"/>
      <c r="AA391" s="134"/>
      <c r="AB391" s="134"/>
      <c r="AC391" s="134"/>
      <c r="AD391" s="134"/>
      <c r="AE391" s="142"/>
      <c r="AF391" s="142"/>
      <c r="AG391" s="134"/>
      <c r="AH391" s="134"/>
      <c r="AI391" s="134"/>
      <c r="AJ391" s="134"/>
      <c r="AK391" s="134"/>
      <c r="AL391" s="134"/>
      <c r="AM391" s="134"/>
      <c r="AN391" s="134"/>
      <c r="AO391" s="134"/>
      <c r="AP391" s="143"/>
      <c r="AQ391" s="134"/>
      <c r="AR391" s="134"/>
      <c r="AS391" s="134"/>
      <c r="AT391" s="134"/>
      <c r="AU391" s="134"/>
      <c r="AV391" s="134"/>
    </row>
    <row r="392">
      <c r="A392" s="133"/>
      <c r="B392" s="134"/>
      <c r="C392" s="134"/>
      <c r="D392" s="134"/>
      <c r="E392" s="134"/>
      <c r="F392" s="134"/>
      <c r="G392" s="134"/>
      <c r="H392" s="135"/>
      <c r="I392" s="134"/>
      <c r="J392" s="136"/>
      <c r="K392" s="134"/>
      <c r="L392" s="134"/>
      <c r="M392" s="134"/>
      <c r="N392" s="137"/>
      <c r="O392" s="138"/>
      <c r="P392" s="139"/>
      <c r="Q392" s="140"/>
      <c r="R392" s="141"/>
      <c r="S392" s="134"/>
      <c r="T392" s="134"/>
      <c r="U392" s="134"/>
      <c r="V392" s="134"/>
      <c r="W392" s="134"/>
      <c r="X392" s="134"/>
      <c r="Y392" s="134"/>
      <c r="Z392" s="134"/>
      <c r="AA392" s="134"/>
      <c r="AB392" s="134"/>
      <c r="AC392" s="134"/>
      <c r="AD392" s="134"/>
      <c r="AE392" s="142"/>
      <c r="AF392" s="142"/>
      <c r="AG392" s="134"/>
      <c r="AH392" s="134"/>
      <c r="AI392" s="134"/>
      <c r="AJ392" s="134"/>
      <c r="AK392" s="134"/>
      <c r="AL392" s="134"/>
      <c r="AM392" s="134"/>
      <c r="AN392" s="134"/>
      <c r="AO392" s="134"/>
      <c r="AP392" s="143"/>
      <c r="AQ392" s="134"/>
      <c r="AR392" s="134"/>
      <c r="AS392" s="134"/>
      <c r="AT392" s="134"/>
      <c r="AU392" s="134"/>
      <c r="AV392" s="134"/>
    </row>
    <row r="393">
      <c r="A393" s="133"/>
      <c r="B393" s="134"/>
      <c r="C393" s="134"/>
      <c r="D393" s="134"/>
      <c r="E393" s="134"/>
      <c r="F393" s="134"/>
      <c r="G393" s="134"/>
      <c r="H393" s="135"/>
      <c r="I393" s="134"/>
      <c r="J393" s="136"/>
      <c r="K393" s="134"/>
      <c r="L393" s="134"/>
      <c r="M393" s="134"/>
      <c r="N393" s="137"/>
      <c r="O393" s="138"/>
      <c r="P393" s="139"/>
      <c r="Q393" s="140"/>
      <c r="R393" s="141"/>
      <c r="S393" s="134"/>
      <c r="T393" s="134"/>
      <c r="U393" s="134"/>
      <c r="V393" s="134"/>
      <c r="W393" s="134"/>
      <c r="X393" s="134"/>
      <c r="Y393" s="134"/>
      <c r="Z393" s="134"/>
      <c r="AA393" s="134"/>
      <c r="AB393" s="134"/>
      <c r="AC393" s="134"/>
      <c r="AD393" s="134"/>
      <c r="AE393" s="142"/>
      <c r="AF393" s="142"/>
      <c r="AG393" s="134"/>
      <c r="AH393" s="134"/>
      <c r="AI393" s="134"/>
      <c r="AJ393" s="134"/>
      <c r="AK393" s="134"/>
      <c r="AL393" s="134"/>
      <c r="AM393" s="134"/>
      <c r="AN393" s="134"/>
      <c r="AO393" s="134"/>
      <c r="AP393" s="143"/>
      <c r="AQ393" s="134"/>
      <c r="AR393" s="134"/>
      <c r="AS393" s="134"/>
      <c r="AT393" s="134"/>
      <c r="AU393" s="134"/>
      <c r="AV393" s="134"/>
    </row>
    <row r="394">
      <c r="A394" s="133"/>
      <c r="B394" s="134"/>
      <c r="C394" s="134"/>
      <c r="D394" s="134"/>
      <c r="E394" s="134"/>
      <c r="F394" s="134"/>
      <c r="G394" s="134"/>
      <c r="H394" s="135"/>
      <c r="I394" s="134"/>
      <c r="J394" s="136"/>
      <c r="K394" s="134"/>
      <c r="L394" s="134"/>
      <c r="M394" s="134"/>
      <c r="N394" s="137"/>
      <c r="O394" s="138"/>
      <c r="P394" s="139"/>
      <c r="Q394" s="140"/>
      <c r="R394" s="141"/>
      <c r="S394" s="134"/>
      <c r="T394" s="134"/>
      <c r="U394" s="134"/>
      <c r="V394" s="134"/>
      <c r="W394" s="134"/>
      <c r="X394" s="134"/>
      <c r="Y394" s="134"/>
      <c r="Z394" s="134"/>
      <c r="AA394" s="134"/>
      <c r="AB394" s="134"/>
      <c r="AC394" s="134"/>
      <c r="AD394" s="134"/>
      <c r="AE394" s="142"/>
      <c r="AF394" s="142"/>
      <c r="AG394" s="134"/>
      <c r="AH394" s="134"/>
      <c r="AI394" s="134"/>
      <c r="AJ394" s="134"/>
      <c r="AK394" s="134"/>
      <c r="AL394" s="134"/>
      <c r="AM394" s="134"/>
      <c r="AN394" s="134"/>
      <c r="AO394" s="134"/>
      <c r="AP394" s="143"/>
      <c r="AQ394" s="134"/>
      <c r="AR394" s="134"/>
      <c r="AS394" s="134"/>
      <c r="AT394" s="134"/>
      <c r="AU394" s="134"/>
      <c r="AV394" s="134"/>
    </row>
    <row r="395">
      <c r="A395" s="133"/>
      <c r="B395" s="134"/>
      <c r="C395" s="134"/>
      <c r="D395" s="134"/>
      <c r="E395" s="134"/>
      <c r="F395" s="134"/>
      <c r="G395" s="134"/>
      <c r="H395" s="135"/>
      <c r="I395" s="134"/>
      <c r="J395" s="136"/>
      <c r="K395" s="134"/>
      <c r="L395" s="134"/>
      <c r="M395" s="134"/>
      <c r="N395" s="137"/>
      <c r="O395" s="138"/>
      <c r="P395" s="139"/>
      <c r="Q395" s="140"/>
      <c r="R395" s="141"/>
      <c r="S395" s="134"/>
      <c r="T395" s="134"/>
      <c r="U395" s="134"/>
      <c r="V395" s="134"/>
      <c r="W395" s="134"/>
      <c r="X395" s="134"/>
      <c r="Y395" s="134"/>
      <c r="Z395" s="134"/>
      <c r="AA395" s="134"/>
      <c r="AB395" s="134"/>
      <c r="AC395" s="134"/>
      <c r="AD395" s="134"/>
      <c r="AE395" s="142"/>
      <c r="AF395" s="142"/>
      <c r="AG395" s="134"/>
      <c r="AH395" s="134"/>
      <c r="AI395" s="134"/>
      <c r="AJ395" s="134"/>
      <c r="AK395" s="134"/>
      <c r="AL395" s="134"/>
      <c r="AM395" s="134"/>
      <c r="AN395" s="134"/>
      <c r="AO395" s="134"/>
      <c r="AP395" s="143"/>
      <c r="AQ395" s="134"/>
      <c r="AR395" s="134"/>
      <c r="AS395" s="134"/>
      <c r="AT395" s="134"/>
      <c r="AU395" s="134"/>
      <c r="AV395" s="134"/>
    </row>
    <row r="396">
      <c r="A396" s="133"/>
      <c r="H396" s="144"/>
      <c r="J396" s="145"/>
      <c r="N396" s="146"/>
      <c r="O396" s="147"/>
      <c r="P396" s="148"/>
      <c r="Q396" s="149"/>
      <c r="R396" s="141"/>
      <c r="AE396" s="150"/>
      <c r="AF396" s="150"/>
      <c r="AP396" s="151"/>
    </row>
    <row r="397">
      <c r="A397" s="133"/>
      <c r="H397" s="144"/>
      <c r="J397" s="145"/>
      <c r="N397" s="146"/>
      <c r="O397" s="147"/>
      <c r="P397" s="148"/>
      <c r="Q397" s="149"/>
      <c r="R397" s="141"/>
      <c r="AE397" s="150"/>
      <c r="AF397" s="150"/>
      <c r="AP397" s="151"/>
    </row>
    <row r="398">
      <c r="A398" s="133"/>
      <c r="H398" s="144"/>
      <c r="J398" s="145"/>
      <c r="N398" s="146"/>
      <c r="O398" s="147"/>
      <c r="P398" s="148"/>
      <c r="Q398" s="149"/>
      <c r="R398" s="141"/>
      <c r="AE398" s="150"/>
      <c r="AF398" s="150"/>
      <c r="AP398" s="151"/>
    </row>
    <row r="399">
      <c r="A399" s="133"/>
      <c r="H399" s="144"/>
      <c r="J399" s="145"/>
      <c r="N399" s="146"/>
      <c r="O399" s="147"/>
      <c r="P399" s="148"/>
      <c r="Q399" s="149"/>
      <c r="R399" s="141"/>
      <c r="AE399" s="150"/>
      <c r="AF399" s="150"/>
      <c r="AP399" s="151"/>
    </row>
    <row r="400">
      <c r="A400" s="133"/>
      <c r="H400" s="144"/>
      <c r="J400" s="145"/>
      <c r="N400" s="146"/>
      <c r="O400" s="147"/>
      <c r="P400" s="148"/>
      <c r="Q400" s="149"/>
      <c r="R400" s="141"/>
      <c r="AE400" s="150"/>
      <c r="AF400" s="150"/>
      <c r="AP400" s="151"/>
    </row>
    <row r="401">
      <c r="A401" s="133"/>
      <c r="H401" s="144"/>
      <c r="J401" s="145"/>
      <c r="N401" s="146"/>
      <c r="O401" s="147"/>
      <c r="P401" s="148"/>
      <c r="Q401" s="149"/>
      <c r="R401" s="141"/>
      <c r="AE401" s="150"/>
      <c r="AF401" s="150"/>
      <c r="AP401" s="151"/>
    </row>
    <row r="402">
      <c r="A402" s="133"/>
      <c r="H402" s="144"/>
      <c r="J402" s="145"/>
      <c r="N402" s="146"/>
      <c r="O402" s="147"/>
      <c r="P402" s="148"/>
      <c r="Q402" s="149"/>
      <c r="R402" s="141"/>
      <c r="AE402" s="150"/>
      <c r="AF402" s="150"/>
      <c r="AP402" s="151"/>
    </row>
    <row r="403">
      <c r="A403" s="133"/>
      <c r="H403" s="144"/>
      <c r="J403" s="145"/>
      <c r="N403" s="146"/>
      <c r="O403" s="147"/>
      <c r="P403" s="148"/>
      <c r="Q403" s="149"/>
      <c r="R403" s="141"/>
      <c r="AE403" s="150"/>
      <c r="AF403" s="150"/>
      <c r="AP403" s="151"/>
    </row>
    <row r="404">
      <c r="A404" s="133"/>
      <c r="H404" s="144"/>
      <c r="J404" s="145"/>
      <c r="N404" s="146"/>
      <c r="O404" s="147"/>
      <c r="P404" s="148"/>
      <c r="Q404" s="149"/>
      <c r="R404" s="141"/>
      <c r="AE404" s="150"/>
      <c r="AF404" s="150"/>
      <c r="AP404" s="151"/>
    </row>
    <row r="405">
      <c r="A405" s="133"/>
      <c r="H405" s="144"/>
      <c r="J405" s="145"/>
      <c r="N405" s="146"/>
      <c r="O405" s="147"/>
      <c r="P405" s="148"/>
      <c r="Q405" s="149"/>
      <c r="R405" s="141"/>
      <c r="AE405" s="150"/>
      <c r="AF405" s="150"/>
      <c r="AP405" s="151"/>
    </row>
    <row r="406">
      <c r="A406" s="133"/>
      <c r="H406" s="144"/>
      <c r="J406" s="145"/>
      <c r="N406" s="146"/>
      <c r="O406" s="147"/>
      <c r="P406" s="148"/>
      <c r="Q406" s="149"/>
      <c r="R406" s="141"/>
      <c r="AE406" s="150"/>
      <c r="AF406" s="150"/>
      <c r="AP406" s="151"/>
    </row>
    <row r="407">
      <c r="A407" s="133"/>
      <c r="H407" s="144"/>
      <c r="J407" s="145"/>
      <c r="N407" s="146"/>
      <c r="O407" s="147"/>
      <c r="P407" s="148"/>
      <c r="Q407" s="149"/>
      <c r="R407" s="141"/>
      <c r="AE407" s="150"/>
      <c r="AF407" s="150"/>
      <c r="AP407" s="151"/>
    </row>
    <row r="408">
      <c r="A408" s="133"/>
      <c r="H408" s="144"/>
      <c r="J408" s="145"/>
      <c r="N408" s="146"/>
      <c r="O408" s="147"/>
      <c r="P408" s="148"/>
      <c r="Q408" s="149"/>
      <c r="R408" s="141"/>
      <c r="AE408" s="150"/>
      <c r="AF408" s="150"/>
      <c r="AP408" s="151"/>
    </row>
    <row r="409">
      <c r="A409" s="133"/>
      <c r="H409" s="144"/>
      <c r="J409" s="145"/>
      <c r="N409" s="146"/>
      <c r="O409" s="147"/>
      <c r="P409" s="148"/>
      <c r="Q409" s="149"/>
      <c r="R409" s="141"/>
      <c r="AE409" s="150"/>
      <c r="AF409" s="150"/>
      <c r="AP409" s="151"/>
    </row>
    <row r="410">
      <c r="A410" s="133"/>
      <c r="H410" s="144"/>
      <c r="J410" s="145"/>
      <c r="N410" s="146"/>
      <c r="O410" s="147"/>
      <c r="P410" s="148"/>
      <c r="Q410" s="149"/>
      <c r="R410" s="141"/>
      <c r="AE410" s="150"/>
      <c r="AF410" s="150"/>
      <c r="AP410" s="151"/>
    </row>
    <row r="411">
      <c r="A411" s="133"/>
      <c r="H411" s="144"/>
      <c r="J411" s="145"/>
      <c r="N411" s="146"/>
      <c r="O411" s="147"/>
      <c r="P411" s="148"/>
      <c r="Q411" s="149"/>
      <c r="R411" s="141"/>
      <c r="AE411" s="150"/>
      <c r="AF411" s="150"/>
      <c r="AP411" s="151"/>
    </row>
    <row r="412">
      <c r="A412" s="133"/>
      <c r="H412" s="144"/>
      <c r="J412" s="145"/>
      <c r="N412" s="146"/>
      <c r="O412" s="147"/>
      <c r="P412" s="148"/>
      <c r="Q412" s="149"/>
      <c r="R412" s="141"/>
      <c r="AE412" s="150"/>
      <c r="AF412" s="150"/>
      <c r="AP412" s="151"/>
    </row>
    <row r="413">
      <c r="A413" s="133"/>
      <c r="H413" s="144"/>
      <c r="J413" s="145"/>
      <c r="N413" s="146"/>
      <c r="O413" s="147"/>
      <c r="P413" s="148"/>
      <c r="Q413" s="149"/>
      <c r="R413" s="141"/>
      <c r="AE413" s="150"/>
      <c r="AF413" s="150"/>
      <c r="AP413" s="151"/>
    </row>
    <row r="414">
      <c r="A414" s="133"/>
      <c r="H414" s="144"/>
      <c r="J414" s="145"/>
      <c r="N414" s="146"/>
      <c r="O414" s="147"/>
      <c r="P414" s="148"/>
      <c r="Q414" s="149"/>
      <c r="R414" s="141"/>
      <c r="AE414" s="150"/>
      <c r="AF414" s="150"/>
      <c r="AP414" s="151"/>
    </row>
    <row r="415">
      <c r="A415" s="133"/>
      <c r="H415" s="144"/>
      <c r="J415" s="145"/>
      <c r="N415" s="146"/>
      <c r="O415" s="147"/>
      <c r="P415" s="148"/>
      <c r="Q415" s="149"/>
      <c r="R415" s="141"/>
      <c r="AE415" s="150"/>
      <c r="AF415" s="150"/>
      <c r="AP415" s="151"/>
    </row>
    <row r="416">
      <c r="A416" s="133"/>
      <c r="H416" s="144"/>
      <c r="J416" s="145"/>
      <c r="N416" s="146"/>
      <c r="O416" s="147"/>
      <c r="P416" s="148"/>
      <c r="Q416" s="149"/>
      <c r="R416" s="141"/>
      <c r="AE416" s="150"/>
      <c r="AF416" s="150"/>
      <c r="AP416" s="151"/>
    </row>
    <row r="417">
      <c r="A417" s="133"/>
      <c r="H417" s="144"/>
      <c r="J417" s="145"/>
      <c r="N417" s="146"/>
      <c r="O417" s="147"/>
      <c r="P417" s="148"/>
      <c r="Q417" s="149"/>
      <c r="R417" s="141"/>
      <c r="AE417" s="150"/>
      <c r="AF417" s="150"/>
      <c r="AP417" s="151"/>
    </row>
    <row r="418">
      <c r="A418" s="133"/>
      <c r="H418" s="144"/>
      <c r="J418" s="145"/>
      <c r="N418" s="146"/>
      <c r="O418" s="147"/>
      <c r="P418" s="148"/>
      <c r="Q418" s="149"/>
      <c r="R418" s="141"/>
      <c r="AE418" s="150"/>
      <c r="AF418" s="150"/>
      <c r="AP418" s="151"/>
    </row>
    <row r="419">
      <c r="A419" s="133"/>
      <c r="H419" s="144"/>
      <c r="J419" s="145"/>
      <c r="N419" s="146"/>
      <c r="O419" s="147"/>
      <c r="P419" s="148"/>
      <c r="Q419" s="149"/>
      <c r="R419" s="141"/>
      <c r="AE419" s="150"/>
      <c r="AF419" s="150"/>
      <c r="AP419" s="151"/>
    </row>
    <row r="420">
      <c r="A420" s="133"/>
      <c r="H420" s="144"/>
      <c r="J420" s="145"/>
      <c r="N420" s="146"/>
      <c r="O420" s="147"/>
      <c r="P420" s="148"/>
      <c r="Q420" s="149"/>
      <c r="R420" s="141"/>
      <c r="AE420" s="150"/>
      <c r="AF420" s="150"/>
      <c r="AP420" s="151"/>
    </row>
    <row r="421">
      <c r="A421" s="133"/>
      <c r="H421" s="144"/>
      <c r="J421" s="145"/>
      <c r="N421" s="146"/>
      <c r="O421" s="147"/>
      <c r="P421" s="148"/>
      <c r="Q421" s="149"/>
      <c r="R421" s="141"/>
      <c r="AE421" s="150"/>
      <c r="AF421" s="150"/>
      <c r="AP421" s="151"/>
    </row>
    <row r="422">
      <c r="A422" s="133"/>
      <c r="H422" s="144"/>
      <c r="J422" s="145"/>
      <c r="N422" s="146"/>
      <c r="O422" s="147"/>
      <c r="P422" s="148"/>
      <c r="Q422" s="149"/>
      <c r="R422" s="141"/>
      <c r="AE422" s="150"/>
      <c r="AF422" s="150"/>
      <c r="AP422" s="151"/>
    </row>
    <row r="423">
      <c r="A423" s="133"/>
      <c r="H423" s="144"/>
      <c r="J423" s="145"/>
      <c r="N423" s="146"/>
      <c r="O423" s="147"/>
      <c r="P423" s="148"/>
      <c r="Q423" s="149"/>
      <c r="R423" s="141"/>
      <c r="AE423" s="150"/>
      <c r="AF423" s="150"/>
      <c r="AP423" s="151"/>
    </row>
    <row r="424">
      <c r="A424" s="133"/>
      <c r="H424" s="144"/>
      <c r="J424" s="145"/>
      <c r="N424" s="146"/>
      <c r="O424" s="147"/>
      <c r="P424" s="148"/>
      <c r="Q424" s="149"/>
      <c r="R424" s="141"/>
      <c r="AE424" s="150"/>
      <c r="AF424" s="150"/>
      <c r="AP424" s="151"/>
    </row>
    <row r="425">
      <c r="A425" s="133"/>
      <c r="H425" s="144"/>
      <c r="J425" s="145"/>
      <c r="N425" s="146"/>
      <c r="O425" s="147"/>
      <c r="P425" s="148"/>
      <c r="Q425" s="149"/>
      <c r="R425" s="141"/>
      <c r="AE425" s="150"/>
      <c r="AF425" s="150"/>
      <c r="AP425" s="151"/>
    </row>
    <row r="426">
      <c r="A426" s="133"/>
      <c r="H426" s="144"/>
      <c r="J426" s="145"/>
      <c r="N426" s="146"/>
      <c r="O426" s="147"/>
      <c r="P426" s="148"/>
      <c r="Q426" s="149"/>
      <c r="R426" s="141"/>
      <c r="AE426" s="150"/>
      <c r="AF426" s="150"/>
      <c r="AP426" s="151"/>
    </row>
    <row r="427">
      <c r="A427" s="133"/>
      <c r="H427" s="144"/>
      <c r="J427" s="145"/>
      <c r="N427" s="146"/>
      <c r="O427" s="147"/>
      <c r="P427" s="148"/>
      <c r="Q427" s="149"/>
      <c r="R427" s="141"/>
      <c r="AE427" s="150"/>
      <c r="AF427" s="150"/>
      <c r="AP427" s="151"/>
    </row>
    <row r="428">
      <c r="A428" s="133"/>
      <c r="H428" s="144"/>
      <c r="J428" s="145"/>
      <c r="N428" s="146"/>
      <c r="O428" s="147"/>
      <c r="P428" s="148"/>
      <c r="Q428" s="149"/>
      <c r="R428" s="141"/>
      <c r="AE428" s="150"/>
      <c r="AF428" s="150"/>
      <c r="AP428" s="151"/>
    </row>
    <row r="429">
      <c r="A429" s="133"/>
      <c r="H429" s="144"/>
      <c r="J429" s="145"/>
      <c r="N429" s="146"/>
      <c r="O429" s="147"/>
      <c r="P429" s="148"/>
      <c r="Q429" s="149"/>
      <c r="R429" s="141"/>
      <c r="AE429" s="150"/>
      <c r="AF429" s="150"/>
      <c r="AP429" s="151"/>
    </row>
    <row r="430">
      <c r="A430" s="133"/>
      <c r="H430" s="144"/>
      <c r="J430" s="145"/>
      <c r="N430" s="146"/>
      <c r="O430" s="147"/>
      <c r="P430" s="148"/>
      <c r="Q430" s="149"/>
      <c r="R430" s="141"/>
      <c r="AE430" s="150"/>
      <c r="AF430" s="150"/>
      <c r="AP430" s="151"/>
    </row>
    <row r="431">
      <c r="A431" s="133"/>
      <c r="H431" s="144"/>
      <c r="J431" s="145"/>
      <c r="N431" s="146"/>
      <c r="O431" s="147"/>
      <c r="P431" s="148"/>
      <c r="Q431" s="149"/>
      <c r="R431" s="141"/>
      <c r="AE431" s="150"/>
      <c r="AF431" s="150"/>
      <c r="AP431" s="151"/>
    </row>
    <row r="432">
      <c r="A432" s="133"/>
      <c r="H432" s="144"/>
      <c r="J432" s="145"/>
      <c r="N432" s="146"/>
      <c r="O432" s="147"/>
      <c r="P432" s="148"/>
      <c r="Q432" s="149"/>
      <c r="R432" s="141"/>
      <c r="AE432" s="150"/>
      <c r="AF432" s="150"/>
      <c r="AP432" s="151"/>
    </row>
    <row r="433">
      <c r="A433" s="133"/>
      <c r="H433" s="144"/>
      <c r="J433" s="145"/>
      <c r="N433" s="146"/>
      <c r="O433" s="147"/>
      <c r="P433" s="148"/>
      <c r="Q433" s="149"/>
      <c r="R433" s="141"/>
      <c r="AE433" s="150"/>
      <c r="AF433" s="150"/>
      <c r="AP433" s="151"/>
    </row>
    <row r="434">
      <c r="A434" s="133"/>
      <c r="H434" s="144"/>
      <c r="J434" s="145"/>
      <c r="N434" s="146"/>
      <c r="O434" s="147"/>
      <c r="P434" s="148"/>
      <c r="Q434" s="149"/>
      <c r="R434" s="141"/>
      <c r="AE434" s="150"/>
      <c r="AF434" s="150"/>
      <c r="AP434" s="151"/>
    </row>
    <row r="435">
      <c r="A435" s="133"/>
      <c r="H435" s="144"/>
      <c r="J435" s="145"/>
      <c r="N435" s="146"/>
      <c r="O435" s="147"/>
      <c r="P435" s="148"/>
      <c r="Q435" s="149"/>
      <c r="R435" s="141"/>
      <c r="AE435" s="150"/>
      <c r="AF435" s="150"/>
      <c r="AP435" s="151"/>
    </row>
    <row r="436">
      <c r="A436" s="133"/>
      <c r="H436" s="144"/>
      <c r="J436" s="145"/>
      <c r="N436" s="146"/>
      <c r="O436" s="147"/>
      <c r="P436" s="148"/>
      <c r="Q436" s="149"/>
      <c r="R436" s="141"/>
      <c r="AE436" s="150"/>
      <c r="AF436" s="150"/>
      <c r="AP436" s="151"/>
    </row>
    <row r="437">
      <c r="A437" s="133"/>
      <c r="H437" s="144"/>
      <c r="J437" s="145"/>
      <c r="N437" s="146"/>
      <c r="O437" s="147"/>
      <c r="P437" s="148"/>
      <c r="Q437" s="149"/>
      <c r="R437" s="141"/>
      <c r="AE437" s="150"/>
      <c r="AF437" s="150"/>
      <c r="AP437" s="151"/>
    </row>
    <row r="438">
      <c r="A438" s="133"/>
      <c r="H438" s="144"/>
      <c r="J438" s="145"/>
      <c r="N438" s="146"/>
      <c r="O438" s="147"/>
      <c r="P438" s="148"/>
      <c r="Q438" s="149"/>
      <c r="R438" s="141"/>
      <c r="AE438" s="150"/>
      <c r="AF438" s="150"/>
      <c r="AP438" s="151"/>
    </row>
    <row r="439">
      <c r="A439" s="133"/>
      <c r="H439" s="144"/>
      <c r="J439" s="145"/>
      <c r="N439" s="146"/>
      <c r="O439" s="147"/>
      <c r="P439" s="148"/>
      <c r="Q439" s="149"/>
      <c r="R439" s="141"/>
      <c r="AE439" s="150"/>
      <c r="AF439" s="150"/>
      <c r="AP439" s="151"/>
    </row>
    <row r="440">
      <c r="A440" s="133"/>
      <c r="H440" s="144"/>
      <c r="J440" s="145"/>
      <c r="N440" s="146"/>
      <c r="O440" s="147"/>
      <c r="P440" s="148"/>
      <c r="Q440" s="149"/>
      <c r="R440" s="141"/>
      <c r="AE440" s="150"/>
      <c r="AF440" s="150"/>
      <c r="AP440" s="151"/>
    </row>
    <row r="441">
      <c r="A441" s="133"/>
      <c r="H441" s="144"/>
      <c r="J441" s="145"/>
      <c r="N441" s="146"/>
      <c r="O441" s="147"/>
      <c r="P441" s="148"/>
      <c r="Q441" s="149"/>
      <c r="R441" s="141"/>
      <c r="AE441" s="150"/>
      <c r="AF441" s="150"/>
      <c r="AP441" s="151"/>
    </row>
    <row r="442">
      <c r="A442" s="133"/>
      <c r="H442" s="144"/>
      <c r="J442" s="145"/>
      <c r="N442" s="146"/>
      <c r="O442" s="147"/>
      <c r="P442" s="148"/>
      <c r="Q442" s="149"/>
      <c r="R442" s="141"/>
      <c r="AE442" s="150"/>
      <c r="AF442" s="150"/>
      <c r="AP442" s="151"/>
    </row>
    <row r="443">
      <c r="A443" s="133"/>
      <c r="H443" s="144"/>
      <c r="J443" s="145"/>
      <c r="N443" s="146"/>
      <c r="O443" s="147"/>
      <c r="P443" s="148"/>
      <c r="Q443" s="149"/>
      <c r="R443" s="141"/>
      <c r="AE443" s="150"/>
      <c r="AF443" s="150"/>
      <c r="AP443" s="151"/>
    </row>
    <row r="444">
      <c r="A444" s="133"/>
      <c r="H444" s="144"/>
      <c r="J444" s="145"/>
      <c r="N444" s="146"/>
      <c r="O444" s="147"/>
      <c r="P444" s="148"/>
      <c r="Q444" s="149"/>
      <c r="R444" s="141"/>
      <c r="AE444" s="150"/>
      <c r="AF444" s="150"/>
      <c r="AP444" s="151"/>
    </row>
    <row r="445">
      <c r="A445" s="133"/>
      <c r="H445" s="144"/>
      <c r="J445" s="145"/>
      <c r="N445" s="146"/>
      <c r="O445" s="147"/>
      <c r="P445" s="148"/>
      <c r="Q445" s="149"/>
      <c r="R445" s="141"/>
      <c r="AE445" s="150"/>
      <c r="AF445" s="150"/>
      <c r="AP445" s="151"/>
    </row>
    <row r="446">
      <c r="A446" s="133"/>
      <c r="H446" s="144"/>
      <c r="J446" s="145"/>
      <c r="N446" s="146"/>
      <c r="O446" s="147"/>
      <c r="P446" s="148"/>
      <c r="Q446" s="149"/>
      <c r="R446" s="141"/>
      <c r="AE446" s="150"/>
      <c r="AF446" s="150"/>
      <c r="AP446" s="151"/>
    </row>
    <row r="447">
      <c r="A447" s="133"/>
      <c r="H447" s="144"/>
      <c r="J447" s="145"/>
      <c r="N447" s="146"/>
      <c r="O447" s="147"/>
      <c r="P447" s="148"/>
      <c r="Q447" s="149"/>
      <c r="R447" s="141"/>
      <c r="AE447" s="150"/>
      <c r="AF447" s="150"/>
      <c r="AP447" s="151"/>
    </row>
    <row r="448">
      <c r="A448" s="133"/>
      <c r="H448" s="144"/>
      <c r="J448" s="145"/>
      <c r="N448" s="146"/>
      <c r="O448" s="147"/>
      <c r="P448" s="148"/>
      <c r="Q448" s="149"/>
      <c r="R448" s="141"/>
      <c r="AE448" s="150"/>
      <c r="AF448" s="150"/>
      <c r="AP448" s="151"/>
    </row>
    <row r="449">
      <c r="A449" s="133"/>
      <c r="H449" s="144"/>
      <c r="J449" s="145"/>
      <c r="N449" s="146"/>
      <c r="O449" s="147"/>
      <c r="P449" s="148"/>
      <c r="Q449" s="149"/>
      <c r="R449" s="141"/>
      <c r="AE449" s="150"/>
      <c r="AF449" s="150"/>
      <c r="AP449" s="151"/>
    </row>
    <row r="450">
      <c r="A450" s="133"/>
      <c r="H450" s="144"/>
      <c r="J450" s="145"/>
      <c r="N450" s="146"/>
      <c r="O450" s="147"/>
      <c r="P450" s="148"/>
      <c r="Q450" s="149"/>
      <c r="R450" s="141"/>
      <c r="AE450" s="150"/>
      <c r="AF450" s="150"/>
      <c r="AP450" s="151"/>
    </row>
    <row r="451">
      <c r="A451" s="133"/>
      <c r="H451" s="144"/>
      <c r="J451" s="145"/>
      <c r="N451" s="146"/>
      <c r="O451" s="147"/>
      <c r="P451" s="148"/>
      <c r="Q451" s="149"/>
      <c r="R451" s="141"/>
      <c r="AE451" s="150"/>
      <c r="AF451" s="150"/>
      <c r="AP451" s="151"/>
    </row>
    <row r="452">
      <c r="A452" s="133"/>
      <c r="H452" s="144"/>
      <c r="J452" s="145"/>
      <c r="N452" s="146"/>
      <c r="O452" s="147"/>
      <c r="P452" s="148"/>
      <c r="Q452" s="149"/>
      <c r="R452" s="141"/>
      <c r="AE452" s="150"/>
      <c r="AF452" s="150"/>
      <c r="AP452" s="151"/>
    </row>
    <row r="453">
      <c r="A453" s="133"/>
      <c r="H453" s="144"/>
      <c r="J453" s="145"/>
      <c r="N453" s="146"/>
      <c r="O453" s="147"/>
      <c r="P453" s="148"/>
      <c r="Q453" s="149"/>
      <c r="R453" s="141"/>
      <c r="AE453" s="150"/>
      <c r="AF453" s="150"/>
      <c r="AP453" s="151"/>
    </row>
    <row r="454">
      <c r="A454" s="133"/>
      <c r="H454" s="144"/>
      <c r="J454" s="145"/>
      <c r="N454" s="146"/>
      <c r="O454" s="147"/>
      <c r="P454" s="148"/>
      <c r="Q454" s="149"/>
      <c r="R454" s="141"/>
      <c r="AE454" s="150"/>
      <c r="AF454" s="150"/>
      <c r="AP454" s="151"/>
    </row>
    <row r="455">
      <c r="A455" s="133"/>
      <c r="H455" s="144"/>
      <c r="J455" s="145"/>
      <c r="N455" s="146"/>
      <c r="O455" s="147"/>
      <c r="P455" s="148"/>
      <c r="Q455" s="149"/>
      <c r="R455" s="141"/>
      <c r="AE455" s="150"/>
      <c r="AF455" s="150"/>
      <c r="AP455" s="151"/>
    </row>
    <row r="456">
      <c r="A456" s="133"/>
      <c r="H456" s="144"/>
      <c r="J456" s="145"/>
      <c r="N456" s="146"/>
      <c r="O456" s="147"/>
      <c r="P456" s="148"/>
      <c r="Q456" s="149"/>
      <c r="R456" s="141"/>
      <c r="AE456" s="150"/>
      <c r="AF456" s="150"/>
      <c r="AP456" s="151"/>
    </row>
    <row r="457">
      <c r="A457" s="133"/>
      <c r="H457" s="144"/>
      <c r="J457" s="145"/>
      <c r="N457" s="146"/>
      <c r="O457" s="147"/>
      <c r="P457" s="148"/>
      <c r="Q457" s="149"/>
      <c r="R457" s="141"/>
      <c r="AE457" s="150"/>
      <c r="AF457" s="150"/>
      <c r="AP457" s="151"/>
    </row>
    <row r="458">
      <c r="A458" s="133"/>
      <c r="H458" s="144"/>
      <c r="J458" s="145"/>
      <c r="N458" s="146"/>
      <c r="O458" s="147"/>
      <c r="P458" s="148"/>
      <c r="Q458" s="149"/>
      <c r="R458" s="141"/>
      <c r="AE458" s="150"/>
      <c r="AF458" s="150"/>
      <c r="AP458" s="151"/>
    </row>
    <row r="459">
      <c r="A459" s="133"/>
      <c r="H459" s="144"/>
      <c r="J459" s="145"/>
      <c r="N459" s="146"/>
      <c r="O459" s="147"/>
      <c r="P459" s="148"/>
      <c r="Q459" s="149"/>
      <c r="R459" s="141"/>
      <c r="AE459" s="150"/>
      <c r="AF459" s="150"/>
      <c r="AP459" s="151"/>
    </row>
    <row r="460">
      <c r="A460" s="133"/>
      <c r="H460" s="144"/>
      <c r="J460" s="145"/>
      <c r="N460" s="146"/>
      <c r="O460" s="147"/>
      <c r="P460" s="148"/>
      <c r="Q460" s="149"/>
      <c r="R460" s="141"/>
      <c r="AE460" s="150"/>
      <c r="AF460" s="150"/>
      <c r="AP460" s="151"/>
    </row>
    <row r="461">
      <c r="A461" s="133"/>
      <c r="H461" s="144"/>
      <c r="J461" s="145"/>
      <c r="N461" s="146"/>
      <c r="O461" s="147"/>
      <c r="P461" s="148"/>
      <c r="Q461" s="149"/>
      <c r="R461" s="141"/>
      <c r="AE461" s="150"/>
      <c r="AF461" s="150"/>
      <c r="AP461" s="151"/>
    </row>
    <row r="462">
      <c r="A462" s="133"/>
      <c r="H462" s="144"/>
      <c r="J462" s="145"/>
      <c r="N462" s="146"/>
      <c r="O462" s="147"/>
      <c r="P462" s="148"/>
      <c r="Q462" s="149"/>
      <c r="R462" s="141"/>
      <c r="AE462" s="150"/>
      <c r="AF462" s="150"/>
      <c r="AP462" s="151"/>
    </row>
    <row r="463">
      <c r="A463" s="133"/>
      <c r="H463" s="144"/>
      <c r="J463" s="145"/>
      <c r="N463" s="146"/>
      <c r="O463" s="147"/>
      <c r="P463" s="148"/>
      <c r="Q463" s="149"/>
      <c r="R463" s="141"/>
      <c r="AE463" s="150"/>
      <c r="AF463" s="150"/>
      <c r="AP463" s="151"/>
    </row>
    <row r="464">
      <c r="A464" s="133"/>
      <c r="H464" s="144"/>
      <c r="J464" s="145"/>
      <c r="N464" s="146"/>
      <c r="O464" s="147"/>
      <c r="P464" s="148"/>
      <c r="Q464" s="149"/>
      <c r="R464" s="141"/>
      <c r="AE464" s="150"/>
      <c r="AF464" s="150"/>
      <c r="AP464" s="151"/>
    </row>
    <row r="465">
      <c r="A465" s="133"/>
      <c r="H465" s="144"/>
      <c r="J465" s="145"/>
      <c r="N465" s="146"/>
      <c r="O465" s="147"/>
      <c r="P465" s="148"/>
      <c r="Q465" s="149"/>
      <c r="R465" s="141"/>
      <c r="AE465" s="150"/>
      <c r="AF465" s="150"/>
      <c r="AP465" s="151"/>
    </row>
    <row r="466">
      <c r="A466" s="133"/>
      <c r="H466" s="144"/>
      <c r="J466" s="145"/>
      <c r="N466" s="146"/>
      <c r="O466" s="147"/>
      <c r="P466" s="148"/>
      <c r="Q466" s="149"/>
      <c r="R466" s="141"/>
      <c r="AE466" s="150"/>
      <c r="AF466" s="150"/>
      <c r="AP466" s="151"/>
    </row>
    <row r="467">
      <c r="A467" s="133"/>
      <c r="H467" s="144"/>
      <c r="J467" s="145"/>
      <c r="N467" s="146"/>
      <c r="O467" s="147"/>
      <c r="P467" s="148"/>
      <c r="Q467" s="149"/>
      <c r="R467" s="141"/>
      <c r="AE467" s="150"/>
      <c r="AF467" s="150"/>
      <c r="AP467" s="151"/>
    </row>
    <row r="468">
      <c r="A468" s="133"/>
      <c r="H468" s="144"/>
      <c r="J468" s="145"/>
      <c r="N468" s="146"/>
      <c r="O468" s="147"/>
      <c r="P468" s="148"/>
      <c r="Q468" s="149"/>
      <c r="R468" s="141"/>
      <c r="AE468" s="150"/>
      <c r="AF468" s="150"/>
      <c r="AP468" s="151"/>
    </row>
    <row r="469">
      <c r="A469" s="133"/>
      <c r="H469" s="144"/>
      <c r="J469" s="145"/>
      <c r="N469" s="146"/>
      <c r="O469" s="147"/>
      <c r="P469" s="148"/>
      <c r="Q469" s="149"/>
      <c r="R469" s="141"/>
      <c r="AE469" s="150"/>
      <c r="AF469" s="150"/>
      <c r="AP469" s="151"/>
    </row>
    <row r="470">
      <c r="A470" s="133"/>
      <c r="H470" s="144"/>
      <c r="J470" s="145"/>
      <c r="N470" s="146"/>
      <c r="O470" s="147"/>
      <c r="P470" s="148"/>
      <c r="Q470" s="149"/>
      <c r="R470" s="141"/>
      <c r="AE470" s="150"/>
      <c r="AF470" s="150"/>
      <c r="AP470" s="151"/>
    </row>
    <row r="471">
      <c r="A471" s="133"/>
      <c r="H471" s="144"/>
      <c r="J471" s="145"/>
      <c r="N471" s="146"/>
      <c r="O471" s="147"/>
      <c r="P471" s="148"/>
      <c r="Q471" s="149"/>
      <c r="R471" s="141"/>
      <c r="AE471" s="150"/>
      <c r="AF471" s="150"/>
      <c r="AP471" s="151"/>
    </row>
    <row r="472">
      <c r="A472" s="133"/>
      <c r="H472" s="144"/>
      <c r="J472" s="145"/>
      <c r="N472" s="146"/>
      <c r="O472" s="147"/>
      <c r="P472" s="148"/>
      <c r="Q472" s="149"/>
      <c r="R472" s="141"/>
      <c r="AE472" s="150"/>
      <c r="AF472" s="150"/>
      <c r="AP472" s="151"/>
    </row>
    <row r="473">
      <c r="A473" s="133"/>
      <c r="H473" s="144"/>
      <c r="J473" s="145"/>
      <c r="N473" s="146"/>
      <c r="O473" s="147"/>
      <c r="P473" s="148"/>
      <c r="Q473" s="149"/>
      <c r="R473" s="141"/>
      <c r="AE473" s="150"/>
      <c r="AF473" s="150"/>
      <c r="AP473" s="151"/>
    </row>
    <row r="474">
      <c r="A474" s="133"/>
      <c r="H474" s="144"/>
      <c r="J474" s="145"/>
      <c r="N474" s="146"/>
      <c r="O474" s="147"/>
      <c r="P474" s="148"/>
      <c r="Q474" s="149"/>
      <c r="R474" s="141"/>
      <c r="AE474" s="150"/>
      <c r="AF474" s="150"/>
      <c r="AP474" s="151"/>
    </row>
    <row r="475">
      <c r="A475" s="133"/>
      <c r="H475" s="144"/>
      <c r="J475" s="145"/>
      <c r="N475" s="146"/>
      <c r="O475" s="147"/>
      <c r="P475" s="148"/>
      <c r="Q475" s="149"/>
      <c r="R475" s="141"/>
      <c r="AE475" s="150"/>
      <c r="AF475" s="150"/>
      <c r="AP475" s="151"/>
    </row>
    <row r="476">
      <c r="A476" s="133"/>
      <c r="H476" s="144"/>
      <c r="J476" s="145"/>
      <c r="N476" s="146"/>
      <c r="O476" s="147"/>
      <c r="P476" s="148"/>
      <c r="Q476" s="149"/>
      <c r="R476" s="141"/>
      <c r="AE476" s="150"/>
      <c r="AF476" s="150"/>
      <c r="AP476" s="151"/>
    </row>
    <row r="477">
      <c r="A477" s="133"/>
      <c r="H477" s="144"/>
      <c r="J477" s="145"/>
      <c r="N477" s="146"/>
      <c r="O477" s="147"/>
      <c r="P477" s="148"/>
      <c r="Q477" s="149"/>
      <c r="R477" s="141"/>
      <c r="AE477" s="150"/>
      <c r="AF477" s="150"/>
      <c r="AP477" s="151"/>
    </row>
    <row r="478">
      <c r="A478" s="133"/>
      <c r="H478" s="144"/>
      <c r="J478" s="145"/>
      <c r="N478" s="146"/>
      <c r="O478" s="147"/>
      <c r="P478" s="148"/>
      <c r="Q478" s="149"/>
      <c r="R478" s="141"/>
      <c r="AE478" s="150"/>
      <c r="AF478" s="150"/>
      <c r="AP478" s="151"/>
    </row>
    <row r="479">
      <c r="A479" s="133"/>
      <c r="H479" s="144"/>
      <c r="J479" s="145"/>
      <c r="N479" s="146"/>
      <c r="O479" s="147"/>
      <c r="P479" s="148"/>
      <c r="Q479" s="149"/>
      <c r="R479" s="141"/>
      <c r="AE479" s="150"/>
      <c r="AF479" s="150"/>
      <c r="AP479" s="151"/>
    </row>
    <row r="480">
      <c r="A480" s="133"/>
      <c r="H480" s="144"/>
      <c r="J480" s="145"/>
      <c r="N480" s="146"/>
      <c r="O480" s="147"/>
      <c r="P480" s="148"/>
      <c r="Q480" s="149"/>
      <c r="R480" s="141"/>
      <c r="AE480" s="150"/>
      <c r="AF480" s="150"/>
      <c r="AP480" s="151"/>
    </row>
    <row r="481">
      <c r="A481" s="133"/>
      <c r="H481" s="144"/>
      <c r="J481" s="145"/>
      <c r="N481" s="146"/>
      <c r="O481" s="147"/>
      <c r="P481" s="148"/>
      <c r="Q481" s="149"/>
      <c r="R481" s="141"/>
      <c r="AE481" s="150"/>
      <c r="AF481" s="150"/>
      <c r="AP481" s="151"/>
    </row>
    <row r="482">
      <c r="A482" s="133"/>
      <c r="H482" s="144"/>
      <c r="J482" s="145"/>
      <c r="N482" s="146"/>
      <c r="O482" s="147"/>
      <c r="P482" s="148"/>
      <c r="Q482" s="149"/>
      <c r="R482" s="141"/>
      <c r="AE482" s="150"/>
      <c r="AF482" s="150"/>
      <c r="AP482" s="151"/>
    </row>
    <row r="483">
      <c r="A483" s="133"/>
      <c r="H483" s="144"/>
      <c r="J483" s="145"/>
      <c r="N483" s="146"/>
      <c r="O483" s="147"/>
      <c r="P483" s="148"/>
      <c r="Q483" s="149"/>
      <c r="R483" s="141"/>
      <c r="AE483" s="150"/>
      <c r="AF483" s="150"/>
      <c r="AP483" s="151"/>
    </row>
    <row r="484">
      <c r="A484" s="133"/>
      <c r="H484" s="144"/>
      <c r="J484" s="145"/>
      <c r="N484" s="146"/>
      <c r="O484" s="147"/>
      <c r="P484" s="148"/>
      <c r="Q484" s="149"/>
      <c r="R484" s="141"/>
      <c r="AE484" s="150"/>
      <c r="AF484" s="150"/>
      <c r="AP484" s="151"/>
    </row>
    <row r="485">
      <c r="A485" s="133"/>
      <c r="H485" s="144"/>
      <c r="J485" s="145"/>
      <c r="N485" s="146"/>
      <c r="O485" s="147"/>
      <c r="P485" s="148"/>
      <c r="Q485" s="149"/>
      <c r="R485" s="141"/>
      <c r="AE485" s="150"/>
      <c r="AF485" s="150"/>
      <c r="AP485" s="151"/>
    </row>
    <row r="486">
      <c r="A486" s="133"/>
      <c r="H486" s="144"/>
      <c r="J486" s="145"/>
      <c r="N486" s="146"/>
      <c r="O486" s="147"/>
      <c r="P486" s="148"/>
      <c r="Q486" s="149"/>
      <c r="R486" s="141"/>
      <c r="AE486" s="150"/>
      <c r="AF486" s="150"/>
      <c r="AP486" s="151"/>
    </row>
    <row r="487">
      <c r="A487" s="133"/>
      <c r="H487" s="144"/>
      <c r="J487" s="145"/>
      <c r="N487" s="146"/>
      <c r="O487" s="147"/>
      <c r="P487" s="148"/>
      <c r="Q487" s="149"/>
      <c r="R487" s="141"/>
      <c r="AE487" s="150"/>
      <c r="AF487" s="150"/>
      <c r="AP487" s="151"/>
    </row>
    <row r="488">
      <c r="A488" s="133"/>
      <c r="H488" s="144"/>
      <c r="J488" s="145"/>
      <c r="N488" s="146"/>
      <c r="O488" s="147"/>
      <c r="P488" s="148"/>
      <c r="Q488" s="149"/>
      <c r="R488" s="141"/>
      <c r="AE488" s="150"/>
      <c r="AF488" s="150"/>
      <c r="AP488" s="151"/>
    </row>
    <row r="489">
      <c r="A489" s="133"/>
      <c r="H489" s="144"/>
      <c r="J489" s="145"/>
      <c r="N489" s="146"/>
      <c r="O489" s="147"/>
      <c r="P489" s="148"/>
      <c r="Q489" s="149"/>
      <c r="R489" s="141"/>
      <c r="AE489" s="150"/>
      <c r="AF489" s="150"/>
      <c r="AP489" s="151"/>
    </row>
    <row r="490">
      <c r="A490" s="133"/>
      <c r="H490" s="144"/>
      <c r="J490" s="145"/>
      <c r="N490" s="146"/>
      <c r="O490" s="147"/>
      <c r="P490" s="148"/>
      <c r="Q490" s="149"/>
      <c r="R490" s="141"/>
      <c r="AE490" s="150"/>
      <c r="AF490" s="150"/>
      <c r="AP490" s="151"/>
    </row>
    <row r="491">
      <c r="A491" s="133"/>
      <c r="H491" s="144"/>
      <c r="J491" s="145"/>
      <c r="N491" s="146"/>
      <c r="O491" s="147"/>
      <c r="P491" s="148"/>
      <c r="Q491" s="149"/>
      <c r="R491" s="141"/>
      <c r="AE491" s="150"/>
      <c r="AF491" s="150"/>
      <c r="AP491" s="151"/>
    </row>
    <row r="492">
      <c r="A492" s="133"/>
      <c r="H492" s="144"/>
      <c r="J492" s="145"/>
      <c r="N492" s="146"/>
      <c r="O492" s="147"/>
      <c r="P492" s="148"/>
      <c r="Q492" s="149"/>
      <c r="R492" s="141"/>
      <c r="AE492" s="150"/>
      <c r="AF492" s="150"/>
      <c r="AP492" s="151"/>
    </row>
    <row r="493">
      <c r="A493" s="133"/>
      <c r="H493" s="144"/>
      <c r="J493" s="145"/>
      <c r="N493" s="146"/>
      <c r="O493" s="147"/>
      <c r="P493" s="148"/>
      <c r="Q493" s="149"/>
      <c r="R493" s="141"/>
      <c r="AE493" s="150"/>
      <c r="AF493" s="150"/>
      <c r="AP493" s="151"/>
    </row>
    <row r="494">
      <c r="A494" s="133"/>
      <c r="H494" s="144"/>
      <c r="J494" s="145"/>
      <c r="N494" s="146"/>
      <c r="O494" s="147"/>
      <c r="P494" s="148"/>
      <c r="Q494" s="149"/>
      <c r="R494" s="141"/>
      <c r="AE494" s="150"/>
      <c r="AF494" s="150"/>
      <c r="AP494" s="151"/>
    </row>
    <row r="495">
      <c r="A495" s="133"/>
      <c r="H495" s="144"/>
      <c r="J495" s="145"/>
      <c r="N495" s="146"/>
      <c r="O495" s="147"/>
      <c r="P495" s="148"/>
      <c r="Q495" s="149"/>
      <c r="R495" s="141"/>
      <c r="AE495" s="150"/>
      <c r="AF495" s="150"/>
      <c r="AP495" s="151"/>
    </row>
    <row r="496">
      <c r="A496" s="133"/>
      <c r="H496" s="144"/>
      <c r="J496" s="145"/>
      <c r="N496" s="146"/>
      <c r="O496" s="147"/>
      <c r="P496" s="148"/>
      <c r="Q496" s="149"/>
      <c r="R496" s="141"/>
      <c r="AE496" s="150"/>
      <c r="AF496" s="150"/>
      <c r="AP496" s="151"/>
    </row>
    <row r="497">
      <c r="A497" s="133"/>
      <c r="H497" s="144"/>
      <c r="J497" s="145"/>
      <c r="N497" s="146"/>
      <c r="O497" s="147"/>
      <c r="P497" s="148"/>
      <c r="Q497" s="149"/>
      <c r="R497" s="141"/>
      <c r="AE497" s="150"/>
      <c r="AF497" s="150"/>
      <c r="AP497" s="151"/>
    </row>
    <row r="498">
      <c r="A498" s="133"/>
      <c r="H498" s="144"/>
      <c r="J498" s="145"/>
      <c r="N498" s="146"/>
      <c r="O498" s="147"/>
      <c r="P498" s="148"/>
      <c r="Q498" s="149"/>
      <c r="R498" s="141"/>
      <c r="AE498" s="150"/>
      <c r="AF498" s="150"/>
      <c r="AP498" s="151"/>
    </row>
    <row r="499">
      <c r="A499" s="133"/>
      <c r="H499" s="144"/>
      <c r="J499" s="145"/>
      <c r="N499" s="146"/>
      <c r="O499" s="147"/>
      <c r="P499" s="148"/>
      <c r="Q499" s="149"/>
      <c r="R499" s="141"/>
      <c r="AE499" s="150"/>
      <c r="AF499" s="150"/>
      <c r="AP499" s="151"/>
    </row>
    <row r="500">
      <c r="A500" s="133"/>
      <c r="H500" s="144"/>
      <c r="J500" s="145"/>
      <c r="N500" s="146"/>
      <c r="O500" s="147"/>
      <c r="P500" s="148"/>
      <c r="Q500" s="149"/>
      <c r="R500" s="141"/>
      <c r="AE500" s="150"/>
      <c r="AF500" s="150"/>
      <c r="AP500" s="151"/>
    </row>
    <row r="501">
      <c r="A501" s="133"/>
      <c r="H501" s="144"/>
      <c r="J501" s="145"/>
      <c r="N501" s="146"/>
      <c r="O501" s="147"/>
      <c r="P501" s="148"/>
      <c r="Q501" s="149"/>
      <c r="R501" s="141"/>
      <c r="AE501" s="150"/>
      <c r="AF501" s="150"/>
      <c r="AP501" s="151"/>
    </row>
    <row r="502">
      <c r="A502" s="133"/>
      <c r="H502" s="144"/>
      <c r="J502" s="145"/>
      <c r="N502" s="146"/>
      <c r="O502" s="147"/>
      <c r="P502" s="148"/>
      <c r="Q502" s="149"/>
      <c r="R502" s="141"/>
      <c r="AE502" s="150"/>
      <c r="AF502" s="150"/>
      <c r="AP502" s="151"/>
    </row>
    <row r="503">
      <c r="A503" s="133"/>
      <c r="H503" s="144"/>
      <c r="J503" s="145"/>
      <c r="N503" s="146"/>
      <c r="O503" s="147"/>
      <c r="P503" s="148"/>
      <c r="Q503" s="149"/>
      <c r="R503" s="141"/>
      <c r="AE503" s="150"/>
      <c r="AF503" s="150"/>
      <c r="AP503" s="151"/>
    </row>
    <row r="504">
      <c r="A504" s="133"/>
      <c r="H504" s="144"/>
      <c r="J504" s="145"/>
      <c r="N504" s="146"/>
      <c r="O504" s="147"/>
      <c r="P504" s="148"/>
      <c r="Q504" s="149"/>
      <c r="R504" s="141"/>
      <c r="AE504" s="150"/>
      <c r="AF504" s="150"/>
      <c r="AP504" s="151"/>
    </row>
    <row r="505">
      <c r="A505" s="133"/>
      <c r="H505" s="144"/>
      <c r="J505" s="145"/>
      <c r="N505" s="146"/>
      <c r="O505" s="147"/>
      <c r="P505" s="148"/>
      <c r="Q505" s="149"/>
      <c r="R505" s="141"/>
      <c r="AE505" s="150"/>
      <c r="AF505" s="150"/>
      <c r="AP505" s="151"/>
    </row>
    <row r="506">
      <c r="A506" s="133"/>
      <c r="H506" s="144"/>
      <c r="J506" s="145"/>
      <c r="N506" s="146"/>
      <c r="O506" s="147"/>
      <c r="P506" s="148"/>
      <c r="Q506" s="149"/>
      <c r="R506" s="141"/>
      <c r="AE506" s="150"/>
      <c r="AF506" s="150"/>
      <c r="AP506" s="151"/>
    </row>
    <row r="507">
      <c r="A507" s="133"/>
      <c r="H507" s="144"/>
      <c r="J507" s="145"/>
      <c r="N507" s="146"/>
      <c r="O507" s="147"/>
      <c r="P507" s="148"/>
      <c r="Q507" s="149"/>
      <c r="R507" s="141"/>
      <c r="AE507" s="150"/>
      <c r="AF507" s="150"/>
      <c r="AP507" s="151"/>
    </row>
    <row r="508">
      <c r="A508" s="133"/>
      <c r="H508" s="144"/>
      <c r="J508" s="145"/>
      <c r="N508" s="146"/>
      <c r="O508" s="147"/>
      <c r="P508" s="148"/>
      <c r="Q508" s="149"/>
      <c r="R508" s="141"/>
      <c r="AE508" s="150"/>
      <c r="AF508" s="150"/>
      <c r="AP508" s="151"/>
    </row>
    <row r="509">
      <c r="A509" s="133"/>
      <c r="H509" s="144"/>
      <c r="J509" s="145"/>
      <c r="N509" s="146"/>
      <c r="O509" s="147"/>
      <c r="P509" s="148"/>
      <c r="Q509" s="149"/>
      <c r="R509" s="141"/>
      <c r="AE509" s="150"/>
      <c r="AF509" s="150"/>
      <c r="AP509" s="151"/>
    </row>
    <row r="510">
      <c r="A510" s="133"/>
      <c r="H510" s="144"/>
      <c r="J510" s="145"/>
      <c r="N510" s="146"/>
      <c r="O510" s="147"/>
      <c r="P510" s="148"/>
      <c r="Q510" s="149"/>
      <c r="R510" s="141"/>
      <c r="AE510" s="150"/>
      <c r="AF510" s="150"/>
      <c r="AP510" s="151"/>
    </row>
    <row r="511">
      <c r="A511" s="133"/>
      <c r="H511" s="144"/>
      <c r="J511" s="145"/>
      <c r="N511" s="146"/>
      <c r="O511" s="147"/>
      <c r="P511" s="148"/>
      <c r="Q511" s="149"/>
      <c r="R511" s="141"/>
      <c r="AE511" s="150"/>
      <c r="AF511" s="150"/>
      <c r="AP511" s="151"/>
    </row>
    <row r="512">
      <c r="A512" s="133"/>
      <c r="H512" s="144"/>
      <c r="J512" s="145"/>
      <c r="N512" s="146"/>
      <c r="O512" s="147"/>
      <c r="P512" s="148"/>
      <c r="Q512" s="149"/>
      <c r="R512" s="141"/>
      <c r="AE512" s="150"/>
      <c r="AF512" s="150"/>
      <c r="AP512" s="151"/>
    </row>
    <row r="513">
      <c r="A513" s="133"/>
      <c r="H513" s="144"/>
      <c r="J513" s="145"/>
      <c r="N513" s="146"/>
      <c r="O513" s="147"/>
      <c r="P513" s="148"/>
      <c r="Q513" s="149"/>
      <c r="R513" s="141"/>
      <c r="AE513" s="150"/>
      <c r="AF513" s="150"/>
      <c r="AP513" s="151"/>
    </row>
    <row r="514">
      <c r="A514" s="133"/>
      <c r="H514" s="144"/>
      <c r="J514" s="145"/>
      <c r="N514" s="146"/>
      <c r="O514" s="147"/>
      <c r="P514" s="148"/>
      <c r="Q514" s="149"/>
      <c r="R514" s="141"/>
      <c r="AE514" s="150"/>
      <c r="AF514" s="150"/>
      <c r="AP514" s="151"/>
    </row>
    <row r="515">
      <c r="A515" s="133"/>
      <c r="H515" s="144"/>
      <c r="J515" s="145"/>
      <c r="N515" s="146"/>
      <c r="O515" s="147"/>
      <c r="P515" s="148"/>
      <c r="Q515" s="149"/>
      <c r="R515" s="141"/>
      <c r="AE515" s="150"/>
      <c r="AF515" s="150"/>
      <c r="AP515" s="151"/>
    </row>
    <row r="516">
      <c r="A516" s="133"/>
      <c r="H516" s="144"/>
      <c r="J516" s="145"/>
      <c r="N516" s="146"/>
      <c r="O516" s="147"/>
      <c r="P516" s="148"/>
      <c r="Q516" s="149"/>
      <c r="R516" s="141"/>
      <c r="AE516" s="150"/>
      <c r="AF516" s="150"/>
      <c r="AP516" s="151"/>
    </row>
    <row r="517">
      <c r="A517" s="133"/>
      <c r="H517" s="144"/>
      <c r="J517" s="145"/>
      <c r="N517" s="146"/>
      <c r="O517" s="147"/>
      <c r="P517" s="148"/>
      <c r="Q517" s="149"/>
      <c r="R517" s="141"/>
      <c r="AE517" s="150"/>
      <c r="AF517" s="150"/>
      <c r="AP517" s="151"/>
    </row>
    <row r="518">
      <c r="A518" s="133"/>
      <c r="H518" s="144"/>
      <c r="J518" s="145"/>
      <c r="N518" s="146"/>
      <c r="O518" s="147"/>
      <c r="P518" s="148"/>
      <c r="Q518" s="149"/>
      <c r="R518" s="141"/>
      <c r="AE518" s="150"/>
      <c r="AF518" s="150"/>
      <c r="AP518" s="151"/>
    </row>
    <row r="519">
      <c r="A519" s="133"/>
      <c r="H519" s="144"/>
      <c r="J519" s="145"/>
      <c r="N519" s="146"/>
      <c r="O519" s="147"/>
      <c r="P519" s="148"/>
      <c r="Q519" s="149"/>
      <c r="R519" s="141"/>
      <c r="AE519" s="150"/>
      <c r="AF519" s="150"/>
      <c r="AP519" s="151"/>
    </row>
    <row r="520">
      <c r="A520" s="133"/>
      <c r="H520" s="144"/>
      <c r="J520" s="145"/>
      <c r="N520" s="146"/>
      <c r="O520" s="147"/>
      <c r="P520" s="148"/>
      <c r="Q520" s="149"/>
      <c r="R520" s="141"/>
      <c r="AE520" s="150"/>
      <c r="AF520" s="150"/>
      <c r="AP520" s="151"/>
    </row>
    <row r="521">
      <c r="A521" s="133"/>
      <c r="H521" s="144"/>
      <c r="J521" s="145"/>
      <c r="N521" s="146"/>
      <c r="O521" s="147"/>
      <c r="P521" s="148"/>
      <c r="Q521" s="149"/>
      <c r="R521" s="141"/>
      <c r="AE521" s="150"/>
      <c r="AF521" s="150"/>
      <c r="AP521" s="151"/>
    </row>
    <row r="522">
      <c r="A522" s="133"/>
      <c r="H522" s="144"/>
      <c r="J522" s="145"/>
      <c r="N522" s="146"/>
      <c r="O522" s="147"/>
      <c r="P522" s="148"/>
      <c r="Q522" s="149"/>
      <c r="R522" s="141"/>
      <c r="AE522" s="150"/>
      <c r="AF522" s="150"/>
      <c r="AP522" s="151"/>
    </row>
    <row r="523">
      <c r="A523" s="133"/>
      <c r="H523" s="144"/>
      <c r="J523" s="145"/>
      <c r="N523" s="146"/>
      <c r="O523" s="147"/>
      <c r="P523" s="148"/>
      <c r="Q523" s="149"/>
      <c r="R523" s="141"/>
      <c r="AE523" s="150"/>
      <c r="AF523" s="150"/>
      <c r="AP523" s="151"/>
    </row>
    <row r="524">
      <c r="A524" s="133"/>
      <c r="H524" s="144"/>
      <c r="J524" s="145"/>
      <c r="N524" s="146"/>
      <c r="O524" s="147"/>
      <c r="P524" s="148"/>
      <c r="Q524" s="149"/>
      <c r="R524" s="141"/>
      <c r="AE524" s="150"/>
      <c r="AF524" s="150"/>
      <c r="AP524" s="151"/>
    </row>
    <row r="525">
      <c r="A525" s="133"/>
      <c r="H525" s="144"/>
      <c r="J525" s="145"/>
      <c r="N525" s="146"/>
      <c r="O525" s="147"/>
      <c r="P525" s="148"/>
      <c r="Q525" s="149"/>
      <c r="R525" s="141"/>
      <c r="AE525" s="150"/>
      <c r="AF525" s="150"/>
      <c r="AP525" s="151"/>
    </row>
    <row r="526">
      <c r="A526" s="133"/>
      <c r="H526" s="144"/>
      <c r="J526" s="145"/>
      <c r="N526" s="146"/>
      <c r="O526" s="147"/>
      <c r="P526" s="148"/>
      <c r="Q526" s="149"/>
      <c r="R526" s="141"/>
      <c r="AE526" s="150"/>
      <c r="AF526" s="150"/>
      <c r="AP526" s="151"/>
    </row>
    <row r="527">
      <c r="A527" s="133"/>
      <c r="H527" s="144"/>
      <c r="J527" s="145"/>
      <c r="N527" s="146"/>
      <c r="O527" s="147"/>
      <c r="P527" s="148"/>
      <c r="Q527" s="149"/>
      <c r="R527" s="141"/>
      <c r="AE527" s="150"/>
      <c r="AF527" s="150"/>
      <c r="AP527" s="151"/>
    </row>
    <row r="528">
      <c r="A528" s="133"/>
      <c r="H528" s="144"/>
      <c r="J528" s="145"/>
      <c r="N528" s="146"/>
      <c r="O528" s="147"/>
      <c r="P528" s="148"/>
      <c r="Q528" s="149"/>
      <c r="R528" s="141"/>
      <c r="AE528" s="150"/>
      <c r="AF528" s="150"/>
      <c r="AP528" s="151"/>
    </row>
    <row r="529">
      <c r="A529" s="133"/>
      <c r="H529" s="144"/>
      <c r="J529" s="145"/>
      <c r="N529" s="146"/>
      <c r="O529" s="147"/>
      <c r="P529" s="148"/>
      <c r="Q529" s="149"/>
      <c r="R529" s="141"/>
      <c r="AE529" s="150"/>
      <c r="AF529" s="150"/>
      <c r="AP529" s="151"/>
    </row>
    <row r="530">
      <c r="A530" s="133"/>
      <c r="H530" s="144"/>
      <c r="J530" s="145"/>
      <c r="N530" s="146"/>
      <c r="O530" s="147"/>
      <c r="P530" s="148"/>
      <c r="Q530" s="149"/>
      <c r="R530" s="141"/>
      <c r="AE530" s="150"/>
      <c r="AF530" s="150"/>
      <c r="AP530" s="151"/>
    </row>
    <row r="531">
      <c r="A531" s="133"/>
      <c r="H531" s="144"/>
      <c r="J531" s="145"/>
      <c r="N531" s="146"/>
      <c r="O531" s="147"/>
      <c r="P531" s="148"/>
      <c r="Q531" s="149"/>
      <c r="R531" s="141"/>
      <c r="AE531" s="150"/>
      <c r="AF531" s="150"/>
      <c r="AP531" s="151"/>
    </row>
    <row r="532">
      <c r="A532" s="133"/>
      <c r="H532" s="144"/>
      <c r="J532" s="145"/>
      <c r="N532" s="146"/>
      <c r="O532" s="147"/>
      <c r="P532" s="148"/>
      <c r="Q532" s="149"/>
      <c r="R532" s="141"/>
      <c r="AE532" s="150"/>
      <c r="AF532" s="150"/>
      <c r="AP532" s="151"/>
    </row>
    <row r="533">
      <c r="A533" s="133"/>
      <c r="H533" s="144"/>
      <c r="J533" s="145"/>
      <c r="N533" s="146"/>
      <c r="O533" s="147"/>
      <c r="P533" s="148"/>
      <c r="Q533" s="149"/>
      <c r="R533" s="141"/>
      <c r="AE533" s="150"/>
      <c r="AF533" s="150"/>
      <c r="AP533" s="151"/>
    </row>
    <row r="534">
      <c r="A534" s="133"/>
      <c r="H534" s="144"/>
      <c r="J534" s="145"/>
      <c r="N534" s="146"/>
      <c r="O534" s="147"/>
      <c r="P534" s="148"/>
      <c r="Q534" s="149"/>
      <c r="R534" s="141"/>
      <c r="AE534" s="150"/>
      <c r="AF534" s="150"/>
      <c r="AP534" s="151"/>
    </row>
    <row r="535">
      <c r="A535" s="133"/>
      <c r="H535" s="144"/>
      <c r="J535" s="145"/>
      <c r="N535" s="146"/>
      <c r="O535" s="147"/>
      <c r="P535" s="148"/>
      <c r="Q535" s="149"/>
      <c r="R535" s="141"/>
      <c r="AE535" s="150"/>
      <c r="AF535" s="150"/>
      <c r="AP535" s="151"/>
    </row>
    <row r="536">
      <c r="A536" s="133"/>
      <c r="H536" s="144"/>
      <c r="J536" s="145"/>
      <c r="N536" s="146"/>
      <c r="O536" s="147"/>
      <c r="P536" s="148"/>
      <c r="Q536" s="149"/>
      <c r="R536" s="141"/>
      <c r="AE536" s="150"/>
      <c r="AF536" s="150"/>
      <c r="AP536" s="151"/>
    </row>
    <row r="537">
      <c r="A537" s="133"/>
      <c r="H537" s="144"/>
      <c r="J537" s="145"/>
      <c r="N537" s="146"/>
      <c r="O537" s="147"/>
      <c r="P537" s="148"/>
      <c r="Q537" s="149"/>
      <c r="R537" s="141"/>
      <c r="AE537" s="150"/>
      <c r="AF537" s="150"/>
      <c r="AP537" s="151"/>
    </row>
    <row r="538">
      <c r="A538" s="133"/>
      <c r="H538" s="144"/>
      <c r="J538" s="145"/>
      <c r="N538" s="146"/>
      <c r="O538" s="147"/>
      <c r="P538" s="148"/>
      <c r="Q538" s="149"/>
      <c r="R538" s="141"/>
      <c r="AE538" s="150"/>
      <c r="AF538" s="150"/>
      <c r="AP538" s="151"/>
    </row>
    <row r="539">
      <c r="A539" s="133"/>
      <c r="H539" s="144"/>
      <c r="J539" s="145"/>
      <c r="N539" s="146"/>
      <c r="O539" s="147"/>
      <c r="P539" s="148"/>
      <c r="Q539" s="149"/>
      <c r="R539" s="141"/>
      <c r="AE539" s="150"/>
      <c r="AF539" s="150"/>
      <c r="AP539" s="151"/>
    </row>
    <row r="540">
      <c r="A540" s="133"/>
      <c r="H540" s="144"/>
      <c r="J540" s="145"/>
      <c r="N540" s="146"/>
      <c r="O540" s="147"/>
      <c r="P540" s="148"/>
      <c r="Q540" s="149"/>
      <c r="R540" s="141"/>
      <c r="AE540" s="150"/>
      <c r="AF540" s="150"/>
      <c r="AP540" s="151"/>
    </row>
    <row r="541">
      <c r="A541" s="133"/>
      <c r="H541" s="144"/>
      <c r="J541" s="145"/>
      <c r="N541" s="146"/>
      <c r="O541" s="147"/>
      <c r="P541" s="148"/>
      <c r="Q541" s="149"/>
      <c r="R541" s="141"/>
      <c r="AE541" s="150"/>
      <c r="AF541" s="150"/>
      <c r="AP541" s="151"/>
    </row>
    <row r="542">
      <c r="A542" s="133"/>
      <c r="H542" s="144"/>
      <c r="J542" s="145"/>
      <c r="N542" s="146"/>
      <c r="O542" s="147"/>
      <c r="P542" s="148"/>
      <c r="Q542" s="149"/>
      <c r="R542" s="141"/>
      <c r="AE542" s="150"/>
      <c r="AF542" s="150"/>
      <c r="AP542" s="151"/>
    </row>
    <row r="543">
      <c r="A543" s="133"/>
      <c r="H543" s="144"/>
      <c r="J543" s="145"/>
      <c r="N543" s="146"/>
      <c r="O543" s="147"/>
      <c r="P543" s="148"/>
      <c r="Q543" s="149"/>
      <c r="R543" s="141"/>
      <c r="AE543" s="150"/>
      <c r="AF543" s="150"/>
      <c r="AP543" s="151"/>
    </row>
    <row r="544">
      <c r="A544" s="133"/>
      <c r="H544" s="144"/>
      <c r="J544" s="145"/>
      <c r="N544" s="146"/>
      <c r="O544" s="147"/>
      <c r="P544" s="148"/>
      <c r="Q544" s="149"/>
      <c r="R544" s="141"/>
      <c r="AE544" s="150"/>
      <c r="AF544" s="150"/>
      <c r="AP544" s="151"/>
    </row>
    <row r="545">
      <c r="A545" s="133"/>
      <c r="H545" s="144"/>
      <c r="J545" s="145"/>
      <c r="N545" s="146"/>
      <c r="O545" s="147"/>
      <c r="P545" s="148"/>
      <c r="Q545" s="149"/>
      <c r="R545" s="141"/>
      <c r="AE545" s="150"/>
      <c r="AF545" s="150"/>
      <c r="AP545" s="151"/>
    </row>
    <row r="546">
      <c r="A546" s="133"/>
      <c r="H546" s="144"/>
      <c r="J546" s="145"/>
      <c r="N546" s="146"/>
      <c r="O546" s="147"/>
      <c r="P546" s="148"/>
      <c r="Q546" s="149"/>
      <c r="R546" s="141"/>
      <c r="AE546" s="150"/>
      <c r="AF546" s="150"/>
      <c r="AP546" s="151"/>
    </row>
    <row r="547">
      <c r="A547" s="133"/>
      <c r="H547" s="144"/>
      <c r="J547" s="145"/>
      <c r="N547" s="146"/>
      <c r="O547" s="147"/>
      <c r="P547" s="148"/>
      <c r="Q547" s="149"/>
      <c r="R547" s="141"/>
      <c r="AE547" s="150"/>
      <c r="AF547" s="150"/>
      <c r="AP547" s="151"/>
    </row>
    <row r="548">
      <c r="A548" s="133"/>
      <c r="H548" s="144"/>
      <c r="J548" s="145"/>
      <c r="N548" s="146"/>
      <c r="O548" s="147"/>
      <c r="P548" s="148"/>
      <c r="Q548" s="149"/>
      <c r="R548" s="141"/>
      <c r="AE548" s="150"/>
      <c r="AF548" s="150"/>
      <c r="AP548" s="151"/>
    </row>
    <row r="549">
      <c r="A549" s="133"/>
      <c r="H549" s="144"/>
      <c r="J549" s="145"/>
      <c r="N549" s="146"/>
      <c r="O549" s="147"/>
      <c r="P549" s="148"/>
      <c r="Q549" s="149"/>
      <c r="R549" s="141"/>
      <c r="AE549" s="150"/>
      <c r="AF549" s="150"/>
      <c r="AP549" s="151"/>
    </row>
    <row r="550">
      <c r="A550" s="133"/>
      <c r="H550" s="144"/>
      <c r="J550" s="145"/>
      <c r="N550" s="146"/>
      <c r="O550" s="147"/>
      <c r="P550" s="148"/>
      <c r="Q550" s="149"/>
      <c r="R550" s="141"/>
      <c r="AE550" s="150"/>
      <c r="AF550" s="150"/>
      <c r="AP550" s="151"/>
    </row>
    <row r="551">
      <c r="A551" s="133"/>
      <c r="H551" s="144"/>
      <c r="J551" s="145"/>
      <c r="N551" s="146"/>
      <c r="O551" s="147"/>
      <c r="P551" s="148"/>
      <c r="Q551" s="149"/>
      <c r="R551" s="141"/>
      <c r="AE551" s="150"/>
      <c r="AF551" s="150"/>
      <c r="AP551" s="151"/>
    </row>
    <row r="552">
      <c r="A552" s="133"/>
      <c r="H552" s="144"/>
      <c r="J552" s="145"/>
      <c r="N552" s="146"/>
      <c r="O552" s="147"/>
      <c r="P552" s="148"/>
      <c r="Q552" s="149"/>
      <c r="R552" s="141"/>
      <c r="AE552" s="150"/>
      <c r="AF552" s="150"/>
      <c r="AP552" s="151"/>
    </row>
    <row r="553">
      <c r="A553" s="133"/>
      <c r="H553" s="144"/>
      <c r="J553" s="145"/>
      <c r="N553" s="146"/>
      <c r="O553" s="147"/>
      <c r="P553" s="148"/>
      <c r="Q553" s="149"/>
      <c r="R553" s="141"/>
      <c r="AE553" s="150"/>
      <c r="AF553" s="150"/>
      <c r="AP553" s="151"/>
    </row>
    <row r="554">
      <c r="A554" s="133"/>
      <c r="H554" s="144"/>
      <c r="J554" s="145"/>
      <c r="N554" s="146"/>
      <c r="O554" s="147"/>
      <c r="P554" s="148"/>
      <c r="Q554" s="149"/>
      <c r="R554" s="141"/>
      <c r="AE554" s="150"/>
      <c r="AF554" s="150"/>
      <c r="AP554" s="151"/>
    </row>
    <row r="555">
      <c r="A555" s="133"/>
      <c r="H555" s="144"/>
      <c r="J555" s="145"/>
      <c r="N555" s="146"/>
      <c r="O555" s="147"/>
      <c r="P555" s="148"/>
      <c r="Q555" s="149"/>
      <c r="R555" s="141"/>
      <c r="AE555" s="150"/>
      <c r="AF555" s="150"/>
      <c r="AP555" s="151"/>
    </row>
    <row r="556">
      <c r="A556" s="133"/>
      <c r="H556" s="144"/>
      <c r="J556" s="145"/>
      <c r="N556" s="146"/>
      <c r="O556" s="147"/>
      <c r="P556" s="148"/>
      <c r="Q556" s="149"/>
      <c r="R556" s="141"/>
      <c r="AE556" s="150"/>
      <c r="AF556" s="150"/>
      <c r="AP556" s="151"/>
    </row>
    <row r="557">
      <c r="A557" s="133"/>
      <c r="H557" s="144"/>
      <c r="J557" s="145"/>
      <c r="N557" s="146"/>
      <c r="O557" s="147"/>
      <c r="P557" s="148"/>
      <c r="Q557" s="149"/>
      <c r="R557" s="141"/>
      <c r="AE557" s="150"/>
      <c r="AF557" s="150"/>
      <c r="AP557" s="151"/>
    </row>
    <row r="558">
      <c r="A558" s="133"/>
      <c r="H558" s="144"/>
      <c r="J558" s="145"/>
      <c r="N558" s="146"/>
      <c r="O558" s="147"/>
      <c r="P558" s="148"/>
      <c r="Q558" s="149"/>
      <c r="R558" s="141"/>
      <c r="AE558" s="150"/>
      <c r="AF558" s="150"/>
      <c r="AP558" s="151"/>
    </row>
    <row r="559">
      <c r="A559" s="133"/>
      <c r="H559" s="144"/>
      <c r="J559" s="145"/>
      <c r="N559" s="146"/>
      <c r="O559" s="147"/>
      <c r="P559" s="148"/>
      <c r="Q559" s="149"/>
      <c r="R559" s="141"/>
      <c r="AE559" s="150"/>
      <c r="AF559" s="150"/>
      <c r="AP559" s="151"/>
    </row>
    <row r="560">
      <c r="A560" s="133"/>
      <c r="H560" s="144"/>
      <c r="J560" s="145"/>
      <c r="N560" s="146"/>
      <c r="O560" s="147"/>
      <c r="P560" s="148"/>
      <c r="Q560" s="149"/>
      <c r="R560" s="141"/>
      <c r="AE560" s="150"/>
      <c r="AF560" s="150"/>
      <c r="AP560" s="151"/>
    </row>
    <row r="561">
      <c r="A561" s="133"/>
      <c r="H561" s="144"/>
      <c r="J561" s="145"/>
      <c r="N561" s="146"/>
      <c r="O561" s="147"/>
      <c r="P561" s="148"/>
      <c r="Q561" s="149"/>
      <c r="R561" s="141"/>
      <c r="AE561" s="150"/>
      <c r="AF561" s="150"/>
      <c r="AP561" s="151"/>
    </row>
    <row r="562">
      <c r="A562" s="133"/>
      <c r="H562" s="144"/>
      <c r="J562" s="145"/>
      <c r="N562" s="146"/>
      <c r="O562" s="147"/>
      <c r="P562" s="148"/>
      <c r="Q562" s="149"/>
      <c r="R562" s="141"/>
      <c r="AE562" s="150"/>
      <c r="AF562" s="150"/>
      <c r="AP562" s="151"/>
    </row>
    <row r="563">
      <c r="A563" s="133"/>
      <c r="H563" s="144"/>
      <c r="J563" s="145"/>
      <c r="N563" s="146"/>
      <c r="O563" s="147"/>
      <c r="P563" s="148"/>
      <c r="Q563" s="149"/>
      <c r="R563" s="141"/>
      <c r="AE563" s="150"/>
      <c r="AF563" s="150"/>
      <c r="AP563" s="151"/>
    </row>
    <row r="564">
      <c r="A564" s="133"/>
      <c r="H564" s="144"/>
      <c r="J564" s="145"/>
      <c r="N564" s="146"/>
      <c r="O564" s="147"/>
      <c r="P564" s="148"/>
      <c r="Q564" s="149"/>
      <c r="R564" s="141"/>
      <c r="AE564" s="150"/>
      <c r="AF564" s="150"/>
      <c r="AP564" s="151"/>
    </row>
    <row r="565">
      <c r="A565" s="133"/>
      <c r="H565" s="144"/>
      <c r="J565" s="145"/>
      <c r="N565" s="146"/>
      <c r="O565" s="147"/>
      <c r="P565" s="148"/>
      <c r="Q565" s="149"/>
      <c r="R565" s="141"/>
      <c r="AE565" s="150"/>
      <c r="AF565" s="150"/>
      <c r="AP565" s="151"/>
    </row>
    <row r="566">
      <c r="A566" s="133"/>
      <c r="H566" s="144"/>
      <c r="J566" s="145"/>
      <c r="N566" s="146"/>
      <c r="O566" s="147"/>
      <c r="P566" s="148"/>
      <c r="Q566" s="149"/>
      <c r="R566" s="141"/>
      <c r="AE566" s="150"/>
      <c r="AF566" s="150"/>
      <c r="AP566" s="151"/>
    </row>
    <row r="567">
      <c r="A567" s="133"/>
      <c r="H567" s="144"/>
      <c r="J567" s="145"/>
      <c r="N567" s="146"/>
      <c r="O567" s="147"/>
      <c r="P567" s="148"/>
      <c r="Q567" s="149"/>
      <c r="R567" s="141"/>
      <c r="AE567" s="150"/>
      <c r="AF567" s="150"/>
      <c r="AP567" s="151"/>
    </row>
    <row r="568">
      <c r="A568" s="133"/>
      <c r="H568" s="144"/>
      <c r="J568" s="145"/>
      <c r="N568" s="146"/>
      <c r="O568" s="147"/>
      <c r="P568" s="148"/>
      <c r="Q568" s="149"/>
      <c r="R568" s="141"/>
      <c r="AE568" s="150"/>
      <c r="AF568" s="150"/>
      <c r="AP568" s="151"/>
    </row>
    <row r="569">
      <c r="A569" s="133"/>
      <c r="H569" s="144"/>
      <c r="J569" s="145"/>
      <c r="N569" s="146"/>
      <c r="O569" s="147"/>
      <c r="P569" s="148"/>
      <c r="Q569" s="149"/>
      <c r="R569" s="141"/>
      <c r="AE569" s="150"/>
      <c r="AF569" s="150"/>
      <c r="AP569" s="151"/>
    </row>
    <row r="570">
      <c r="A570" s="133"/>
      <c r="H570" s="144"/>
      <c r="J570" s="145"/>
      <c r="N570" s="146"/>
      <c r="O570" s="147"/>
      <c r="P570" s="148"/>
      <c r="Q570" s="149"/>
      <c r="R570" s="141"/>
      <c r="AE570" s="150"/>
      <c r="AF570" s="150"/>
      <c r="AP570" s="151"/>
    </row>
    <row r="571">
      <c r="A571" s="133"/>
      <c r="H571" s="144"/>
      <c r="J571" s="145"/>
      <c r="N571" s="146"/>
      <c r="O571" s="147"/>
      <c r="P571" s="148"/>
      <c r="Q571" s="149"/>
      <c r="R571" s="141"/>
      <c r="AE571" s="150"/>
      <c r="AF571" s="150"/>
      <c r="AP571" s="151"/>
    </row>
    <row r="572">
      <c r="A572" s="133"/>
      <c r="H572" s="144"/>
      <c r="J572" s="145"/>
      <c r="N572" s="146"/>
      <c r="O572" s="147"/>
      <c r="P572" s="148"/>
      <c r="Q572" s="149"/>
      <c r="R572" s="141"/>
      <c r="AE572" s="150"/>
      <c r="AF572" s="150"/>
      <c r="AP572" s="151"/>
    </row>
    <row r="573">
      <c r="A573" s="133"/>
      <c r="H573" s="144"/>
      <c r="J573" s="145"/>
      <c r="N573" s="146"/>
      <c r="O573" s="147"/>
      <c r="P573" s="148"/>
      <c r="Q573" s="149"/>
      <c r="R573" s="141"/>
      <c r="AE573" s="150"/>
      <c r="AF573" s="150"/>
      <c r="AP573" s="151"/>
    </row>
    <row r="574">
      <c r="A574" s="133"/>
      <c r="H574" s="144"/>
      <c r="J574" s="145"/>
      <c r="N574" s="146"/>
      <c r="O574" s="147"/>
      <c r="P574" s="148"/>
      <c r="Q574" s="149"/>
      <c r="R574" s="141"/>
      <c r="AE574" s="150"/>
      <c r="AF574" s="150"/>
      <c r="AP574" s="151"/>
    </row>
    <row r="575">
      <c r="A575" s="133"/>
      <c r="H575" s="144"/>
      <c r="J575" s="145"/>
      <c r="N575" s="146"/>
      <c r="O575" s="147"/>
      <c r="P575" s="148"/>
      <c r="Q575" s="149"/>
      <c r="R575" s="141"/>
      <c r="AE575" s="150"/>
      <c r="AF575" s="150"/>
      <c r="AP575" s="151"/>
    </row>
    <row r="576">
      <c r="A576" s="133"/>
      <c r="H576" s="144"/>
      <c r="J576" s="145"/>
      <c r="N576" s="146"/>
      <c r="O576" s="147"/>
      <c r="P576" s="148"/>
      <c r="Q576" s="149"/>
      <c r="R576" s="141"/>
      <c r="AE576" s="150"/>
      <c r="AF576" s="150"/>
      <c r="AP576" s="151"/>
    </row>
    <row r="577">
      <c r="A577" s="133"/>
      <c r="H577" s="144"/>
      <c r="J577" s="145"/>
      <c r="N577" s="146"/>
      <c r="O577" s="147"/>
      <c r="P577" s="148"/>
      <c r="Q577" s="149"/>
      <c r="R577" s="141"/>
      <c r="AE577" s="150"/>
      <c r="AF577" s="150"/>
      <c r="AP577" s="151"/>
    </row>
    <row r="578">
      <c r="A578" s="133"/>
      <c r="H578" s="144"/>
      <c r="J578" s="145"/>
      <c r="N578" s="146"/>
      <c r="O578" s="147"/>
      <c r="P578" s="148"/>
      <c r="Q578" s="149"/>
      <c r="R578" s="141"/>
      <c r="AE578" s="150"/>
      <c r="AF578" s="150"/>
      <c r="AP578" s="151"/>
    </row>
    <row r="579">
      <c r="A579" s="133"/>
      <c r="H579" s="144"/>
      <c r="J579" s="145"/>
      <c r="N579" s="146"/>
      <c r="O579" s="147"/>
      <c r="P579" s="148"/>
      <c r="Q579" s="149"/>
      <c r="R579" s="141"/>
      <c r="AE579" s="150"/>
      <c r="AF579" s="150"/>
      <c r="AP579" s="151"/>
    </row>
    <row r="580">
      <c r="A580" s="133"/>
      <c r="H580" s="144"/>
      <c r="J580" s="145"/>
      <c r="N580" s="146"/>
      <c r="O580" s="147"/>
      <c r="P580" s="148"/>
      <c r="Q580" s="149"/>
      <c r="R580" s="141"/>
      <c r="AE580" s="150"/>
      <c r="AF580" s="150"/>
      <c r="AP580" s="151"/>
    </row>
    <row r="581">
      <c r="A581" s="133"/>
      <c r="H581" s="144"/>
      <c r="J581" s="145"/>
      <c r="N581" s="146"/>
      <c r="O581" s="147"/>
      <c r="P581" s="148"/>
      <c r="Q581" s="149"/>
      <c r="R581" s="141"/>
      <c r="AE581" s="150"/>
      <c r="AF581" s="150"/>
      <c r="AP581" s="151"/>
    </row>
    <row r="582">
      <c r="A582" s="133"/>
      <c r="H582" s="144"/>
      <c r="J582" s="145"/>
      <c r="N582" s="146"/>
      <c r="O582" s="147"/>
      <c r="P582" s="148"/>
      <c r="Q582" s="149"/>
      <c r="R582" s="141"/>
      <c r="AE582" s="150"/>
      <c r="AF582" s="150"/>
      <c r="AP582" s="151"/>
    </row>
    <row r="583">
      <c r="A583" s="133"/>
      <c r="H583" s="144"/>
      <c r="J583" s="145"/>
      <c r="N583" s="146"/>
      <c r="O583" s="147"/>
      <c r="P583" s="148"/>
      <c r="Q583" s="149"/>
      <c r="R583" s="141"/>
      <c r="AE583" s="150"/>
      <c r="AF583" s="150"/>
      <c r="AP583" s="151"/>
    </row>
    <row r="584">
      <c r="A584" s="133"/>
      <c r="H584" s="144"/>
      <c r="J584" s="145"/>
      <c r="N584" s="146"/>
      <c r="O584" s="147"/>
      <c r="P584" s="148"/>
      <c r="Q584" s="149"/>
      <c r="R584" s="141"/>
      <c r="AE584" s="150"/>
      <c r="AF584" s="150"/>
      <c r="AP584" s="151"/>
    </row>
    <row r="585">
      <c r="A585" s="133"/>
      <c r="H585" s="144"/>
      <c r="J585" s="145"/>
      <c r="N585" s="146"/>
      <c r="O585" s="147"/>
      <c r="P585" s="148"/>
      <c r="Q585" s="149"/>
      <c r="R585" s="141"/>
      <c r="AE585" s="150"/>
      <c r="AF585" s="150"/>
      <c r="AP585" s="151"/>
    </row>
    <row r="586">
      <c r="A586" s="133"/>
      <c r="H586" s="144"/>
      <c r="J586" s="145"/>
      <c r="N586" s="146"/>
      <c r="O586" s="147"/>
      <c r="P586" s="148"/>
      <c r="Q586" s="149"/>
      <c r="R586" s="141"/>
      <c r="AE586" s="150"/>
      <c r="AF586" s="150"/>
      <c r="AP586" s="151"/>
    </row>
    <row r="587">
      <c r="A587" s="133"/>
      <c r="H587" s="144"/>
      <c r="J587" s="145"/>
      <c r="N587" s="146"/>
      <c r="O587" s="147"/>
      <c r="P587" s="148"/>
      <c r="Q587" s="149"/>
      <c r="R587" s="141"/>
      <c r="AE587" s="150"/>
      <c r="AF587" s="150"/>
      <c r="AP587" s="151"/>
    </row>
    <row r="588">
      <c r="A588" s="133"/>
      <c r="H588" s="144"/>
      <c r="J588" s="145"/>
      <c r="N588" s="146"/>
      <c r="O588" s="147"/>
      <c r="P588" s="148"/>
      <c r="Q588" s="149"/>
      <c r="R588" s="141"/>
      <c r="AE588" s="150"/>
      <c r="AF588" s="150"/>
      <c r="AP588" s="151"/>
    </row>
    <row r="589">
      <c r="A589" s="133"/>
      <c r="H589" s="144"/>
      <c r="J589" s="145"/>
      <c r="N589" s="146"/>
      <c r="O589" s="147"/>
      <c r="P589" s="148"/>
      <c r="Q589" s="149"/>
      <c r="R589" s="141"/>
      <c r="AE589" s="150"/>
      <c r="AF589" s="150"/>
      <c r="AP589" s="151"/>
    </row>
    <row r="590">
      <c r="A590" s="133"/>
      <c r="H590" s="144"/>
      <c r="J590" s="145"/>
      <c r="N590" s="146"/>
      <c r="O590" s="147"/>
      <c r="P590" s="148"/>
      <c r="Q590" s="149"/>
      <c r="R590" s="141"/>
      <c r="AE590" s="150"/>
      <c r="AF590" s="150"/>
      <c r="AP590" s="151"/>
    </row>
    <row r="591">
      <c r="A591" s="133"/>
      <c r="H591" s="144"/>
      <c r="J591" s="145"/>
      <c r="N591" s="146"/>
      <c r="O591" s="147"/>
      <c r="P591" s="148"/>
      <c r="Q591" s="149"/>
      <c r="R591" s="141"/>
      <c r="AE591" s="150"/>
      <c r="AF591" s="150"/>
      <c r="AP591" s="151"/>
    </row>
    <row r="592">
      <c r="A592" s="133"/>
      <c r="H592" s="144"/>
      <c r="J592" s="145"/>
      <c r="N592" s="146"/>
      <c r="O592" s="147"/>
      <c r="P592" s="148"/>
      <c r="Q592" s="149"/>
      <c r="R592" s="141"/>
      <c r="AE592" s="150"/>
      <c r="AF592" s="150"/>
      <c r="AP592" s="151"/>
    </row>
    <row r="593">
      <c r="A593" s="133"/>
      <c r="H593" s="144"/>
      <c r="J593" s="145"/>
      <c r="N593" s="146"/>
      <c r="O593" s="147"/>
      <c r="P593" s="148"/>
      <c r="Q593" s="149"/>
      <c r="R593" s="141"/>
      <c r="AE593" s="150"/>
      <c r="AF593" s="150"/>
      <c r="AP593" s="151"/>
    </row>
    <row r="594">
      <c r="A594" s="133"/>
      <c r="H594" s="144"/>
      <c r="J594" s="145"/>
      <c r="N594" s="146"/>
      <c r="O594" s="147"/>
      <c r="P594" s="148"/>
      <c r="Q594" s="149"/>
      <c r="R594" s="141"/>
      <c r="AE594" s="150"/>
      <c r="AF594" s="150"/>
      <c r="AP594" s="151"/>
    </row>
    <row r="595">
      <c r="A595" s="133"/>
      <c r="H595" s="144"/>
      <c r="J595" s="145"/>
      <c r="N595" s="146"/>
      <c r="O595" s="147"/>
      <c r="P595" s="148"/>
      <c r="Q595" s="149"/>
      <c r="R595" s="141"/>
      <c r="AE595" s="150"/>
      <c r="AF595" s="150"/>
      <c r="AP595" s="151"/>
    </row>
    <row r="596">
      <c r="A596" s="133"/>
      <c r="H596" s="144"/>
      <c r="J596" s="145"/>
      <c r="N596" s="146"/>
      <c r="O596" s="147"/>
      <c r="P596" s="148"/>
      <c r="Q596" s="149"/>
      <c r="R596" s="141"/>
      <c r="AE596" s="150"/>
      <c r="AF596" s="150"/>
      <c r="AP596" s="151"/>
    </row>
    <row r="597">
      <c r="A597" s="133"/>
      <c r="H597" s="144"/>
      <c r="J597" s="145"/>
      <c r="N597" s="146"/>
      <c r="O597" s="147"/>
      <c r="P597" s="148"/>
      <c r="Q597" s="149"/>
      <c r="R597" s="141"/>
      <c r="AE597" s="150"/>
      <c r="AF597" s="150"/>
      <c r="AP597" s="151"/>
    </row>
    <row r="598">
      <c r="A598" s="133"/>
      <c r="H598" s="144"/>
      <c r="J598" s="145"/>
      <c r="N598" s="146"/>
      <c r="O598" s="147"/>
      <c r="P598" s="148"/>
      <c r="Q598" s="149"/>
      <c r="R598" s="141"/>
      <c r="AE598" s="150"/>
      <c r="AF598" s="150"/>
      <c r="AP598" s="151"/>
    </row>
    <row r="599">
      <c r="A599" s="133"/>
      <c r="H599" s="144"/>
      <c r="J599" s="145"/>
      <c r="N599" s="146"/>
      <c r="O599" s="147"/>
      <c r="P599" s="148"/>
      <c r="Q599" s="149"/>
      <c r="R599" s="141"/>
      <c r="AE599" s="150"/>
      <c r="AF599" s="150"/>
      <c r="AP599" s="151"/>
    </row>
    <row r="600">
      <c r="A600" s="133"/>
      <c r="H600" s="144"/>
      <c r="J600" s="145"/>
      <c r="N600" s="146"/>
      <c r="O600" s="147"/>
      <c r="P600" s="148"/>
      <c r="Q600" s="149"/>
      <c r="R600" s="141"/>
      <c r="AE600" s="150"/>
      <c r="AF600" s="150"/>
      <c r="AP600" s="151"/>
    </row>
    <row r="601">
      <c r="A601" s="133"/>
      <c r="H601" s="144"/>
      <c r="J601" s="145"/>
      <c r="N601" s="146"/>
      <c r="O601" s="147"/>
      <c r="P601" s="148"/>
      <c r="Q601" s="149"/>
      <c r="R601" s="141"/>
      <c r="AE601" s="150"/>
      <c r="AF601" s="150"/>
      <c r="AP601" s="151"/>
    </row>
    <row r="602">
      <c r="A602" s="133"/>
      <c r="H602" s="144"/>
      <c r="J602" s="145"/>
      <c r="N602" s="146"/>
      <c r="O602" s="147"/>
      <c r="P602" s="148"/>
      <c r="Q602" s="149"/>
      <c r="R602" s="141"/>
      <c r="AE602" s="150"/>
      <c r="AF602" s="150"/>
      <c r="AP602" s="151"/>
    </row>
    <row r="603">
      <c r="A603" s="133"/>
      <c r="H603" s="144"/>
      <c r="J603" s="145"/>
      <c r="N603" s="146"/>
      <c r="O603" s="147"/>
      <c r="P603" s="148"/>
      <c r="Q603" s="149"/>
      <c r="R603" s="141"/>
      <c r="AE603" s="150"/>
      <c r="AF603" s="150"/>
      <c r="AP603" s="151"/>
    </row>
    <row r="604">
      <c r="A604" s="133"/>
      <c r="H604" s="144"/>
      <c r="J604" s="145"/>
      <c r="N604" s="146"/>
      <c r="O604" s="147"/>
      <c r="P604" s="148"/>
      <c r="Q604" s="149"/>
      <c r="R604" s="141"/>
      <c r="AE604" s="150"/>
      <c r="AF604" s="150"/>
      <c r="AP604" s="151"/>
    </row>
    <row r="605">
      <c r="A605" s="133"/>
      <c r="H605" s="144"/>
      <c r="J605" s="145"/>
      <c r="N605" s="146"/>
      <c r="O605" s="147"/>
      <c r="P605" s="148"/>
      <c r="Q605" s="149"/>
      <c r="R605" s="141"/>
      <c r="AE605" s="150"/>
      <c r="AF605" s="150"/>
      <c r="AP605" s="151"/>
    </row>
    <row r="606">
      <c r="A606" s="133"/>
      <c r="H606" s="144"/>
      <c r="J606" s="145"/>
      <c r="N606" s="146"/>
      <c r="O606" s="147"/>
      <c r="P606" s="148"/>
      <c r="Q606" s="149"/>
      <c r="R606" s="141"/>
      <c r="AE606" s="150"/>
      <c r="AF606" s="150"/>
      <c r="AP606" s="151"/>
    </row>
    <row r="607">
      <c r="A607" s="133"/>
      <c r="H607" s="144"/>
      <c r="J607" s="145"/>
      <c r="N607" s="146"/>
      <c r="O607" s="147"/>
      <c r="P607" s="148"/>
      <c r="Q607" s="149"/>
      <c r="R607" s="141"/>
      <c r="AE607" s="150"/>
      <c r="AF607" s="150"/>
      <c r="AP607" s="151"/>
    </row>
    <row r="608">
      <c r="A608" s="133"/>
      <c r="H608" s="144"/>
      <c r="J608" s="145"/>
      <c r="N608" s="146"/>
      <c r="O608" s="147"/>
      <c r="P608" s="148"/>
      <c r="Q608" s="149"/>
      <c r="R608" s="141"/>
      <c r="AE608" s="150"/>
      <c r="AF608" s="150"/>
      <c r="AP608" s="151"/>
    </row>
    <row r="609">
      <c r="A609" s="133"/>
      <c r="H609" s="144"/>
      <c r="J609" s="145"/>
      <c r="N609" s="146"/>
      <c r="O609" s="147"/>
      <c r="P609" s="148"/>
      <c r="Q609" s="149"/>
      <c r="R609" s="141"/>
      <c r="AE609" s="150"/>
      <c r="AF609" s="150"/>
      <c r="AP609" s="151"/>
    </row>
    <row r="610">
      <c r="A610" s="133"/>
      <c r="H610" s="144"/>
      <c r="J610" s="145"/>
      <c r="N610" s="146"/>
      <c r="O610" s="147"/>
      <c r="P610" s="148"/>
      <c r="Q610" s="149"/>
      <c r="R610" s="141"/>
      <c r="AE610" s="150"/>
      <c r="AF610" s="150"/>
      <c r="AP610" s="151"/>
    </row>
    <row r="611">
      <c r="A611" s="133"/>
      <c r="H611" s="144"/>
      <c r="J611" s="145"/>
      <c r="N611" s="146"/>
      <c r="O611" s="147"/>
      <c r="P611" s="148"/>
      <c r="Q611" s="149"/>
      <c r="R611" s="141"/>
      <c r="AE611" s="150"/>
      <c r="AF611" s="150"/>
      <c r="AP611" s="151"/>
    </row>
    <row r="612">
      <c r="A612" s="133"/>
      <c r="H612" s="144"/>
      <c r="J612" s="145"/>
      <c r="N612" s="146"/>
      <c r="O612" s="147"/>
      <c r="P612" s="148"/>
      <c r="Q612" s="149"/>
      <c r="R612" s="141"/>
      <c r="AE612" s="150"/>
      <c r="AF612" s="150"/>
      <c r="AP612" s="151"/>
    </row>
    <row r="613">
      <c r="A613" s="133"/>
      <c r="H613" s="144"/>
      <c r="J613" s="145"/>
      <c r="N613" s="146"/>
      <c r="O613" s="147"/>
      <c r="P613" s="148"/>
      <c r="Q613" s="149"/>
      <c r="R613" s="141"/>
      <c r="AE613" s="150"/>
      <c r="AF613" s="150"/>
      <c r="AP613" s="151"/>
    </row>
    <row r="614">
      <c r="A614" s="133"/>
      <c r="H614" s="144"/>
      <c r="J614" s="145"/>
      <c r="N614" s="146"/>
      <c r="O614" s="147"/>
      <c r="P614" s="148"/>
      <c r="Q614" s="149"/>
      <c r="R614" s="141"/>
      <c r="AE614" s="150"/>
      <c r="AF614" s="150"/>
      <c r="AP614" s="151"/>
    </row>
    <row r="615">
      <c r="A615" s="133"/>
      <c r="H615" s="144"/>
      <c r="J615" s="145"/>
      <c r="N615" s="146"/>
      <c r="O615" s="147"/>
      <c r="P615" s="148"/>
      <c r="Q615" s="149"/>
      <c r="R615" s="141"/>
      <c r="AE615" s="150"/>
      <c r="AF615" s="150"/>
      <c r="AP615" s="151"/>
    </row>
    <row r="616">
      <c r="A616" s="133"/>
      <c r="H616" s="144"/>
      <c r="J616" s="145"/>
      <c r="N616" s="146"/>
      <c r="O616" s="147"/>
      <c r="P616" s="148"/>
      <c r="Q616" s="149"/>
      <c r="R616" s="141"/>
      <c r="AE616" s="150"/>
      <c r="AF616" s="150"/>
      <c r="AP616" s="151"/>
    </row>
    <row r="617">
      <c r="A617" s="133"/>
      <c r="H617" s="144"/>
      <c r="J617" s="145"/>
      <c r="N617" s="146"/>
      <c r="O617" s="147"/>
      <c r="P617" s="148"/>
      <c r="Q617" s="149"/>
      <c r="R617" s="141"/>
      <c r="AE617" s="150"/>
      <c r="AF617" s="150"/>
      <c r="AP617" s="151"/>
    </row>
    <row r="618">
      <c r="A618" s="133"/>
      <c r="H618" s="144"/>
      <c r="J618" s="145"/>
      <c r="N618" s="146"/>
      <c r="O618" s="147"/>
      <c r="P618" s="148"/>
      <c r="Q618" s="149"/>
      <c r="R618" s="141"/>
      <c r="AE618" s="150"/>
      <c r="AF618" s="150"/>
      <c r="AP618" s="151"/>
    </row>
    <row r="619">
      <c r="A619" s="133"/>
      <c r="H619" s="144"/>
      <c r="J619" s="145"/>
      <c r="N619" s="146"/>
      <c r="O619" s="147"/>
      <c r="P619" s="148"/>
      <c r="Q619" s="149"/>
      <c r="R619" s="141"/>
      <c r="AE619" s="150"/>
      <c r="AF619" s="150"/>
      <c r="AP619" s="151"/>
    </row>
    <row r="620">
      <c r="A620" s="133"/>
      <c r="H620" s="144"/>
      <c r="J620" s="145"/>
      <c r="N620" s="146"/>
      <c r="O620" s="147"/>
      <c r="P620" s="148"/>
      <c r="Q620" s="149"/>
      <c r="R620" s="141"/>
      <c r="AE620" s="150"/>
      <c r="AF620" s="150"/>
      <c r="AP620" s="151"/>
    </row>
    <row r="621">
      <c r="A621" s="133"/>
      <c r="H621" s="144"/>
      <c r="J621" s="145"/>
      <c r="N621" s="146"/>
      <c r="O621" s="147"/>
      <c r="P621" s="148"/>
      <c r="Q621" s="149"/>
      <c r="R621" s="141"/>
      <c r="AE621" s="150"/>
      <c r="AF621" s="150"/>
      <c r="AP621" s="151"/>
    </row>
    <row r="622">
      <c r="A622" s="133"/>
      <c r="H622" s="144"/>
      <c r="J622" s="145"/>
      <c r="N622" s="146"/>
      <c r="O622" s="147"/>
      <c r="P622" s="148"/>
      <c r="Q622" s="149"/>
      <c r="R622" s="141"/>
      <c r="AE622" s="150"/>
      <c r="AF622" s="150"/>
      <c r="AP622" s="151"/>
    </row>
    <row r="623">
      <c r="A623" s="133"/>
      <c r="H623" s="144"/>
      <c r="J623" s="145"/>
      <c r="N623" s="146"/>
      <c r="O623" s="147"/>
      <c r="P623" s="148"/>
      <c r="Q623" s="149"/>
      <c r="R623" s="141"/>
      <c r="AE623" s="150"/>
      <c r="AF623" s="150"/>
      <c r="AP623" s="151"/>
    </row>
    <row r="624">
      <c r="A624" s="133"/>
      <c r="H624" s="144"/>
      <c r="J624" s="145"/>
      <c r="N624" s="146"/>
      <c r="O624" s="147"/>
      <c r="P624" s="148"/>
      <c r="Q624" s="149"/>
      <c r="R624" s="141"/>
      <c r="AE624" s="150"/>
      <c r="AF624" s="150"/>
      <c r="AP624" s="151"/>
    </row>
    <row r="625">
      <c r="A625" s="133"/>
      <c r="H625" s="144"/>
      <c r="J625" s="145"/>
      <c r="N625" s="146"/>
      <c r="O625" s="147"/>
      <c r="P625" s="148"/>
      <c r="Q625" s="149"/>
      <c r="R625" s="141"/>
      <c r="AE625" s="150"/>
      <c r="AF625" s="150"/>
      <c r="AP625" s="151"/>
    </row>
    <row r="626">
      <c r="A626" s="133"/>
      <c r="H626" s="144"/>
      <c r="J626" s="145"/>
      <c r="N626" s="146"/>
      <c r="O626" s="147"/>
      <c r="P626" s="148"/>
      <c r="Q626" s="149"/>
      <c r="R626" s="141"/>
      <c r="AE626" s="150"/>
      <c r="AF626" s="150"/>
      <c r="AP626" s="151"/>
    </row>
    <row r="627">
      <c r="A627" s="133"/>
      <c r="H627" s="144"/>
      <c r="J627" s="145"/>
      <c r="N627" s="146"/>
      <c r="O627" s="147"/>
      <c r="P627" s="148"/>
      <c r="Q627" s="149"/>
      <c r="R627" s="141"/>
      <c r="AE627" s="150"/>
      <c r="AF627" s="150"/>
      <c r="AP627" s="151"/>
    </row>
    <row r="628">
      <c r="A628" s="133"/>
      <c r="H628" s="144"/>
      <c r="J628" s="145"/>
      <c r="N628" s="146"/>
      <c r="O628" s="147"/>
      <c r="P628" s="148"/>
      <c r="Q628" s="149"/>
      <c r="R628" s="141"/>
      <c r="AE628" s="150"/>
      <c r="AF628" s="150"/>
      <c r="AP628" s="151"/>
    </row>
    <row r="629">
      <c r="A629" s="133"/>
      <c r="H629" s="144"/>
      <c r="J629" s="145"/>
      <c r="N629" s="146"/>
      <c r="O629" s="147"/>
      <c r="P629" s="148"/>
      <c r="Q629" s="149"/>
      <c r="R629" s="141"/>
      <c r="AE629" s="150"/>
      <c r="AF629" s="150"/>
      <c r="AP629" s="151"/>
    </row>
    <row r="630">
      <c r="A630" s="133"/>
      <c r="H630" s="144"/>
      <c r="J630" s="145"/>
      <c r="N630" s="146"/>
      <c r="O630" s="147"/>
      <c r="P630" s="148"/>
      <c r="Q630" s="149"/>
      <c r="R630" s="141"/>
      <c r="AE630" s="150"/>
      <c r="AF630" s="150"/>
      <c r="AP630" s="151"/>
    </row>
    <row r="631">
      <c r="A631" s="133"/>
      <c r="H631" s="144"/>
      <c r="J631" s="145"/>
      <c r="N631" s="146"/>
      <c r="O631" s="147"/>
      <c r="P631" s="148"/>
      <c r="Q631" s="149"/>
      <c r="R631" s="141"/>
      <c r="AE631" s="150"/>
      <c r="AF631" s="150"/>
      <c r="AP631" s="151"/>
    </row>
    <row r="632">
      <c r="A632" s="133"/>
      <c r="H632" s="144"/>
      <c r="J632" s="145"/>
      <c r="N632" s="146"/>
      <c r="O632" s="147"/>
      <c r="P632" s="148"/>
      <c r="Q632" s="149"/>
      <c r="R632" s="141"/>
      <c r="AE632" s="150"/>
      <c r="AF632" s="150"/>
      <c r="AP632" s="151"/>
    </row>
    <row r="633">
      <c r="A633" s="133"/>
      <c r="H633" s="144"/>
      <c r="J633" s="145"/>
      <c r="N633" s="146"/>
      <c r="O633" s="147"/>
      <c r="P633" s="148"/>
      <c r="Q633" s="149"/>
      <c r="R633" s="141"/>
      <c r="AE633" s="150"/>
      <c r="AF633" s="150"/>
      <c r="AP633" s="151"/>
    </row>
    <row r="634">
      <c r="A634" s="133"/>
      <c r="H634" s="144"/>
      <c r="J634" s="145"/>
      <c r="N634" s="146"/>
      <c r="O634" s="147"/>
      <c r="P634" s="148"/>
      <c r="Q634" s="149"/>
      <c r="R634" s="141"/>
      <c r="AE634" s="150"/>
      <c r="AF634" s="150"/>
      <c r="AP634" s="151"/>
    </row>
    <row r="635">
      <c r="A635" s="133"/>
      <c r="H635" s="144"/>
      <c r="J635" s="145"/>
      <c r="N635" s="146"/>
      <c r="O635" s="147"/>
      <c r="P635" s="148"/>
      <c r="Q635" s="149"/>
      <c r="R635" s="141"/>
      <c r="AE635" s="150"/>
      <c r="AF635" s="150"/>
      <c r="AP635" s="151"/>
    </row>
    <row r="636">
      <c r="A636" s="133"/>
      <c r="H636" s="144"/>
      <c r="J636" s="145"/>
      <c r="N636" s="146"/>
      <c r="O636" s="147"/>
      <c r="P636" s="148"/>
      <c r="Q636" s="149"/>
      <c r="R636" s="141"/>
      <c r="AE636" s="150"/>
      <c r="AF636" s="150"/>
      <c r="AP636" s="151"/>
    </row>
    <row r="637">
      <c r="A637" s="133"/>
      <c r="H637" s="144"/>
      <c r="J637" s="145"/>
      <c r="N637" s="146"/>
      <c r="O637" s="147"/>
      <c r="P637" s="148"/>
      <c r="Q637" s="149"/>
      <c r="R637" s="141"/>
      <c r="AE637" s="150"/>
      <c r="AF637" s="150"/>
      <c r="AP637" s="151"/>
    </row>
    <row r="638">
      <c r="A638" s="133"/>
      <c r="H638" s="144"/>
      <c r="J638" s="145"/>
      <c r="N638" s="146"/>
      <c r="O638" s="147"/>
      <c r="P638" s="148"/>
      <c r="Q638" s="149"/>
      <c r="R638" s="141"/>
      <c r="AE638" s="150"/>
      <c r="AF638" s="150"/>
      <c r="AP638" s="151"/>
    </row>
    <row r="639">
      <c r="A639" s="133"/>
      <c r="H639" s="144"/>
      <c r="J639" s="145"/>
      <c r="N639" s="146"/>
      <c r="O639" s="147"/>
      <c r="P639" s="148"/>
      <c r="Q639" s="149"/>
      <c r="R639" s="141"/>
      <c r="AE639" s="150"/>
      <c r="AF639" s="150"/>
      <c r="AP639" s="151"/>
    </row>
    <row r="640">
      <c r="A640" s="133"/>
      <c r="H640" s="144"/>
      <c r="J640" s="145"/>
      <c r="N640" s="146"/>
      <c r="O640" s="147"/>
      <c r="P640" s="148"/>
      <c r="Q640" s="149"/>
      <c r="R640" s="141"/>
      <c r="AE640" s="150"/>
      <c r="AF640" s="150"/>
      <c r="AP640" s="151"/>
    </row>
    <row r="641">
      <c r="A641" s="133"/>
      <c r="H641" s="144"/>
      <c r="J641" s="145"/>
      <c r="N641" s="146"/>
      <c r="O641" s="147"/>
      <c r="P641" s="148"/>
      <c r="Q641" s="149"/>
      <c r="R641" s="141"/>
      <c r="AE641" s="150"/>
      <c r="AF641" s="150"/>
      <c r="AP641" s="151"/>
    </row>
    <row r="642">
      <c r="A642" s="133"/>
      <c r="H642" s="144"/>
      <c r="J642" s="145"/>
      <c r="N642" s="146"/>
      <c r="O642" s="147"/>
      <c r="P642" s="148"/>
      <c r="Q642" s="149"/>
      <c r="R642" s="141"/>
      <c r="AE642" s="150"/>
      <c r="AF642" s="150"/>
      <c r="AP642" s="151"/>
    </row>
    <row r="643">
      <c r="A643" s="133"/>
      <c r="H643" s="144"/>
      <c r="J643" s="145"/>
      <c r="N643" s="146"/>
      <c r="O643" s="147"/>
      <c r="P643" s="148"/>
      <c r="Q643" s="149"/>
      <c r="R643" s="141"/>
      <c r="AE643" s="150"/>
      <c r="AF643" s="150"/>
      <c r="AP643" s="151"/>
    </row>
    <row r="644">
      <c r="A644" s="133"/>
      <c r="H644" s="144"/>
      <c r="J644" s="145"/>
      <c r="N644" s="146"/>
      <c r="O644" s="147"/>
      <c r="P644" s="148"/>
      <c r="Q644" s="149"/>
      <c r="R644" s="141"/>
      <c r="AE644" s="150"/>
      <c r="AF644" s="150"/>
      <c r="AP644" s="151"/>
    </row>
    <row r="645">
      <c r="A645" s="133"/>
      <c r="H645" s="144"/>
      <c r="J645" s="145"/>
      <c r="N645" s="146"/>
      <c r="O645" s="147"/>
      <c r="P645" s="148"/>
      <c r="Q645" s="149"/>
      <c r="R645" s="141"/>
      <c r="AE645" s="150"/>
      <c r="AF645" s="150"/>
      <c r="AP645" s="151"/>
    </row>
    <row r="646">
      <c r="A646" s="133"/>
      <c r="H646" s="144"/>
      <c r="J646" s="145"/>
      <c r="N646" s="146"/>
      <c r="O646" s="147"/>
      <c r="P646" s="148"/>
      <c r="Q646" s="149"/>
      <c r="R646" s="141"/>
      <c r="AE646" s="150"/>
      <c r="AF646" s="150"/>
      <c r="AP646" s="151"/>
    </row>
    <row r="647">
      <c r="A647" s="133"/>
      <c r="H647" s="144"/>
      <c r="J647" s="145"/>
      <c r="N647" s="146"/>
      <c r="O647" s="147"/>
      <c r="P647" s="148"/>
      <c r="Q647" s="149"/>
      <c r="R647" s="141"/>
      <c r="AE647" s="150"/>
      <c r="AF647" s="150"/>
      <c r="AP647" s="151"/>
    </row>
    <row r="648">
      <c r="A648" s="133"/>
      <c r="H648" s="144"/>
      <c r="J648" s="145"/>
      <c r="N648" s="146"/>
      <c r="O648" s="147"/>
      <c r="P648" s="148"/>
      <c r="Q648" s="149"/>
      <c r="R648" s="141"/>
      <c r="AE648" s="150"/>
      <c r="AF648" s="150"/>
      <c r="AP648" s="151"/>
    </row>
    <row r="649">
      <c r="A649" s="133"/>
      <c r="H649" s="144"/>
      <c r="J649" s="145"/>
      <c r="N649" s="146"/>
      <c r="O649" s="147"/>
      <c r="P649" s="148"/>
      <c r="Q649" s="149"/>
      <c r="R649" s="141"/>
      <c r="AE649" s="150"/>
      <c r="AF649" s="150"/>
      <c r="AP649" s="151"/>
    </row>
    <row r="650">
      <c r="A650" s="133"/>
      <c r="H650" s="144"/>
      <c r="J650" s="145"/>
      <c r="N650" s="146"/>
      <c r="O650" s="147"/>
      <c r="P650" s="148"/>
      <c r="Q650" s="149"/>
      <c r="R650" s="141"/>
      <c r="AE650" s="150"/>
      <c r="AF650" s="150"/>
      <c r="AP650" s="151"/>
    </row>
    <row r="651">
      <c r="A651" s="133"/>
      <c r="H651" s="144"/>
      <c r="J651" s="145"/>
      <c r="N651" s="146"/>
      <c r="O651" s="147"/>
      <c r="P651" s="148"/>
      <c r="Q651" s="149"/>
      <c r="R651" s="141"/>
      <c r="AE651" s="150"/>
      <c r="AF651" s="150"/>
      <c r="AP651" s="151"/>
    </row>
    <row r="652">
      <c r="A652" s="133"/>
      <c r="H652" s="144"/>
      <c r="J652" s="145"/>
      <c r="N652" s="146"/>
      <c r="O652" s="147"/>
      <c r="P652" s="148"/>
      <c r="Q652" s="149"/>
      <c r="R652" s="141"/>
      <c r="AE652" s="150"/>
      <c r="AF652" s="150"/>
      <c r="AP652" s="151"/>
    </row>
    <row r="653">
      <c r="A653" s="133"/>
      <c r="H653" s="144"/>
      <c r="J653" s="145"/>
      <c r="N653" s="146"/>
      <c r="O653" s="147"/>
      <c r="P653" s="148"/>
      <c r="Q653" s="149"/>
      <c r="R653" s="141"/>
      <c r="AE653" s="150"/>
      <c r="AF653" s="150"/>
      <c r="AP653" s="151"/>
    </row>
    <row r="654">
      <c r="A654" s="133"/>
      <c r="H654" s="144"/>
      <c r="J654" s="145"/>
      <c r="N654" s="146"/>
      <c r="O654" s="147"/>
      <c r="P654" s="148"/>
      <c r="Q654" s="149"/>
      <c r="R654" s="141"/>
      <c r="AE654" s="150"/>
      <c r="AF654" s="150"/>
      <c r="AP654" s="151"/>
    </row>
    <row r="655">
      <c r="A655" s="133"/>
      <c r="H655" s="144"/>
      <c r="J655" s="145"/>
      <c r="N655" s="146"/>
      <c r="O655" s="147"/>
      <c r="P655" s="148"/>
      <c r="Q655" s="149"/>
      <c r="R655" s="141"/>
      <c r="AE655" s="150"/>
      <c r="AF655" s="150"/>
      <c r="AP655" s="151"/>
    </row>
    <row r="656">
      <c r="A656" s="133"/>
      <c r="H656" s="144"/>
      <c r="J656" s="145"/>
      <c r="N656" s="146"/>
      <c r="O656" s="147"/>
      <c r="P656" s="148"/>
      <c r="Q656" s="149"/>
      <c r="R656" s="141"/>
      <c r="AE656" s="150"/>
      <c r="AF656" s="150"/>
      <c r="AP656" s="151"/>
    </row>
    <row r="657">
      <c r="A657" s="133"/>
      <c r="H657" s="144"/>
      <c r="J657" s="145"/>
      <c r="N657" s="146"/>
      <c r="O657" s="147"/>
      <c r="P657" s="148"/>
      <c r="Q657" s="149"/>
      <c r="R657" s="141"/>
      <c r="AE657" s="150"/>
      <c r="AF657" s="150"/>
      <c r="AP657" s="151"/>
    </row>
    <row r="658">
      <c r="A658" s="133"/>
      <c r="H658" s="144"/>
      <c r="J658" s="145"/>
      <c r="N658" s="146"/>
      <c r="O658" s="147"/>
      <c r="P658" s="148"/>
      <c r="Q658" s="149"/>
      <c r="R658" s="141"/>
      <c r="AE658" s="150"/>
      <c r="AF658" s="150"/>
      <c r="AP658" s="151"/>
    </row>
    <row r="659">
      <c r="A659" s="133"/>
      <c r="H659" s="144"/>
      <c r="J659" s="145"/>
      <c r="N659" s="146"/>
      <c r="O659" s="147"/>
      <c r="P659" s="148"/>
      <c r="Q659" s="149"/>
      <c r="R659" s="141"/>
      <c r="AE659" s="150"/>
      <c r="AF659" s="150"/>
      <c r="AP659" s="151"/>
    </row>
    <row r="660">
      <c r="A660" s="133"/>
      <c r="H660" s="144"/>
      <c r="J660" s="145"/>
      <c r="N660" s="146"/>
      <c r="O660" s="147"/>
      <c r="P660" s="148"/>
      <c r="Q660" s="149"/>
      <c r="R660" s="141"/>
      <c r="AE660" s="150"/>
      <c r="AF660" s="150"/>
      <c r="AP660" s="151"/>
    </row>
    <row r="661">
      <c r="A661" s="133"/>
      <c r="H661" s="144"/>
      <c r="J661" s="145"/>
      <c r="N661" s="146"/>
      <c r="O661" s="147"/>
      <c r="P661" s="148"/>
      <c r="Q661" s="149"/>
      <c r="R661" s="141"/>
      <c r="AE661" s="150"/>
      <c r="AF661" s="150"/>
      <c r="AP661" s="151"/>
    </row>
    <row r="662">
      <c r="A662" s="133"/>
      <c r="H662" s="144"/>
      <c r="J662" s="145"/>
      <c r="N662" s="146"/>
      <c r="O662" s="147"/>
      <c r="P662" s="148"/>
      <c r="Q662" s="149"/>
      <c r="R662" s="141"/>
      <c r="AE662" s="150"/>
      <c r="AF662" s="150"/>
      <c r="AP662" s="151"/>
    </row>
    <row r="663">
      <c r="A663" s="133"/>
      <c r="H663" s="144"/>
      <c r="J663" s="145"/>
      <c r="N663" s="146"/>
      <c r="O663" s="147"/>
      <c r="P663" s="148"/>
      <c r="Q663" s="149"/>
      <c r="R663" s="141"/>
      <c r="AE663" s="150"/>
      <c r="AF663" s="150"/>
      <c r="AP663" s="151"/>
    </row>
    <row r="664">
      <c r="A664" s="133"/>
      <c r="H664" s="144"/>
      <c r="J664" s="145"/>
      <c r="N664" s="146"/>
      <c r="O664" s="147"/>
      <c r="P664" s="148"/>
      <c r="Q664" s="149"/>
      <c r="R664" s="141"/>
      <c r="AE664" s="150"/>
      <c r="AF664" s="150"/>
      <c r="AP664" s="151"/>
    </row>
    <row r="665">
      <c r="A665" s="133"/>
      <c r="H665" s="144"/>
      <c r="J665" s="145"/>
      <c r="N665" s="146"/>
      <c r="O665" s="147"/>
      <c r="P665" s="148"/>
      <c r="Q665" s="149"/>
      <c r="R665" s="141"/>
      <c r="AE665" s="150"/>
      <c r="AF665" s="150"/>
      <c r="AP665" s="151"/>
    </row>
    <row r="666">
      <c r="A666" s="133"/>
      <c r="H666" s="144"/>
      <c r="J666" s="145"/>
      <c r="N666" s="146"/>
      <c r="O666" s="147"/>
      <c r="P666" s="148"/>
      <c r="Q666" s="149"/>
      <c r="R666" s="141"/>
      <c r="AE666" s="150"/>
      <c r="AF666" s="150"/>
      <c r="AP666" s="151"/>
    </row>
    <row r="667">
      <c r="A667" s="133"/>
      <c r="H667" s="144"/>
      <c r="J667" s="145"/>
      <c r="N667" s="146"/>
      <c r="O667" s="147"/>
      <c r="P667" s="148"/>
      <c r="Q667" s="149"/>
      <c r="R667" s="141"/>
      <c r="AE667" s="150"/>
      <c r="AF667" s="150"/>
      <c r="AP667" s="151"/>
    </row>
    <row r="668">
      <c r="A668" s="133"/>
      <c r="H668" s="144"/>
      <c r="J668" s="145"/>
      <c r="N668" s="146"/>
      <c r="O668" s="147"/>
      <c r="P668" s="148"/>
      <c r="Q668" s="149"/>
      <c r="R668" s="141"/>
      <c r="AE668" s="150"/>
      <c r="AF668" s="150"/>
      <c r="AP668" s="151"/>
    </row>
    <row r="669">
      <c r="A669" s="133"/>
      <c r="H669" s="144"/>
      <c r="J669" s="145"/>
      <c r="N669" s="146"/>
      <c r="O669" s="147"/>
      <c r="P669" s="148"/>
      <c r="Q669" s="149"/>
      <c r="R669" s="141"/>
      <c r="AE669" s="150"/>
      <c r="AF669" s="150"/>
      <c r="AP669" s="151"/>
    </row>
    <row r="670">
      <c r="A670" s="133"/>
      <c r="H670" s="144"/>
      <c r="J670" s="145"/>
      <c r="N670" s="146"/>
      <c r="O670" s="147"/>
      <c r="P670" s="148"/>
      <c r="Q670" s="149"/>
      <c r="R670" s="141"/>
      <c r="AE670" s="150"/>
      <c r="AF670" s="150"/>
      <c r="AP670" s="151"/>
    </row>
    <row r="671">
      <c r="A671" s="133"/>
      <c r="H671" s="144"/>
      <c r="J671" s="145"/>
      <c r="N671" s="146"/>
      <c r="O671" s="147"/>
      <c r="P671" s="148"/>
      <c r="Q671" s="149"/>
      <c r="R671" s="141"/>
      <c r="AE671" s="150"/>
      <c r="AF671" s="150"/>
      <c r="AP671" s="151"/>
    </row>
    <row r="672">
      <c r="A672" s="133"/>
      <c r="H672" s="144"/>
      <c r="J672" s="145"/>
      <c r="N672" s="146"/>
      <c r="O672" s="147"/>
      <c r="P672" s="148"/>
      <c r="Q672" s="149"/>
      <c r="R672" s="141"/>
      <c r="AE672" s="150"/>
      <c r="AF672" s="150"/>
      <c r="AP672" s="151"/>
    </row>
    <row r="673">
      <c r="A673" s="133"/>
      <c r="H673" s="144"/>
      <c r="J673" s="145"/>
      <c r="N673" s="146"/>
      <c r="O673" s="147"/>
      <c r="P673" s="148"/>
      <c r="Q673" s="149"/>
      <c r="R673" s="141"/>
      <c r="AE673" s="150"/>
      <c r="AF673" s="150"/>
      <c r="AP673" s="151"/>
    </row>
    <row r="674">
      <c r="A674" s="133"/>
      <c r="H674" s="144"/>
      <c r="J674" s="145"/>
      <c r="N674" s="146"/>
      <c r="O674" s="147"/>
      <c r="P674" s="148"/>
      <c r="Q674" s="149"/>
      <c r="R674" s="141"/>
      <c r="AE674" s="150"/>
      <c r="AF674" s="150"/>
      <c r="AP674" s="151"/>
    </row>
    <row r="675">
      <c r="A675" s="133"/>
      <c r="H675" s="144"/>
      <c r="J675" s="145"/>
      <c r="N675" s="146"/>
      <c r="O675" s="147"/>
      <c r="P675" s="148"/>
      <c r="Q675" s="149"/>
      <c r="R675" s="141"/>
      <c r="AE675" s="150"/>
      <c r="AF675" s="150"/>
      <c r="AP675" s="151"/>
    </row>
    <row r="676">
      <c r="A676" s="133"/>
      <c r="H676" s="144"/>
      <c r="J676" s="145"/>
      <c r="N676" s="146"/>
      <c r="O676" s="147"/>
      <c r="P676" s="148"/>
      <c r="Q676" s="149"/>
      <c r="R676" s="141"/>
      <c r="AE676" s="150"/>
      <c r="AF676" s="150"/>
      <c r="AP676" s="151"/>
    </row>
    <row r="677">
      <c r="A677" s="133"/>
      <c r="H677" s="144"/>
      <c r="J677" s="145"/>
      <c r="N677" s="146"/>
      <c r="O677" s="147"/>
      <c r="P677" s="148"/>
      <c r="Q677" s="149"/>
      <c r="R677" s="141"/>
      <c r="AE677" s="150"/>
      <c r="AF677" s="150"/>
      <c r="AP677" s="151"/>
    </row>
    <row r="678">
      <c r="A678" s="133"/>
      <c r="H678" s="144"/>
      <c r="J678" s="145"/>
      <c r="N678" s="146"/>
      <c r="O678" s="147"/>
      <c r="P678" s="148"/>
      <c r="Q678" s="149"/>
      <c r="R678" s="141"/>
      <c r="AE678" s="150"/>
      <c r="AF678" s="150"/>
      <c r="AP678" s="151"/>
    </row>
    <row r="679">
      <c r="A679" s="133"/>
      <c r="H679" s="144"/>
      <c r="J679" s="145"/>
      <c r="N679" s="146"/>
      <c r="O679" s="147"/>
      <c r="P679" s="148"/>
      <c r="Q679" s="149"/>
      <c r="R679" s="141"/>
      <c r="AE679" s="150"/>
      <c r="AF679" s="150"/>
      <c r="AP679" s="151"/>
    </row>
    <row r="680">
      <c r="A680" s="133"/>
      <c r="H680" s="144"/>
      <c r="J680" s="145"/>
      <c r="N680" s="146"/>
      <c r="O680" s="147"/>
      <c r="P680" s="148"/>
      <c r="Q680" s="149"/>
      <c r="R680" s="141"/>
      <c r="AE680" s="150"/>
      <c r="AF680" s="150"/>
      <c r="AP680" s="151"/>
    </row>
    <row r="681">
      <c r="A681" s="133"/>
      <c r="H681" s="144"/>
      <c r="J681" s="145"/>
      <c r="N681" s="146"/>
      <c r="O681" s="147"/>
      <c r="P681" s="148"/>
      <c r="Q681" s="149"/>
      <c r="R681" s="141"/>
      <c r="AE681" s="150"/>
      <c r="AF681" s="150"/>
      <c r="AP681" s="151"/>
    </row>
    <row r="682">
      <c r="A682" s="133"/>
      <c r="H682" s="144"/>
      <c r="J682" s="145"/>
      <c r="N682" s="146"/>
      <c r="O682" s="147"/>
      <c r="P682" s="148"/>
      <c r="Q682" s="149"/>
      <c r="R682" s="141"/>
      <c r="AE682" s="150"/>
      <c r="AF682" s="150"/>
      <c r="AP682" s="151"/>
    </row>
    <row r="683">
      <c r="A683" s="133"/>
      <c r="H683" s="144"/>
      <c r="J683" s="145"/>
      <c r="N683" s="146"/>
      <c r="O683" s="147"/>
      <c r="P683" s="148"/>
      <c r="Q683" s="149"/>
      <c r="R683" s="141"/>
      <c r="AE683" s="150"/>
      <c r="AF683" s="150"/>
      <c r="AP683" s="151"/>
    </row>
    <row r="684">
      <c r="A684" s="133"/>
      <c r="H684" s="144"/>
      <c r="J684" s="145"/>
      <c r="N684" s="146"/>
      <c r="O684" s="147"/>
      <c r="P684" s="148"/>
      <c r="Q684" s="149"/>
      <c r="R684" s="141"/>
      <c r="AE684" s="150"/>
      <c r="AF684" s="150"/>
      <c r="AP684" s="151"/>
    </row>
    <row r="685">
      <c r="A685" s="133"/>
      <c r="H685" s="144"/>
      <c r="J685" s="145"/>
      <c r="N685" s="146"/>
      <c r="O685" s="147"/>
      <c r="P685" s="148"/>
      <c r="Q685" s="149"/>
      <c r="R685" s="141"/>
      <c r="AE685" s="150"/>
      <c r="AF685" s="150"/>
      <c r="AP685" s="151"/>
    </row>
    <row r="686">
      <c r="A686" s="133"/>
      <c r="H686" s="144"/>
      <c r="J686" s="145"/>
      <c r="N686" s="146"/>
      <c r="O686" s="147"/>
      <c r="P686" s="148"/>
      <c r="Q686" s="149"/>
      <c r="R686" s="141"/>
      <c r="AE686" s="150"/>
      <c r="AF686" s="150"/>
      <c r="AP686" s="151"/>
    </row>
    <row r="687">
      <c r="A687" s="133"/>
      <c r="H687" s="144"/>
      <c r="J687" s="145"/>
      <c r="N687" s="146"/>
      <c r="O687" s="147"/>
      <c r="P687" s="148"/>
      <c r="Q687" s="149"/>
      <c r="R687" s="141"/>
      <c r="AE687" s="150"/>
      <c r="AF687" s="150"/>
      <c r="AP687" s="151"/>
    </row>
    <row r="688">
      <c r="A688" s="133"/>
      <c r="H688" s="144"/>
      <c r="J688" s="145"/>
      <c r="N688" s="146"/>
      <c r="O688" s="147"/>
      <c r="P688" s="148"/>
      <c r="Q688" s="149"/>
      <c r="R688" s="141"/>
      <c r="AE688" s="150"/>
      <c r="AF688" s="150"/>
      <c r="AP688" s="151"/>
    </row>
    <row r="689">
      <c r="A689" s="133"/>
      <c r="H689" s="144"/>
      <c r="J689" s="145"/>
      <c r="N689" s="146"/>
      <c r="O689" s="147"/>
      <c r="P689" s="148"/>
      <c r="Q689" s="149"/>
      <c r="R689" s="141"/>
      <c r="AE689" s="150"/>
      <c r="AF689" s="150"/>
      <c r="AP689" s="151"/>
    </row>
    <row r="690">
      <c r="A690" s="133"/>
      <c r="H690" s="144"/>
      <c r="J690" s="145"/>
      <c r="N690" s="146"/>
      <c r="O690" s="147"/>
      <c r="P690" s="148"/>
      <c r="Q690" s="149"/>
      <c r="R690" s="141"/>
      <c r="AE690" s="150"/>
      <c r="AF690" s="150"/>
      <c r="AP690" s="151"/>
    </row>
    <row r="691">
      <c r="A691" s="133"/>
      <c r="H691" s="144"/>
      <c r="J691" s="145"/>
      <c r="N691" s="146"/>
      <c r="O691" s="147"/>
      <c r="P691" s="148"/>
      <c r="Q691" s="149"/>
      <c r="R691" s="141"/>
      <c r="AE691" s="150"/>
      <c r="AF691" s="150"/>
      <c r="AP691" s="151"/>
    </row>
    <row r="692">
      <c r="A692" s="133"/>
      <c r="H692" s="144"/>
      <c r="J692" s="145"/>
      <c r="N692" s="146"/>
      <c r="O692" s="147"/>
      <c r="P692" s="148"/>
      <c r="Q692" s="149"/>
      <c r="R692" s="141"/>
      <c r="AE692" s="150"/>
      <c r="AF692" s="150"/>
      <c r="AP692" s="151"/>
    </row>
    <row r="693">
      <c r="A693" s="133"/>
      <c r="H693" s="144"/>
      <c r="J693" s="145"/>
      <c r="N693" s="146"/>
      <c r="O693" s="147"/>
      <c r="P693" s="148"/>
      <c r="Q693" s="149"/>
      <c r="R693" s="141"/>
      <c r="AE693" s="150"/>
      <c r="AF693" s="150"/>
      <c r="AP693" s="151"/>
    </row>
    <row r="694">
      <c r="A694" s="133"/>
      <c r="H694" s="144"/>
      <c r="J694" s="145"/>
      <c r="N694" s="146"/>
      <c r="O694" s="147"/>
      <c r="P694" s="148"/>
      <c r="Q694" s="149"/>
      <c r="R694" s="141"/>
      <c r="AE694" s="150"/>
      <c r="AF694" s="150"/>
      <c r="AP694" s="151"/>
    </row>
    <row r="695">
      <c r="A695" s="133"/>
      <c r="H695" s="144"/>
      <c r="J695" s="145"/>
      <c r="N695" s="146"/>
      <c r="O695" s="147"/>
      <c r="P695" s="148"/>
      <c r="Q695" s="149"/>
      <c r="R695" s="141"/>
      <c r="AE695" s="150"/>
      <c r="AF695" s="150"/>
      <c r="AP695" s="151"/>
    </row>
    <row r="696">
      <c r="A696" s="133"/>
      <c r="H696" s="144"/>
      <c r="J696" s="145"/>
      <c r="N696" s="146"/>
      <c r="O696" s="147"/>
      <c r="P696" s="148"/>
      <c r="Q696" s="149"/>
      <c r="R696" s="141"/>
      <c r="AE696" s="150"/>
      <c r="AF696" s="150"/>
      <c r="AP696" s="151"/>
    </row>
    <row r="697">
      <c r="A697" s="133"/>
      <c r="H697" s="144"/>
      <c r="J697" s="145"/>
      <c r="N697" s="146"/>
      <c r="O697" s="147"/>
      <c r="P697" s="148"/>
      <c r="Q697" s="149"/>
      <c r="R697" s="141"/>
      <c r="AE697" s="150"/>
      <c r="AF697" s="150"/>
      <c r="AP697" s="151"/>
    </row>
    <row r="698">
      <c r="A698" s="133"/>
      <c r="H698" s="144"/>
      <c r="J698" s="145"/>
      <c r="N698" s="146"/>
      <c r="O698" s="147"/>
      <c r="P698" s="148"/>
      <c r="Q698" s="149"/>
      <c r="R698" s="141"/>
      <c r="AE698" s="150"/>
      <c r="AF698" s="150"/>
      <c r="AP698" s="151"/>
    </row>
    <row r="699">
      <c r="A699" s="133"/>
      <c r="H699" s="144"/>
      <c r="J699" s="145"/>
      <c r="N699" s="146"/>
      <c r="O699" s="147"/>
      <c r="P699" s="148"/>
      <c r="Q699" s="149"/>
      <c r="R699" s="141"/>
      <c r="AE699" s="150"/>
      <c r="AF699" s="150"/>
      <c r="AP699" s="151"/>
    </row>
    <row r="700">
      <c r="A700" s="133"/>
      <c r="H700" s="144"/>
      <c r="J700" s="145"/>
      <c r="N700" s="146"/>
      <c r="O700" s="147"/>
      <c r="P700" s="148"/>
      <c r="Q700" s="149"/>
      <c r="R700" s="141"/>
      <c r="AE700" s="150"/>
      <c r="AF700" s="150"/>
      <c r="AP700" s="151"/>
    </row>
    <row r="701">
      <c r="A701" s="133"/>
      <c r="H701" s="144"/>
      <c r="J701" s="145"/>
      <c r="N701" s="146"/>
      <c r="O701" s="147"/>
      <c r="P701" s="148"/>
      <c r="Q701" s="149"/>
      <c r="R701" s="141"/>
      <c r="AE701" s="150"/>
      <c r="AF701" s="150"/>
      <c r="AP701" s="151"/>
    </row>
    <row r="702">
      <c r="A702" s="133"/>
      <c r="H702" s="144"/>
      <c r="J702" s="145"/>
      <c r="N702" s="146"/>
      <c r="O702" s="147"/>
      <c r="P702" s="148"/>
      <c r="Q702" s="149"/>
      <c r="R702" s="141"/>
      <c r="AE702" s="150"/>
      <c r="AF702" s="150"/>
      <c r="AP702" s="151"/>
    </row>
    <row r="703">
      <c r="A703" s="133"/>
      <c r="H703" s="144"/>
      <c r="J703" s="145"/>
      <c r="N703" s="146"/>
      <c r="O703" s="147"/>
      <c r="P703" s="148"/>
      <c r="Q703" s="149"/>
      <c r="R703" s="141"/>
      <c r="AE703" s="150"/>
      <c r="AF703" s="150"/>
      <c r="AP703" s="151"/>
    </row>
    <row r="704">
      <c r="A704" s="133"/>
      <c r="H704" s="144"/>
      <c r="J704" s="145"/>
      <c r="N704" s="146"/>
      <c r="O704" s="147"/>
      <c r="P704" s="148"/>
      <c r="Q704" s="149"/>
      <c r="R704" s="141"/>
      <c r="AE704" s="150"/>
      <c r="AF704" s="150"/>
      <c r="AP704" s="151"/>
    </row>
    <row r="705">
      <c r="A705" s="133"/>
      <c r="H705" s="144"/>
      <c r="J705" s="145"/>
      <c r="N705" s="146"/>
      <c r="O705" s="147"/>
      <c r="P705" s="148"/>
      <c r="Q705" s="149"/>
      <c r="R705" s="141"/>
      <c r="AE705" s="150"/>
      <c r="AF705" s="150"/>
      <c r="AP705" s="151"/>
    </row>
    <row r="706">
      <c r="A706" s="133"/>
      <c r="H706" s="144"/>
      <c r="J706" s="145"/>
      <c r="N706" s="146"/>
      <c r="O706" s="147"/>
      <c r="P706" s="148"/>
      <c r="Q706" s="149"/>
      <c r="R706" s="141"/>
      <c r="AE706" s="150"/>
      <c r="AF706" s="150"/>
      <c r="AP706" s="151"/>
    </row>
    <row r="707">
      <c r="A707" s="133"/>
      <c r="H707" s="144"/>
      <c r="J707" s="145"/>
      <c r="N707" s="146"/>
      <c r="O707" s="147"/>
      <c r="P707" s="148"/>
      <c r="Q707" s="149"/>
      <c r="R707" s="141"/>
      <c r="AE707" s="150"/>
      <c r="AF707" s="150"/>
      <c r="AP707" s="151"/>
    </row>
    <row r="708">
      <c r="A708" s="133"/>
      <c r="H708" s="144"/>
      <c r="J708" s="145"/>
      <c r="N708" s="146"/>
      <c r="O708" s="147"/>
      <c r="P708" s="148"/>
      <c r="Q708" s="149"/>
      <c r="R708" s="141"/>
      <c r="AE708" s="150"/>
      <c r="AF708" s="150"/>
      <c r="AP708" s="151"/>
    </row>
    <row r="709">
      <c r="A709" s="133"/>
      <c r="H709" s="144"/>
      <c r="J709" s="145"/>
      <c r="N709" s="146"/>
      <c r="O709" s="147"/>
      <c r="P709" s="148"/>
      <c r="Q709" s="149"/>
      <c r="R709" s="141"/>
      <c r="AE709" s="150"/>
      <c r="AF709" s="150"/>
      <c r="AP709" s="151"/>
    </row>
    <row r="710">
      <c r="A710" s="133"/>
      <c r="H710" s="144"/>
      <c r="J710" s="145"/>
      <c r="N710" s="146"/>
      <c r="O710" s="147"/>
      <c r="P710" s="148"/>
      <c r="Q710" s="149"/>
      <c r="R710" s="141"/>
      <c r="AE710" s="150"/>
      <c r="AF710" s="150"/>
      <c r="AP710" s="151"/>
    </row>
    <row r="711">
      <c r="A711" s="133"/>
      <c r="H711" s="144"/>
      <c r="J711" s="145"/>
      <c r="N711" s="146"/>
      <c r="O711" s="147"/>
      <c r="P711" s="148"/>
      <c r="Q711" s="149"/>
      <c r="R711" s="141"/>
      <c r="AE711" s="150"/>
      <c r="AF711" s="150"/>
      <c r="AP711" s="151"/>
    </row>
    <row r="712">
      <c r="A712" s="133"/>
      <c r="H712" s="144"/>
      <c r="J712" s="145"/>
      <c r="N712" s="146"/>
      <c r="O712" s="147"/>
      <c r="P712" s="148"/>
      <c r="Q712" s="149"/>
      <c r="R712" s="141"/>
      <c r="AE712" s="150"/>
      <c r="AF712" s="150"/>
      <c r="AP712" s="151"/>
    </row>
    <row r="713">
      <c r="A713" s="133"/>
      <c r="H713" s="144"/>
      <c r="J713" s="145"/>
      <c r="N713" s="146"/>
      <c r="O713" s="147"/>
      <c r="P713" s="148"/>
      <c r="Q713" s="149"/>
      <c r="R713" s="141"/>
      <c r="AE713" s="150"/>
      <c r="AF713" s="150"/>
      <c r="AP713" s="151"/>
    </row>
    <row r="714">
      <c r="A714" s="133"/>
      <c r="H714" s="144"/>
      <c r="J714" s="145"/>
      <c r="N714" s="146"/>
      <c r="O714" s="147"/>
      <c r="P714" s="148"/>
      <c r="Q714" s="149"/>
      <c r="R714" s="141"/>
      <c r="AE714" s="150"/>
      <c r="AF714" s="150"/>
      <c r="AP714" s="151"/>
    </row>
    <row r="715">
      <c r="A715" s="133"/>
      <c r="H715" s="144"/>
      <c r="J715" s="145"/>
      <c r="N715" s="146"/>
      <c r="O715" s="147"/>
      <c r="P715" s="148"/>
      <c r="Q715" s="149"/>
      <c r="R715" s="141"/>
      <c r="AE715" s="150"/>
      <c r="AF715" s="150"/>
      <c r="AP715" s="151"/>
    </row>
    <row r="716">
      <c r="A716" s="133"/>
      <c r="H716" s="144"/>
      <c r="J716" s="145"/>
      <c r="N716" s="146"/>
      <c r="O716" s="147"/>
      <c r="P716" s="148"/>
      <c r="Q716" s="149"/>
      <c r="R716" s="141"/>
      <c r="AE716" s="150"/>
      <c r="AF716" s="150"/>
      <c r="AP716" s="151"/>
    </row>
    <row r="717">
      <c r="A717" s="133"/>
      <c r="H717" s="144"/>
      <c r="J717" s="145"/>
      <c r="N717" s="146"/>
      <c r="O717" s="147"/>
      <c r="P717" s="148"/>
      <c r="Q717" s="149"/>
      <c r="R717" s="141"/>
      <c r="AE717" s="150"/>
      <c r="AF717" s="150"/>
      <c r="AP717" s="151"/>
    </row>
    <row r="718">
      <c r="A718" s="133"/>
      <c r="H718" s="144"/>
      <c r="J718" s="145"/>
      <c r="N718" s="146"/>
      <c r="O718" s="147"/>
      <c r="P718" s="148"/>
      <c r="Q718" s="149"/>
      <c r="R718" s="141"/>
      <c r="AE718" s="150"/>
      <c r="AF718" s="150"/>
      <c r="AP718" s="151"/>
    </row>
    <row r="719">
      <c r="A719" s="133"/>
      <c r="H719" s="144"/>
      <c r="J719" s="145"/>
      <c r="N719" s="146"/>
      <c r="O719" s="147"/>
      <c r="P719" s="148"/>
      <c r="Q719" s="149"/>
      <c r="R719" s="141"/>
      <c r="AE719" s="150"/>
      <c r="AF719" s="150"/>
      <c r="AP719" s="151"/>
    </row>
    <row r="720">
      <c r="A720" s="133"/>
      <c r="H720" s="144"/>
      <c r="J720" s="145"/>
      <c r="N720" s="146"/>
      <c r="O720" s="147"/>
      <c r="P720" s="148"/>
      <c r="Q720" s="149"/>
      <c r="R720" s="141"/>
      <c r="AE720" s="150"/>
      <c r="AF720" s="150"/>
      <c r="AP720" s="151"/>
    </row>
    <row r="721">
      <c r="A721" s="133"/>
      <c r="H721" s="144"/>
      <c r="J721" s="145"/>
      <c r="N721" s="146"/>
      <c r="O721" s="147"/>
      <c r="P721" s="148"/>
      <c r="Q721" s="149"/>
      <c r="R721" s="141"/>
      <c r="AE721" s="150"/>
      <c r="AF721" s="150"/>
      <c r="AP721" s="151"/>
    </row>
    <row r="722">
      <c r="A722" s="133"/>
      <c r="H722" s="144"/>
      <c r="J722" s="145"/>
      <c r="N722" s="146"/>
      <c r="O722" s="147"/>
      <c r="P722" s="148"/>
      <c r="Q722" s="149"/>
      <c r="R722" s="141"/>
      <c r="AE722" s="150"/>
      <c r="AF722" s="150"/>
      <c r="AP722" s="151"/>
    </row>
    <row r="723">
      <c r="A723" s="133"/>
      <c r="H723" s="144"/>
      <c r="J723" s="145"/>
      <c r="N723" s="146"/>
      <c r="O723" s="147"/>
      <c r="P723" s="148"/>
      <c r="Q723" s="149"/>
      <c r="R723" s="141"/>
      <c r="AE723" s="150"/>
      <c r="AF723" s="150"/>
      <c r="AP723" s="151"/>
    </row>
    <row r="724">
      <c r="A724" s="133"/>
      <c r="H724" s="144"/>
      <c r="J724" s="145"/>
      <c r="N724" s="146"/>
      <c r="O724" s="147"/>
      <c r="P724" s="148"/>
      <c r="Q724" s="149"/>
      <c r="R724" s="141"/>
      <c r="AE724" s="150"/>
      <c r="AF724" s="150"/>
      <c r="AP724" s="151"/>
    </row>
    <row r="725">
      <c r="A725" s="133"/>
      <c r="H725" s="144"/>
      <c r="J725" s="145"/>
      <c r="N725" s="146"/>
      <c r="O725" s="147"/>
      <c r="P725" s="148"/>
      <c r="Q725" s="149"/>
      <c r="R725" s="141"/>
      <c r="AE725" s="150"/>
      <c r="AF725" s="150"/>
      <c r="AP725" s="151"/>
    </row>
    <row r="726">
      <c r="A726" s="133"/>
      <c r="H726" s="144"/>
      <c r="J726" s="145"/>
      <c r="N726" s="146"/>
      <c r="O726" s="147"/>
      <c r="P726" s="148"/>
      <c r="Q726" s="149"/>
      <c r="R726" s="141"/>
      <c r="AE726" s="150"/>
      <c r="AF726" s="150"/>
      <c r="AP726" s="151"/>
    </row>
    <row r="727">
      <c r="A727" s="133"/>
      <c r="H727" s="144"/>
      <c r="J727" s="145"/>
      <c r="N727" s="146"/>
      <c r="O727" s="147"/>
      <c r="P727" s="148"/>
      <c r="Q727" s="149"/>
      <c r="R727" s="141"/>
      <c r="AE727" s="150"/>
      <c r="AF727" s="150"/>
      <c r="AP727" s="151"/>
    </row>
    <row r="728">
      <c r="A728" s="133"/>
      <c r="H728" s="144"/>
      <c r="J728" s="145"/>
      <c r="N728" s="146"/>
      <c r="O728" s="147"/>
      <c r="P728" s="148"/>
      <c r="Q728" s="149"/>
      <c r="R728" s="141"/>
      <c r="AE728" s="150"/>
      <c r="AF728" s="150"/>
      <c r="AP728" s="151"/>
    </row>
    <row r="729">
      <c r="A729" s="133"/>
      <c r="H729" s="144"/>
      <c r="J729" s="145"/>
      <c r="N729" s="146"/>
      <c r="O729" s="147"/>
      <c r="P729" s="148"/>
      <c r="Q729" s="149"/>
      <c r="R729" s="141"/>
      <c r="AE729" s="150"/>
      <c r="AF729" s="150"/>
      <c r="AP729" s="151"/>
    </row>
    <row r="730">
      <c r="A730" s="133"/>
      <c r="H730" s="144"/>
      <c r="J730" s="145"/>
      <c r="N730" s="146"/>
      <c r="O730" s="147"/>
      <c r="P730" s="148"/>
      <c r="Q730" s="149"/>
      <c r="R730" s="141"/>
      <c r="AE730" s="150"/>
      <c r="AF730" s="150"/>
      <c r="AP730" s="151"/>
    </row>
    <row r="731">
      <c r="A731" s="133"/>
      <c r="H731" s="144"/>
      <c r="J731" s="145"/>
      <c r="N731" s="146"/>
      <c r="O731" s="147"/>
      <c r="P731" s="148"/>
      <c r="Q731" s="149"/>
      <c r="R731" s="141"/>
      <c r="AE731" s="150"/>
      <c r="AF731" s="150"/>
      <c r="AP731" s="151"/>
    </row>
    <row r="732">
      <c r="A732" s="133"/>
      <c r="H732" s="144"/>
      <c r="J732" s="145"/>
      <c r="N732" s="146"/>
      <c r="O732" s="147"/>
      <c r="P732" s="148"/>
      <c r="Q732" s="149"/>
      <c r="R732" s="141"/>
      <c r="AE732" s="150"/>
      <c r="AF732" s="150"/>
      <c r="AP732" s="151"/>
    </row>
    <row r="733">
      <c r="A733" s="133"/>
      <c r="H733" s="144"/>
      <c r="J733" s="145"/>
      <c r="N733" s="146"/>
      <c r="O733" s="147"/>
      <c r="P733" s="148"/>
      <c r="Q733" s="149"/>
      <c r="R733" s="141"/>
      <c r="AE733" s="150"/>
      <c r="AF733" s="150"/>
      <c r="AP733" s="151"/>
    </row>
    <row r="734">
      <c r="A734" s="133"/>
      <c r="H734" s="144"/>
      <c r="J734" s="145"/>
      <c r="N734" s="146"/>
      <c r="O734" s="147"/>
      <c r="P734" s="148"/>
      <c r="Q734" s="149"/>
      <c r="R734" s="141"/>
      <c r="AE734" s="150"/>
      <c r="AF734" s="150"/>
      <c r="AP734" s="151"/>
    </row>
    <row r="735">
      <c r="A735" s="133"/>
      <c r="H735" s="144"/>
      <c r="J735" s="145"/>
      <c r="N735" s="146"/>
      <c r="O735" s="147"/>
      <c r="P735" s="148"/>
      <c r="Q735" s="149"/>
      <c r="R735" s="141"/>
      <c r="AE735" s="150"/>
      <c r="AF735" s="150"/>
      <c r="AP735" s="151"/>
    </row>
    <row r="736">
      <c r="A736" s="133"/>
      <c r="H736" s="144"/>
      <c r="J736" s="145"/>
      <c r="N736" s="146"/>
      <c r="O736" s="147"/>
      <c r="P736" s="148"/>
      <c r="Q736" s="149"/>
      <c r="R736" s="141"/>
      <c r="AE736" s="150"/>
      <c r="AF736" s="150"/>
      <c r="AP736" s="151"/>
    </row>
    <row r="737">
      <c r="A737" s="133"/>
      <c r="H737" s="144"/>
      <c r="J737" s="145"/>
      <c r="N737" s="146"/>
      <c r="O737" s="147"/>
      <c r="P737" s="148"/>
      <c r="Q737" s="149"/>
      <c r="R737" s="141"/>
      <c r="AE737" s="150"/>
      <c r="AF737" s="150"/>
      <c r="AP737" s="151"/>
    </row>
    <row r="738">
      <c r="A738" s="133"/>
      <c r="H738" s="144"/>
      <c r="J738" s="145"/>
      <c r="N738" s="146"/>
      <c r="O738" s="147"/>
      <c r="P738" s="148"/>
      <c r="Q738" s="149"/>
      <c r="R738" s="141"/>
      <c r="AE738" s="150"/>
      <c r="AF738" s="150"/>
      <c r="AP738" s="151"/>
    </row>
    <row r="739">
      <c r="A739" s="133"/>
      <c r="H739" s="144"/>
      <c r="J739" s="145"/>
      <c r="N739" s="146"/>
      <c r="O739" s="147"/>
      <c r="P739" s="148"/>
      <c r="Q739" s="149"/>
      <c r="R739" s="141"/>
      <c r="AE739" s="150"/>
      <c r="AF739" s="150"/>
      <c r="AP739" s="151"/>
    </row>
    <row r="740">
      <c r="A740" s="133"/>
      <c r="H740" s="144"/>
      <c r="J740" s="145"/>
      <c r="N740" s="146"/>
      <c r="O740" s="147"/>
      <c r="P740" s="148"/>
      <c r="Q740" s="149"/>
      <c r="R740" s="141"/>
      <c r="AE740" s="150"/>
      <c r="AF740" s="150"/>
      <c r="AP740" s="151"/>
    </row>
    <row r="741">
      <c r="A741" s="133"/>
      <c r="H741" s="144"/>
      <c r="J741" s="145"/>
      <c r="N741" s="146"/>
      <c r="O741" s="147"/>
      <c r="P741" s="148"/>
      <c r="Q741" s="149"/>
      <c r="R741" s="141"/>
      <c r="AE741" s="150"/>
      <c r="AF741" s="150"/>
      <c r="AP741" s="151"/>
    </row>
    <row r="742">
      <c r="A742" s="133"/>
      <c r="H742" s="144"/>
      <c r="J742" s="145"/>
      <c r="N742" s="146"/>
      <c r="O742" s="147"/>
      <c r="P742" s="148"/>
      <c r="Q742" s="149"/>
      <c r="R742" s="141"/>
      <c r="AE742" s="150"/>
      <c r="AF742" s="150"/>
      <c r="AP742" s="151"/>
    </row>
    <row r="743">
      <c r="A743" s="133"/>
      <c r="H743" s="144"/>
      <c r="J743" s="145"/>
      <c r="N743" s="146"/>
      <c r="O743" s="147"/>
      <c r="P743" s="148"/>
      <c r="Q743" s="149"/>
      <c r="R743" s="141"/>
      <c r="AE743" s="150"/>
      <c r="AF743" s="150"/>
      <c r="AP743" s="151"/>
    </row>
    <row r="744">
      <c r="A744" s="133"/>
      <c r="H744" s="144"/>
      <c r="J744" s="145"/>
      <c r="N744" s="146"/>
      <c r="O744" s="147"/>
      <c r="P744" s="148"/>
      <c r="Q744" s="149"/>
      <c r="R744" s="141"/>
      <c r="AE744" s="150"/>
      <c r="AF744" s="150"/>
      <c r="AP744" s="151"/>
    </row>
    <row r="745">
      <c r="A745" s="133"/>
      <c r="H745" s="144"/>
      <c r="J745" s="145"/>
      <c r="N745" s="146"/>
      <c r="O745" s="147"/>
      <c r="P745" s="148"/>
      <c r="Q745" s="149"/>
      <c r="R745" s="141"/>
      <c r="AE745" s="150"/>
      <c r="AF745" s="150"/>
      <c r="AP745" s="151"/>
    </row>
    <row r="746">
      <c r="A746" s="133"/>
      <c r="H746" s="144"/>
      <c r="J746" s="145"/>
      <c r="N746" s="146"/>
      <c r="O746" s="147"/>
      <c r="P746" s="148"/>
      <c r="Q746" s="149"/>
      <c r="R746" s="141"/>
      <c r="AE746" s="150"/>
      <c r="AF746" s="150"/>
      <c r="AP746" s="151"/>
    </row>
    <row r="747">
      <c r="A747" s="133"/>
      <c r="H747" s="144"/>
      <c r="J747" s="145"/>
      <c r="N747" s="146"/>
      <c r="O747" s="147"/>
      <c r="P747" s="148"/>
      <c r="Q747" s="149"/>
      <c r="R747" s="141"/>
      <c r="AE747" s="150"/>
      <c r="AF747" s="150"/>
      <c r="AP747" s="151"/>
    </row>
    <row r="748">
      <c r="A748" s="133"/>
      <c r="H748" s="144"/>
      <c r="J748" s="145"/>
      <c r="N748" s="146"/>
      <c r="O748" s="147"/>
      <c r="P748" s="148"/>
      <c r="Q748" s="149"/>
      <c r="R748" s="141"/>
      <c r="AE748" s="150"/>
      <c r="AF748" s="150"/>
      <c r="AP748" s="151"/>
    </row>
    <row r="749">
      <c r="A749" s="133"/>
      <c r="H749" s="144"/>
      <c r="J749" s="145"/>
      <c r="N749" s="146"/>
      <c r="O749" s="147"/>
      <c r="P749" s="148"/>
      <c r="Q749" s="149"/>
      <c r="R749" s="141"/>
      <c r="AE749" s="150"/>
      <c r="AF749" s="150"/>
      <c r="AP749" s="151"/>
    </row>
    <row r="750">
      <c r="A750" s="133"/>
      <c r="H750" s="144"/>
      <c r="J750" s="145"/>
      <c r="N750" s="146"/>
      <c r="O750" s="147"/>
      <c r="P750" s="148"/>
      <c r="Q750" s="149"/>
      <c r="R750" s="141"/>
      <c r="AE750" s="150"/>
      <c r="AF750" s="150"/>
      <c r="AP750" s="151"/>
    </row>
    <row r="751">
      <c r="A751" s="133"/>
      <c r="H751" s="144"/>
      <c r="J751" s="145"/>
      <c r="N751" s="146"/>
      <c r="O751" s="147"/>
      <c r="P751" s="148"/>
      <c r="Q751" s="149"/>
      <c r="R751" s="141"/>
      <c r="AE751" s="150"/>
      <c r="AF751" s="150"/>
      <c r="AP751" s="151"/>
    </row>
    <row r="752">
      <c r="A752" s="133"/>
      <c r="H752" s="144"/>
      <c r="J752" s="145"/>
      <c r="N752" s="146"/>
      <c r="O752" s="147"/>
      <c r="P752" s="148"/>
      <c r="Q752" s="149"/>
      <c r="R752" s="141"/>
      <c r="AE752" s="150"/>
      <c r="AF752" s="150"/>
      <c r="AP752" s="151"/>
    </row>
    <row r="753">
      <c r="A753" s="133"/>
      <c r="H753" s="144"/>
      <c r="J753" s="145"/>
      <c r="N753" s="146"/>
      <c r="O753" s="147"/>
      <c r="P753" s="148"/>
      <c r="Q753" s="149"/>
      <c r="R753" s="141"/>
      <c r="AE753" s="150"/>
      <c r="AF753" s="150"/>
      <c r="AP753" s="151"/>
    </row>
    <row r="754">
      <c r="A754" s="133"/>
      <c r="H754" s="144"/>
      <c r="J754" s="145"/>
      <c r="N754" s="146"/>
      <c r="O754" s="147"/>
      <c r="P754" s="148"/>
      <c r="Q754" s="149"/>
      <c r="R754" s="141"/>
      <c r="AE754" s="150"/>
      <c r="AF754" s="150"/>
      <c r="AP754" s="151"/>
    </row>
    <row r="755">
      <c r="A755" s="133"/>
      <c r="H755" s="144"/>
      <c r="J755" s="145"/>
      <c r="N755" s="146"/>
      <c r="O755" s="147"/>
      <c r="P755" s="148"/>
      <c r="Q755" s="149"/>
      <c r="R755" s="141"/>
      <c r="AE755" s="150"/>
      <c r="AF755" s="150"/>
      <c r="AP755" s="151"/>
    </row>
    <row r="756">
      <c r="A756" s="133"/>
      <c r="H756" s="144"/>
      <c r="J756" s="145"/>
      <c r="N756" s="146"/>
      <c r="O756" s="147"/>
      <c r="P756" s="148"/>
      <c r="Q756" s="149"/>
      <c r="R756" s="141"/>
      <c r="AE756" s="150"/>
      <c r="AF756" s="150"/>
      <c r="AP756" s="151"/>
    </row>
    <row r="757">
      <c r="A757" s="133"/>
      <c r="H757" s="144"/>
      <c r="J757" s="145"/>
      <c r="N757" s="146"/>
      <c r="O757" s="147"/>
      <c r="P757" s="148"/>
      <c r="Q757" s="149"/>
      <c r="R757" s="141"/>
      <c r="AE757" s="150"/>
      <c r="AF757" s="150"/>
      <c r="AP757" s="151"/>
    </row>
    <row r="758">
      <c r="A758" s="133"/>
      <c r="H758" s="144"/>
      <c r="J758" s="145"/>
      <c r="N758" s="146"/>
      <c r="O758" s="147"/>
      <c r="P758" s="148"/>
      <c r="Q758" s="149"/>
      <c r="R758" s="141"/>
      <c r="AE758" s="150"/>
      <c r="AF758" s="150"/>
      <c r="AP758" s="151"/>
    </row>
    <row r="759">
      <c r="A759" s="133"/>
      <c r="H759" s="144"/>
      <c r="J759" s="145"/>
      <c r="N759" s="146"/>
      <c r="O759" s="147"/>
      <c r="P759" s="148"/>
      <c r="Q759" s="149"/>
      <c r="R759" s="141"/>
      <c r="AE759" s="150"/>
      <c r="AF759" s="150"/>
      <c r="AP759" s="151"/>
    </row>
    <row r="760">
      <c r="A760" s="133"/>
      <c r="H760" s="144"/>
      <c r="J760" s="145"/>
      <c r="N760" s="146"/>
      <c r="O760" s="147"/>
      <c r="P760" s="148"/>
      <c r="Q760" s="149"/>
      <c r="R760" s="141"/>
      <c r="AE760" s="150"/>
      <c r="AF760" s="150"/>
      <c r="AP760" s="151"/>
    </row>
    <row r="761">
      <c r="A761" s="133"/>
      <c r="H761" s="144"/>
      <c r="J761" s="145"/>
      <c r="N761" s="146"/>
      <c r="O761" s="147"/>
      <c r="P761" s="148"/>
      <c r="Q761" s="149"/>
      <c r="R761" s="141"/>
      <c r="AE761" s="150"/>
      <c r="AF761" s="150"/>
      <c r="AP761" s="151"/>
    </row>
    <row r="762">
      <c r="A762" s="133"/>
      <c r="H762" s="144"/>
      <c r="J762" s="145"/>
      <c r="N762" s="146"/>
      <c r="O762" s="147"/>
      <c r="P762" s="148"/>
      <c r="Q762" s="149"/>
      <c r="R762" s="141"/>
      <c r="AE762" s="150"/>
      <c r="AF762" s="150"/>
      <c r="AP762" s="151"/>
    </row>
    <row r="763">
      <c r="A763" s="133"/>
      <c r="H763" s="144"/>
      <c r="J763" s="145"/>
      <c r="N763" s="146"/>
      <c r="O763" s="147"/>
      <c r="P763" s="148"/>
      <c r="Q763" s="149"/>
      <c r="R763" s="141"/>
      <c r="AE763" s="150"/>
      <c r="AF763" s="150"/>
      <c r="AP763" s="151"/>
    </row>
    <row r="764">
      <c r="A764" s="133"/>
      <c r="H764" s="144"/>
      <c r="J764" s="145"/>
      <c r="N764" s="146"/>
      <c r="O764" s="147"/>
      <c r="P764" s="148"/>
      <c r="Q764" s="149"/>
      <c r="R764" s="141"/>
      <c r="AE764" s="150"/>
      <c r="AF764" s="150"/>
      <c r="AP764" s="151"/>
    </row>
    <row r="765">
      <c r="A765" s="133"/>
      <c r="H765" s="144"/>
      <c r="J765" s="145"/>
      <c r="N765" s="146"/>
      <c r="O765" s="147"/>
      <c r="P765" s="148"/>
      <c r="Q765" s="149"/>
      <c r="R765" s="141"/>
      <c r="AE765" s="150"/>
      <c r="AF765" s="150"/>
      <c r="AP765" s="151"/>
    </row>
    <row r="766">
      <c r="A766" s="133"/>
      <c r="H766" s="144"/>
      <c r="J766" s="145"/>
      <c r="N766" s="146"/>
      <c r="O766" s="147"/>
      <c r="P766" s="148"/>
      <c r="Q766" s="149"/>
      <c r="R766" s="141"/>
      <c r="AE766" s="150"/>
      <c r="AF766" s="150"/>
      <c r="AP766" s="151"/>
    </row>
    <row r="767">
      <c r="A767" s="133"/>
      <c r="H767" s="144"/>
      <c r="J767" s="145"/>
      <c r="N767" s="146"/>
      <c r="O767" s="147"/>
      <c r="P767" s="148"/>
      <c r="Q767" s="149"/>
      <c r="R767" s="141"/>
      <c r="AE767" s="150"/>
      <c r="AF767" s="150"/>
      <c r="AP767" s="151"/>
    </row>
    <row r="768">
      <c r="A768" s="133"/>
      <c r="H768" s="144"/>
      <c r="J768" s="145"/>
      <c r="N768" s="146"/>
      <c r="O768" s="147"/>
      <c r="P768" s="148"/>
      <c r="Q768" s="149"/>
      <c r="R768" s="141"/>
      <c r="AE768" s="150"/>
      <c r="AF768" s="150"/>
      <c r="AP768" s="151"/>
    </row>
    <row r="769">
      <c r="A769" s="133"/>
      <c r="H769" s="144"/>
      <c r="J769" s="145"/>
      <c r="N769" s="146"/>
      <c r="O769" s="147"/>
      <c r="P769" s="148"/>
      <c r="Q769" s="149"/>
      <c r="R769" s="141"/>
      <c r="AE769" s="150"/>
      <c r="AF769" s="150"/>
      <c r="AP769" s="151"/>
    </row>
    <row r="770">
      <c r="A770" s="133"/>
      <c r="H770" s="144"/>
      <c r="J770" s="145"/>
      <c r="N770" s="146"/>
      <c r="O770" s="147"/>
      <c r="P770" s="148"/>
      <c r="Q770" s="149"/>
      <c r="R770" s="141"/>
      <c r="AE770" s="150"/>
      <c r="AF770" s="150"/>
      <c r="AP770" s="151"/>
    </row>
    <row r="771">
      <c r="A771" s="133"/>
      <c r="H771" s="144"/>
      <c r="J771" s="145"/>
      <c r="N771" s="146"/>
      <c r="O771" s="147"/>
      <c r="P771" s="148"/>
      <c r="Q771" s="149"/>
      <c r="R771" s="141"/>
      <c r="AE771" s="150"/>
      <c r="AF771" s="150"/>
      <c r="AP771" s="151"/>
    </row>
    <row r="772">
      <c r="A772" s="133"/>
      <c r="H772" s="144"/>
      <c r="J772" s="145"/>
      <c r="N772" s="146"/>
      <c r="O772" s="147"/>
      <c r="P772" s="148"/>
      <c r="Q772" s="149"/>
      <c r="R772" s="141"/>
      <c r="AE772" s="150"/>
      <c r="AF772" s="150"/>
      <c r="AP772" s="151"/>
    </row>
    <row r="773">
      <c r="A773" s="133"/>
      <c r="H773" s="144"/>
      <c r="J773" s="145"/>
      <c r="N773" s="146"/>
      <c r="O773" s="147"/>
      <c r="P773" s="148"/>
      <c r="Q773" s="149"/>
      <c r="R773" s="141"/>
      <c r="AE773" s="150"/>
      <c r="AF773" s="150"/>
      <c r="AP773" s="151"/>
    </row>
    <row r="774">
      <c r="A774" s="133"/>
      <c r="H774" s="144"/>
      <c r="J774" s="145"/>
      <c r="N774" s="146"/>
      <c r="O774" s="147"/>
      <c r="P774" s="148"/>
      <c r="Q774" s="149"/>
      <c r="R774" s="141"/>
      <c r="AE774" s="150"/>
      <c r="AF774" s="150"/>
      <c r="AP774" s="151"/>
    </row>
    <row r="775">
      <c r="A775" s="133"/>
      <c r="H775" s="144"/>
      <c r="J775" s="145"/>
      <c r="N775" s="146"/>
      <c r="O775" s="147"/>
      <c r="P775" s="148"/>
      <c r="Q775" s="149"/>
      <c r="R775" s="141"/>
      <c r="AE775" s="150"/>
      <c r="AF775" s="150"/>
      <c r="AP775" s="151"/>
    </row>
    <row r="776">
      <c r="A776" s="133"/>
      <c r="H776" s="144"/>
      <c r="J776" s="145"/>
      <c r="N776" s="146"/>
      <c r="O776" s="147"/>
      <c r="P776" s="148"/>
      <c r="Q776" s="149"/>
      <c r="R776" s="141"/>
      <c r="AE776" s="150"/>
      <c r="AF776" s="150"/>
      <c r="AP776" s="151"/>
    </row>
    <row r="777">
      <c r="A777" s="133"/>
      <c r="H777" s="144"/>
      <c r="J777" s="145"/>
      <c r="N777" s="146"/>
      <c r="O777" s="147"/>
      <c r="P777" s="148"/>
      <c r="Q777" s="149"/>
      <c r="R777" s="141"/>
      <c r="AE777" s="150"/>
      <c r="AF777" s="150"/>
      <c r="AP777" s="151"/>
    </row>
    <row r="778">
      <c r="A778" s="133"/>
      <c r="H778" s="144"/>
      <c r="J778" s="145"/>
      <c r="N778" s="146"/>
      <c r="O778" s="147"/>
      <c r="P778" s="148"/>
      <c r="Q778" s="149"/>
      <c r="R778" s="141"/>
      <c r="AE778" s="150"/>
      <c r="AF778" s="150"/>
      <c r="AP778" s="151"/>
    </row>
    <row r="779">
      <c r="A779" s="133"/>
      <c r="H779" s="144"/>
      <c r="J779" s="145"/>
      <c r="N779" s="146"/>
      <c r="O779" s="147"/>
      <c r="P779" s="148"/>
      <c r="Q779" s="149"/>
      <c r="R779" s="141"/>
      <c r="AE779" s="150"/>
      <c r="AF779" s="150"/>
      <c r="AP779" s="151"/>
    </row>
    <row r="780">
      <c r="A780" s="133"/>
      <c r="H780" s="144"/>
      <c r="J780" s="145"/>
      <c r="N780" s="146"/>
      <c r="O780" s="147"/>
      <c r="P780" s="148"/>
      <c r="Q780" s="149"/>
      <c r="R780" s="141"/>
      <c r="AE780" s="150"/>
      <c r="AF780" s="150"/>
      <c r="AP780" s="151"/>
    </row>
    <row r="781">
      <c r="A781" s="133"/>
      <c r="H781" s="144"/>
      <c r="J781" s="145"/>
      <c r="N781" s="146"/>
      <c r="O781" s="147"/>
      <c r="P781" s="148"/>
      <c r="Q781" s="149"/>
      <c r="R781" s="141"/>
      <c r="AE781" s="150"/>
      <c r="AF781" s="150"/>
      <c r="AP781" s="151"/>
    </row>
    <row r="782">
      <c r="A782" s="133"/>
      <c r="H782" s="144"/>
      <c r="J782" s="145"/>
      <c r="N782" s="146"/>
      <c r="O782" s="147"/>
      <c r="P782" s="148"/>
      <c r="Q782" s="149"/>
      <c r="R782" s="141"/>
      <c r="AE782" s="150"/>
      <c r="AF782" s="150"/>
      <c r="AP782" s="151"/>
    </row>
    <row r="783">
      <c r="A783" s="133"/>
      <c r="H783" s="144"/>
      <c r="J783" s="145"/>
      <c r="N783" s="146"/>
      <c r="O783" s="147"/>
      <c r="P783" s="148"/>
      <c r="Q783" s="149"/>
      <c r="R783" s="141"/>
      <c r="AE783" s="150"/>
      <c r="AF783" s="150"/>
      <c r="AP783" s="151"/>
    </row>
    <row r="784">
      <c r="A784" s="133"/>
      <c r="H784" s="144"/>
      <c r="J784" s="145"/>
      <c r="N784" s="146"/>
      <c r="O784" s="147"/>
      <c r="P784" s="148"/>
      <c r="Q784" s="149"/>
      <c r="R784" s="141"/>
      <c r="AE784" s="150"/>
      <c r="AF784" s="150"/>
      <c r="AP784" s="151"/>
    </row>
    <row r="785">
      <c r="A785" s="133"/>
      <c r="H785" s="144"/>
      <c r="J785" s="145"/>
      <c r="N785" s="146"/>
      <c r="O785" s="147"/>
      <c r="P785" s="148"/>
      <c r="Q785" s="149"/>
      <c r="R785" s="141"/>
      <c r="AE785" s="150"/>
      <c r="AF785" s="150"/>
      <c r="AP785" s="151"/>
    </row>
    <row r="786">
      <c r="A786" s="133"/>
      <c r="H786" s="144"/>
      <c r="J786" s="145"/>
      <c r="N786" s="146"/>
      <c r="O786" s="147"/>
      <c r="P786" s="148"/>
      <c r="Q786" s="149"/>
      <c r="R786" s="141"/>
      <c r="AE786" s="150"/>
      <c r="AF786" s="150"/>
      <c r="AP786" s="151"/>
    </row>
    <row r="787">
      <c r="A787" s="133"/>
      <c r="H787" s="144"/>
      <c r="J787" s="145"/>
      <c r="N787" s="146"/>
      <c r="O787" s="147"/>
      <c r="P787" s="148"/>
      <c r="Q787" s="149"/>
      <c r="R787" s="141"/>
      <c r="AE787" s="150"/>
      <c r="AF787" s="150"/>
      <c r="AP787" s="151"/>
    </row>
    <row r="788">
      <c r="A788" s="133"/>
      <c r="H788" s="144"/>
      <c r="J788" s="145"/>
      <c r="N788" s="146"/>
      <c r="O788" s="147"/>
      <c r="P788" s="148"/>
      <c r="Q788" s="149"/>
      <c r="R788" s="141"/>
      <c r="AE788" s="150"/>
      <c r="AF788" s="150"/>
      <c r="AP788" s="151"/>
    </row>
    <row r="789">
      <c r="A789" s="133"/>
      <c r="H789" s="144"/>
      <c r="J789" s="145"/>
      <c r="N789" s="146"/>
      <c r="O789" s="147"/>
      <c r="P789" s="148"/>
      <c r="Q789" s="149"/>
      <c r="R789" s="141"/>
      <c r="AE789" s="150"/>
      <c r="AF789" s="150"/>
      <c r="AP789" s="151"/>
    </row>
    <row r="790">
      <c r="A790" s="133"/>
      <c r="H790" s="144"/>
      <c r="J790" s="145"/>
      <c r="N790" s="146"/>
      <c r="O790" s="147"/>
      <c r="P790" s="148"/>
      <c r="Q790" s="149"/>
      <c r="R790" s="141"/>
      <c r="AE790" s="150"/>
      <c r="AF790" s="150"/>
      <c r="AP790" s="151"/>
    </row>
    <row r="791">
      <c r="A791" s="133"/>
      <c r="H791" s="144"/>
      <c r="J791" s="145"/>
      <c r="N791" s="146"/>
      <c r="O791" s="147"/>
      <c r="P791" s="148"/>
      <c r="Q791" s="149"/>
      <c r="R791" s="141"/>
      <c r="AE791" s="150"/>
      <c r="AF791" s="150"/>
      <c r="AP791" s="151"/>
    </row>
    <row r="792">
      <c r="A792" s="133"/>
      <c r="H792" s="144"/>
      <c r="J792" s="145"/>
      <c r="N792" s="146"/>
      <c r="O792" s="147"/>
      <c r="P792" s="148"/>
      <c r="Q792" s="149"/>
      <c r="R792" s="141"/>
      <c r="AE792" s="150"/>
      <c r="AF792" s="150"/>
      <c r="AP792" s="151"/>
    </row>
    <row r="793">
      <c r="A793" s="133"/>
      <c r="H793" s="144"/>
      <c r="J793" s="145"/>
      <c r="N793" s="146"/>
      <c r="O793" s="147"/>
      <c r="P793" s="148"/>
      <c r="Q793" s="149"/>
      <c r="R793" s="141"/>
      <c r="AE793" s="150"/>
      <c r="AF793" s="150"/>
      <c r="AP793" s="151"/>
    </row>
    <row r="794">
      <c r="A794" s="133"/>
      <c r="H794" s="144"/>
      <c r="J794" s="145"/>
      <c r="N794" s="146"/>
      <c r="O794" s="147"/>
      <c r="P794" s="148"/>
      <c r="Q794" s="149"/>
      <c r="R794" s="141"/>
      <c r="AE794" s="150"/>
      <c r="AF794" s="150"/>
      <c r="AP794" s="151"/>
    </row>
    <row r="795">
      <c r="A795" s="133"/>
      <c r="H795" s="144"/>
      <c r="J795" s="145"/>
      <c r="N795" s="146"/>
      <c r="O795" s="147"/>
      <c r="P795" s="148"/>
      <c r="Q795" s="149"/>
      <c r="R795" s="141"/>
      <c r="AE795" s="150"/>
      <c r="AF795" s="150"/>
      <c r="AP795" s="151"/>
    </row>
    <row r="796">
      <c r="A796" s="133"/>
      <c r="H796" s="144"/>
      <c r="J796" s="145"/>
      <c r="N796" s="146"/>
      <c r="O796" s="147"/>
      <c r="P796" s="148"/>
      <c r="Q796" s="149"/>
      <c r="R796" s="141"/>
      <c r="AE796" s="150"/>
      <c r="AF796" s="150"/>
      <c r="AP796" s="151"/>
    </row>
    <row r="797">
      <c r="A797" s="133"/>
      <c r="H797" s="144"/>
      <c r="J797" s="145"/>
      <c r="N797" s="146"/>
      <c r="O797" s="147"/>
      <c r="P797" s="148"/>
      <c r="Q797" s="149"/>
      <c r="R797" s="141"/>
      <c r="AE797" s="150"/>
      <c r="AF797" s="150"/>
      <c r="AP797" s="151"/>
    </row>
    <row r="798">
      <c r="A798" s="133"/>
      <c r="H798" s="144"/>
      <c r="J798" s="145"/>
      <c r="N798" s="146"/>
      <c r="O798" s="147"/>
      <c r="P798" s="148"/>
      <c r="Q798" s="149"/>
      <c r="R798" s="141"/>
      <c r="AE798" s="150"/>
      <c r="AF798" s="150"/>
      <c r="AP798" s="151"/>
    </row>
    <row r="799">
      <c r="A799" s="133"/>
      <c r="H799" s="144"/>
      <c r="J799" s="145"/>
      <c r="N799" s="146"/>
      <c r="O799" s="147"/>
      <c r="P799" s="148"/>
      <c r="Q799" s="149"/>
      <c r="R799" s="141"/>
      <c r="AE799" s="150"/>
      <c r="AF799" s="150"/>
      <c r="AP799" s="151"/>
    </row>
    <row r="800">
      <c r="A800" s="133"/>
      <c r="H800" s="144"/>
      <c r="J800" s="145"/>
      <c r="N800" s="146"/>
      <c r="O800" s="147"/>
      <c r="P800" s="148"/>
      <c r="Q800" s="149"/>
      <c r="R800" s="141"/>
      <c r="AE800" s="150"/>
      <c r="AF800" s="150"/>
      <c r="AP800" s="151"/>
    </row>
    <row r="801">
      <c r="A801" s="133"/>
      <c r="H801" s="144"/>
      <c r="J801" s="145"/>
      <c r="N801" s="146"/>
      <c r="O801" s="147"/>
      <c r="P801" s="148"/>
      <c r="Q801" s="149"/>
      <c r="R801" s="141"/>
      <c r="AE801" s="150"/>
      <c r="AF801" s="150"/>
      <c r="AP801" s="151"/>
    </row>
    <row r="802">
      <c r="A802" s="133"/>
      <c r="H802" s="144"/>
      <c r="J802" s="145"/>
      <c r="N802" s="146"/>
      <c r="O802" s="147"/>
      <c r="P802" s="148"/>
      <c r="Q802" s="149"/>
      <c r="R802" s="141"/>
      <c r="AE802" s="150"/>
      <c r="AF802" s="150"/>
      <c r="AP802" s="151"/>
    </row>
    <row r="803">
      <c r="A803" s="133"/>
      <c r="H803" s="144"/>
      <c r="J803" s="145"/>
      <c r="N803" s="146"/>
      <c r="O803" s="147"/>
      <c r="P803" s="148"/>
      <c r="Q803" s="149"/>
      <c r="R803" s="141"/>
      <c r="AE803" s="150"/>
      <c r="AF803" s="150"/>
      <c r="AP803" s="151"/>
    </row>
    <row r="804">
      <c r="A804" s="133"/>
      <c r="H804" s="144"/>
      <c r="J804" s="145"/>
      <c r="N804" s="146"/>
      <c r="O804" s="147"/>
      <c r="P804" s="148"/>
      <c r="Q804" s="149"/>
      <c r="R804" s="141"/>
      <c r="AE804" s="150"/>
      <c r="AF804" s="150"/>
      <c r="AP804" s="151"/>
    </row>
    <row r="805">
      <c r="A805" s="133"/>
      <c r="H805" s="144"/>
      <c r="J805" s="145"/>
      <c r="N805" s="146"/>
      <c r="O805" s="147"/>
      <c r="P805" s="148"/>
      <c r="Q805" s="149"/>
      <c r="R805" s="141"/>
      <c r="AE805" s="150"/>
      <c r="AF805" s="150"/>
      <c r="AP805" s="151"/>
    </row>
    <row r="806">
      <c r="A806" s="133"/>
      <c r="H806" s="144"/>
      <c r="J806" s="145"/>
      <c r="N806" s="146"/>
      <c r="O806" s="147"/>
      <c r="P806" s="148"/>
      <c r="Q806" s="149"/>
      <c r="R806" s="141"/>
      <c r="AE806" s="150"/>
      <c r="AF806" s="150"/>
      <c r="AP806" s="151"/>
    </row>
    <row r="807">
      <c r="A807" s="133"/>
      <c r="H807" s="144"/>
      <c r="J807" s="145"/>
      <c r="N807" s="146"/>
      <c r="O807" s="147"/>
      <c r="P807" s="148"/>
      <c r="Q807" s="149"/>
      <c r="R807" s="141"/>
      <c r="AE807" s="150"/>
      <c r="AF807" s="150"/>
      <c r="AP807" s="151"/>
    </row>
    <row r="808">
      <c r="A808" s="133"/>
      <c r="H808" s="144"/>
      <c r="J808" s="145"/>
      <c r="N808" s="146"/>
      <c r="O808" s="147"/>
      <c r="P808" s="148"/>
      <c r="Q808" s="149"/>
      <c r="R808" s="141"/>
      <c r="AE808" s="150"/>
      <c r="AF808" s="150"/>
      <c r="AP808" s="151"/>
    </row>
    <row r="809">
      <c r="A809" s="133"/>
      <c r="H809" s="144"/>
      <c r="J809" s="145"/>
      <c r="N809" s="146"/>
      <c r="O809" s="147"/>
      <c r="P809" s="148"/>
      <c r="Q809" s="149"/>
      <c r="R809" s="141"/>
      <c r="AE809" s="150"/>
      <c r="AF809" s="150"/>
      <c r="AP809" s="151"/>
    </row>
    <row r="810">
      <c r="A810" s="133"/>
      <c r="H810" s="144"/>
      <c r="J810" s="145"/>
      <c r="N810" s="146"/>
      <c r="O810" s="147"/>
      <c r="P810" s="148"/>
      <c r="Q810" s="149"/>
      <c r="R810" s="141"/>
      <c r="AE810" s="150"/>
      <c r="AF810" s="150"/>
      <c r="AP810" s="151"/>
    </row>
    <row r="811">
      <c r="A811" s="133"/>
      <c r="H811" s="144"/>
      <c r="J811" s="145"/>
      <c r="N811" s="146"/>
      <c r="O811" s="147"/>
      <c r="P811" s="148"/>
      <c r="Q811" s="149"/>
      <c r="R811" s="141"/>
      <c r="AE811" s="150"/>
      <c r="AF811" s="150"/>
      <c r="AP811" s="151"/>
    </row>
    <row r="812">
      <c r="A812" s="133"/>
      <c r="H812" s="144"/>
      <c r="J812" s="145"/>
      <c r="N812" s="146"/>
      <c r="O812" s="147"/>
      <c r="P812" s="148"/>
      <c r="Q812" s="149"/>
      <c r="R812" s="141"/>
      <c r="AE812" s="150"/>
      <c r="AF812" s="150"/>
      <c r="AP812" s="151"/>
    </row>
    <row r="813">
      <c r="A813" s="133"/>
      <c r="H813" s="144"/>
      <c r="J813" s="145"/>
      <c r="N813" s="146"/>
      <c r="O813" s="147"/>
      <c r="P813" s="148"/>
      <c r="Q813" s="149"/>
      <c r="R813" s="141"/>
      <c r="AE813" s="150"/>
      <c r="AF813" s="150"/>
      <c r="AP813" s="151"/>
    </row>
    <row r="814">
      <c r="A814" s="133"/>
      <c r="H814" s="144"/>
      <c r="J814" s="145"/>
      <c r="N814" s="146"/>
      <c r="O814" s="147"/>
      <c r="P814" s="148"/>
      <c r="Q814" s="149"/>
      <c r="R814" s="141"/>
      <c r="AE814" s="150"/>
      <c r="AF814" s="150"/>
      <c r="AP814" s="151"/>
    </row>
    <row r="815">
      <c r="A815" s="133"/>
      <c r="H815" s="144"/>
      <c r="J815" s="145"/>
      <c r="N815" s="146"/>
      <c r="O815" s="147"/>
      <c r="P815" s="148"/>
      <c r="Q815" s="149"/>
      <c r="R815" s="141"/>
      <c r="AE815" s="150"/>
      <c r="AF815" s="150"/>
      <c r="AP815" s="151"/>
    </row>
    <row r="816">
      <c r="A816" s="133"/>
      <c r="H816" s="144"/>
      <c r="J816" s="145"/>
      <c r="N816" s="146"/>
      <c r="O816" s="147"/>
      <c r="P816" s="148"/>
      <c r="Q816" s="149"/>
      <c r="R816" s="141"/>
      <c r="AE816" s="150"/>
      <c r="AF816" s="150"/>
      <c r="AP816" s="151"/>
    </row>
    <row r="817">
      <c r="A817" s="133"/>
      <c r="H817" s="144"/>
      <c r="J817" s="145"/>
      <c r="N817" s="146"/>
      <c r="O817" s="147"/>
      <c r="P817" s="148"/>
      <c r="Q817" s="149"/>
      <c r="R817" s="141"/>
      <c r="AE817" s="150"/>
      <c r="AF817" s="150"/>
      <c r="AP817" s="151"/>
    </row>
    <row r="818">
      <c r="A818" s="133"/>
      <c r="H818" s="144"/>
      <c r="J818" s="145"/>
      <c r="N818" s="146"/>
      <c r="O818" s="147"/>
      <c r="P818" s="148"/>
      <c r="Q818" s="149"/>
      <c r="R818" s="141"/>
      <c r="AE818" s="150"/>
      <c r="AF818" s="150"/>
      <c r="AP818" s="151"/>
    </row>
    <row r="819">
      <c r="A819" s="133"/>
      <c r="H819" s="144"/>
      <c r="J819" s="145"/>
      <c r="N819" s="146"/>
      <c r="O819" s="147"/>
      <c r="P819" s="148"/>
      <c r="Q819" s="149"/>
      <c r="R819" s="141"/>
      <c r="AE819" s="150"/>
      <c r="AF819" s="150"/>
      <c r="AP819" s="151"/>
    </row>
    <row r="820">
      <c r="A820" s="133"/>
      <c r="H820" s="144"/>
      <c r="J820" s="145"/>
      <c r="N820" s="146"/>
      <c r="O820" s="147"/>
      <c r="P820" s="148"/>
      <c r="Q820" s="149"/>
      <c r="R820" s="141"/>
      <c r="AE820" s="150"/>
      <c r="AF820" s="150"/>
      <c r="AP820" s="151"/>
    </row>
    <row r="821">
      <c r="A821" s="133"/>
      <c r="H821" s="144"/>
      <c r="J821" s="145"/>
      <c r="N821" s="146"/>
      <c r="O821" s="147"/>
      <c r="P821" s="148"/>
      <c r="Q821" s="149"/>
      <c r="R821" s="141"/>
      <c r="AE821" s="150"/>
      <c r="AF821" s="150"/>
      <c r="AP821" s="151"/>
    </row>
    <row r="822">
      <c r="A822" s="133"/>
      <c r="H822" s="144"/>
      <c r="J822" s="145"/>
      <c r="N822" s="146"/>
      <c r="O822" s="147"/>
      <c r="P822" s="148"/>
      <c r="Q822" s="149"/>
      <c r="R822" s="141"/>
      <c r="AE822" s="150"/>
      <c r="AF822" s="150"/>
      <c r="AP822" s="151"/>
    </row>
    <row r="823">
      <c r="A823" s="133"/>
      <c r="H823" s="144"/>
      <c r="J823" s="145"/>
      <c r="N823" s="146"/>
      <c r="O823" s="147"/>
      <c r="P823" s="148"/>
      <c r="Q823" s="149"/>
      <c r="R823" s="141"/>
      <c r="AE823" s="150"/>
      <c r="AF823" s="150"/>
      <c r="AP823" s="151"/>
    </row>
    <row r="824">
      <c r="A824" s="133"/>
      <c r="H824" s="144"/>
      <c r="J824" s="145"/>
      <c r="N824" s="146"/>
      <c r="O824" s="147"/>
      <c r="P824" s="148"/>
      <c r="Q824" s="149"/>
      <c r="R824" s="141"/>
      <c r="AE824" s="150"/>
      <c r="AF824" s="150"/>
      <c r="AP824" s="151"/>
    </row>
    <row r="825">
      <c r="A825" s="133"/>
      <c r="H825" s="144"/>
      <c r="J825" s="145"/>
      <c r="N825" s="146"/>
      <c r="O825" s="147"/>
      <c r="P825" s="148"/>
      <c r="Q825" s="149"/>
      <c r="R825" s="141"/>
      <c r="AE825" s="150"/>
      <c r="AF825" s="150"/>
      <c r="AP825" s="151"/>
    </row>
    <row r="826">
      <c r="A826" s="133"/>
      <c r="H826" s="144"/>
      <c r="J826" s="145"/>
      <c r="N826" s="146"/>
      <c r="O826" s="147"/>
      <c r="P826" s="148"/>
      <c r="Q826" s="149"/>
      <c r="R826" s="141"/>
      <c r="AE826" s="150"/>
      <c r="AF826" s="150"/>
      <c r="AP826" s="151"/>
    </row>
    <row r="827">
      <c r="A827" s="133"/>
      <c r="H827" s="144"/>
      <c r="J827" s="145"/>
      <c r="N827" s="146"/>
      <c r="O827" s="147"/>
      <c r="P827" s="148"/>
      <c r="Q827" s="149"/>
      <c r="R827" s="141"/>
      <c r="AE827" s="150"/>
      <c r="AF827" s="150"/>
      <c r="AP827" s="151"/>
    </row>
    <row r="828">
      <c r="A828" s="133"/>
      <c r="H828" s="144"/>
      <c r="J828" s="145"/>
      <c r="N828" s="146"/>
      <c r="O828" s="147"/>
      <c r="P828" s="148"/>
      <c r="Q828" s="149"/>
      <c r="R828" s="141"/>
      <c r="AE828" s="150"/>
      <c r="AF828" s="150"/>
      <c r="AP828" s="151"/>
    </row>
    <row r="829">
      <c r="A829" s="133"/>
      <c r="H829" s="144"/>
      <c r="J829" s="145"/>
      <c r="N829" s="146"/>
      <c r="O829" s="147"/>
      <c r="P829" s="148"/>
      <c r="Q829" s="149"/>
      <c r="R829" s="141"/>
      <c r="AE829" s="150"/>
      <c r="AF829" s="150"/>
      <c r="AP829" s="151"/>
    </row>
    <row r="830">
      <c r="A830" s="133"/>
      <c r="H830" s="144"/>
      <c r="J830" s="145"/>
      <c r="N830" s="146"/>
      <c r="O830" s="147"/>
      <c r="P830" s="148"/>
      <c r="Q830" s="149"/>
      <c r="R830" s="141"/>
      <c r="AE830" s="150"/>
      <c r="AF830" s="150"/>
      <c r="AP830" s="151"/>
    </row>
    <row r="831">
      <c r="A831" s="133"/>
      <c r="H831" s="144"/>
      <c r="J831" s="145"/>
      <c r="N831" s="146"/>
      <c r="O831" s="147"/>
      <c r="P831" s="148"/>
      <c r="Q831" s="149"/>
      <c r="R831" s="141"/>
      <c r="AE831" s="150"/>
      <c r="AF831" s="150"/>
      <c r="AP831" s="151"/>
    </row>
    <row r="832">
      <c r="A832" s="133"/>
      <c r="H832" s="144"/>
      <c r="J832" s="145"/>
      <c r="N832" s="146"/>
      <c r="O832" s="147"/>
      <c r="P832" s="148"/>
      <c r="Q832" s="149"/>
      <c r="R832" s="141"/>
      <c r="AE832" s="150"/>
      <c r="AF832" s="150"/>
      <c r="AP832" s="151"/>
    </row>
    <row r="833">
      <c r="A833" s="133"/>
      <c r="H833" s="144"/>
      <c r="J833" s="145"/>
      <c r="N833" s="146"/>
      <c r="O833" s="147"/>
      <c r="P833" s="148"/>
      <c r="Q833" s="149"/>
      <c r="R833" s="141"/>
      <c r="AE833" s="150"/>
      <c r="AF833" s="150"/>
      <c r="AP833" s="151"/>
    </row>
    <row r="834">
      <c r="A834" s="133"/>
      <c r="H834" s="144"/>
      <c r="J834" s="145"/>
      <c r="N834" s="146"/>
      <c r="O834" s="147"/>
      <c r="P834" s="148"/>
      <c r="Q834" s="149"/>
      <c r="R834" s="141"/>
      <c r="AE834" s="150"/>
      <c r="AF834" s="150"/>
      <c r="AP834" s="151"/>
    </row>
    <row r="835">
      <c r="A835" s="133"/>
      <c r="H835" s="144"/>
      <c r="J835" s="145"/>
      <c r="N835" s="146"/>
      <c r="O835" s="147"/>
      <c r="P835" s="148"/>
      <c r="Q835" s="149"/>
      <c r="R835" s="141"/>
      <c r="AE835" s="150"/>
      <c r="AF835" s="150"/>
      <c r="AP835" s="151"/>
    </row>
    <row r="836">
      <c r="A836" s="133"/>
      <c r="H836" s="144"/>
      <c r="J836" s="145"/>
      <c r="N836" s="146"/>
      <c r="O836" s="147"/>
      <c r="P836" s="148"/>
      <c r="Q836" s="149"/>
      <c r="R836" s="141"/>
      <c r="AE836" s="150"/>
      <c r="AF836" s="150"/>
      <c r="AP836" s="151"/>
    </row>
    <row r="837">
      <c r="A837" s="133"/>
      <c r="H837" s="144"/>
      <c r="J837" s="145"/>
      <c r="N837" s="146"/>
      <c r="O837" s="147"/>
      <c r="P837" s="148"/>
      <c r="Q837" s="149"/>
      <c r="R837" s="141"/>
      <c r="AE837" s="150"/>
      <c r="AF837" s="150"/>
      <c r="AP837" s="151"/>
    </row>
    <row r="838">
      <c r="A838" s="133"/>
      <c r="H838" s="144"/>
      <c r="J838" s="145"/>
      <c r="N838" s="146"/>
      <c r="O838" s="147"/>
      <c r="P838" s="148"/>
      <c r="Q838" s="149"/>
      <c r="R838" s="141"/>
      <c r="AE838" s="150"/>
      <c r="AF838" s="150"/>
      <c r="AP838" s="151"/>
    </row>
    <row r="839">
      <c r="A839" s="133"/>
      <c r="H839" s="144"/>
      <c r="J839" s="145"/>
      <c r="N839" s="146"/>
      <c r="O839" s="147"/>
      <c r="P839" s="148"/>
      <c r="Q839" s="149"/>
      <c r="R839" s="141"/>
      <c r="AE839" s="150"/>
      <c r="AF839" s="150"/>
      <c r="AP839" s="151"/>
    </row>
    <row r="840">
      <c r="A840" s="133"/>
      <c r="H840" s="144"/>
      <c r="J840" s="145"/>
      <c r="N840" s="146"/>
      <c r="O840" s="147"/>
      <c r="P840" s="148"/>
      <c r="Q840" s="149"/>
      <c r="R840" s="141"/>
      <c r="AE840" s="150"/>
      <c r="AF840" s="150"/>
      <c r="AP840" s="151"/>
    </row>
    <row r="841">
      <c r="A841" s="133"/>
      <c r="H841" s="144"/>
      <c r="J841" s="145"/>
      <c r="N841" s="146"/>
      <c r="O841" s="147"/>
      <c r="P841" s="148"/>
      <c r="Q841" s="149"/>
      <c r="R841" s="141"/>
      <c r="AE841" s="150"/>
      <c r="AF841" s="150"/>
      <c r="AP841" s="151"/>
    </row>
    <row r="842">
      <c r="A842" s="133"/>
      <c r="H842" s="144"/>
      <c r="J842" s="145"/>
      <c r="N842" s="146"/>
      <c r="O842" s="147"/>
      <c r="P842" s="148"/>
      <c r="Q842" s="149"/>
      <c r="R842" s="141"/>
      <c r="AE842" s="150"/>
      <c r="AF842" s="150"/>
      <c r="AP842" s="151"/>
    </row>
    <row r="843">
      <c r="A843" s="133"/>
      <c r="H843" s="144"/>
      <c r="J843" s="145"/>
      <c r="N843" s="146"/>
      <c r="O843" s="147"/>
      <c r="P843" s="148"/>
      <c r="Q843" s="149"/>
      <c r="R843" s="141"/>
      <c r="AE843" s="150"/>
      <c r="AF843" s="150"/>
      <c r="AP843" s="151"/>
    </row>
    <row r="844">
      <c r="A844" s="133"/>
      <c r="H844" s="144"/>
      <c r="J844" s="145"/>
      <c r="N844" s="146"/>
      <c r="O844" s="147"/>
      <c r="P844" s="148"/>
      <c r="Q844" s="149"/>
      <c r="R844" s="141"/>
      <c r="AE844" s="150"/>
      <c r="AF844" s="150"/>
      <c r="AP844" s="151"/>
    </row>
    <row r="845">
      <c r="A845" s="133"/>
      <c r="H845" s="144"/>
      <c r="J845" s="145"/>
      <c r="N845" s="146"/>
      <c r="O845" s="147"/>
      <c r="P845" s="148"/>
      <c r="Q845" s="149"/>
      <c r="R845" s="141"/>
      <c r="AE845" s="150"/>
      <c r="AF845" s="150"/>
      <c r="AP845" s="151"/>
    </row>
    <row r="846">
      <c r="A846" s="133"/>
      <c r="H846" s="144"/>
      <c r="J846" s="145"/>
      <c r="N846" s="146"/>
      <c r="O846" s="147"/>
      <c r="P846" s="148"/>
      <c r="Q846" s="149"/>
      <c r="R846" s="141"/>
      <c r="AE846" s="150"/>
      <c r="AF846" s="150"/>
      <c r="AP846" s="151"/>
    </row>
    <row r="847">
      <c r="A847" s="133"/>
      <c r="H847" s="144"/>
      <c r="J847" s="145"/>
      <c r="N847" s="146"/>
      <c r="O847" s="147"/>
      <c r="P847" s="148"/>
      <c r="Q847" s="149"/>
      <c r="R847" s="141"/>
      <c r="AE847" s="150"/>
      <c r="AF847" s="150"/>
      <c r="AP847" s="151"/>
    </row>
    <row r="848">
      <c r="A848" s="133"/>
      <c r="H848" s="144"/>
      <c r="J848" s="145"/>
      <c r="N848" s="146"/>
      <c r="O848" s="147"/>
      <c r="P848" s="148"/>
      <c r="Q848" s="149"/>
      <c r="R848" s="141"/>
      <c r="AE848" s="150"/>
      <c r="AF848" s="150"/>
      <c r="AP848" s="151"/>
    </row>
    <row r="849">
      <c r="A849" s="133"/>
      <c r="H849" s="144"/>
      <c r="J849" s="145"/>
      <c r="N849" s="146"/>
      <c r="O849" s="147"/>
      <c r="P849" s="148"/>
      <c r="Q849" s="149"/>
      <c r="R849" s="141"/>
      <c r="AE849" s="150"/>
      <c r="AF849" s="150"/>
      <c r="AP849" s="151"/>
    </row>
    <row r="850">
      <c r="A850" s="133"/>
      <c r="H850" s="144"/>
      <c r="J850" s="145"/>
      <c r="N850" s="146"/>
      <c r="O850" s="147"/>
      <c r="P850" s="148"/>
      <c r="Q850" s="149"/>
      <c r="R850" s="141"/>
      <c r="AE850" s="150"/>
      <c r="AF850" s="150"/>
      <c r="AP850" s="151"/>
    </row>
    <row r="851">
      <c r="A851" s="133"/>
      <c r="H851" s="144"/>
      <c r="J851" s="145"/>
      <c r="N851" s="146"/>
      <c r="O851" s="147"/>
      <c r="P851" s="148"/>
      <c r="Q851" s="149"/>
      <c r="R851" s="141"/>
      <c r="AE851" s="150"/>
      <c r="AF851" s="150"/>
      <c r="AP851" s="151"/>
    </row>
    <row r="852">
      <c r="A852" s="133"/>
      <c r="H852" s="144"/>
      <c r="J852" s="145"/>
      <c r="N852" s="146"/>
      <c r="O852" s="147"/>
      <c r="P852" s="148"/>
      <c r="Q852" s="149"/>
      <c r="R852" s="141"/>
      <c r="AE852" s="150"/>
      <c r="AF852" s="150"/>
      <c r="AP852" s="151"/>
    </row>
    <row r="853">
      <c r="A853" s="133"/>
      <c r="H853" s="144"/>
      <c r="J853" s="145"/>
      <c r="N853" s="146"/>
      <c r="O853" s="147"/>
      <c r="P853" s="148"/>
      <c r="Q853" s="149"/>
      <c r="R853" s="141"/>
      <c r="AE853" s="150"/>
      <c r="AF853" s="150"/>
      <c r="AP853" s="151"/>
    </row>
    <row r="854">
      <c r="A854" s="133"/>
      <c r="H854" s="144"/>
      <c r="J854" s="145"/>
      <c r="N854" s="146"/>
      <c r="O854" s="147"/>
      <c r="P854" s="148"/>
      <c r="Q854" s="149"/>
      <c r="R854" s="141"/>
      <c r="AE854" s="150"/>
      <c r="AF854" s="150"/>
      <c r="AP854" s="151"/>
    </row>
    <row r="855">
      <c r="A855" s="133"/>
      <c r="H855" s="144"/>
      <c r="J855" s="145"/>
      <c r="N855" s="146"/>
      <c r="O855" s="147"/>
      <c r="P855" s="148"/>
      <c r="Q855" s="149"/>
      <c r="R855" s="141"/>
      <c r="AE855" s="150"/>
      <c r="AF855" s="150"/>
      <c r="AP855" s="151"/>
    </row>
    <row r="856">
      <c r="A856" s="133"/>
      <c r="H856" s="144"/>
      <c r="J856" s="145"/>
      <c r="N856" s="146"/>
      <c r="O856" s="147"/>
      <c r="P856" s="148"/>
      <c r="Q856" s="149"/>
      <c r="R856" s="141"/>
      <c r="AE856" s="150"/>
      <c r="AF856" s="150"/>
      <c r="AP856" s="151"/>
    </row>
    <row r="857">
      <c r="A857" s="133"/>
      <c r="H857" s="144"/>
      <c r="J857" s="145"/>
      <c r="N857" s="146"/>
      <c r="O857" s="147"/>
      <c r="P857" s="148"/>
      <c r="Q857" s="149"/>
      <c r="R857" s="141"/>
      <c r="AE857" s="150"/>
      <c r="AF857" s="150"/>
      <c r="AP857" s="151"/>
    </row>
    <row r="858">
      <c r="A858" s="133"/>
      <c r="H858" s="144"/>
      <c r="J858" s="145"/>
      <c r="N858" s="146"/>
      <c r="O858" s="147"/>
      <c r="P858" s="148"/>
      <c r="Q858" s="149"/>
      <c r="R858" s="141"/>
      <c r="AE858" s="150"/>
      <c r="AF858" s="150"/>
      <c r="AP858" s="151"/>
    </row>
    <row r="859">
      <c r="A859" s="133"/>
      <c r="H859" s="144"/>
      <c r="J859" s="145"/>
      <c r="N859" s="146"/>
      <c r="O859" s="147"/>
      <c r="P859" s="148"/>
      <c r="Q859" s="149"/>
      <c r="R859" s="141"/>
      <c r="AE859" s="150"/>
      <c r="AF859" s="150"/>
      <c r="AP859" s="151"/>
    </row>
    <row r="860">
      <c r="A860" s="133"/>
      <c r="H860" s="144"/>
      <c r="J860" s="145"/>
      <c r="N860" s="146"/>
      <c r="O860" s="147"/>
      <c r="P860" s="148"/>
      <c r="Q860" s="149"/>
      <c r="R860" s="141"/>
      <c r="AE860" s="150"/>
      <c r="AF860" s="150"/>
      <c r="AP860" s="151"/>
    </row>
    <row r="861">
      <c r="A861" s="133"/>
      <c r="H861" s="144"/>
      <c r="J861" s="145"/>
      <c r="N861" s="146"/>
      <c r="O861" s="147"/>
      <c r="P861" s="148"/>
      <c r="Q861" s="149"/>
      <c r="R861" s="141"/>
      <c r="AE861" s="150"/>
      <c r="AF861" s="150"/>
      <c r="AP861" s="151"/>
    </row>
    <row r="862">
      <c r="A862" s="133"/>
      <c r="H862" s="144"/>
      <c r="J862" s="145"/>
      <c r="N862" s="146"/>
      <c r="O862" s="147"/>
      <c r="P862" s="148"/>
      <c r="Q862" s="149"/>
      <c r="R862" s="141"/>
      <c r="AE862" s="150"/>
      <c r="AF862" s="150"/>
      <c r="AP862" s="151"/>
    </row>
    <row r="863">
      <c r="A863" s="133"/>
      <c r="H863" s="144"/>
      <c r="J863" s="145"/>
      <c r="N863" s="146"/>
      <c r="O863" s="147"/>
      <c r="P863" s="148"/>
      <c r="Q863" s="149"/>
      <c r="R863" s="141"/>
      <c r="AE863" s="150"/>
      <c r="AF863" s="150"/>
      <c r="AP863" s="151"/>
    </row>
    <row r="864">
      <c r="A864" s="133"/>
      <c r="H864" s="144"/>
      <c r="J864" s="145"/>
      <c r="N864" s="146"/>
      <c r="O864" s="147"/>
      <c r="P864" s="148"/>
      <c r="Q864" s="149"/>
      <c r="R864" s="141"/>
      <c r="AE864" s="150"/>
      <c r="AF864" s="150"/>
      <c r="AP864" s="151"/>
    </row>
    <row r="865">
      <c r="A865" s="133"/>
      <c r="H865" s="144"/>
      <c r="J865" s="145"/>
      <c r="N865" s="146"/>
      <c r="O865" s="147"/>
      <c r="P865" s="148"/>
      <c r="Q865" s="149"/>
      <c r="R865" s="141"/>
      <c r="AE865" s="150"/>
      <c r="AF865" s="150"/>
      <c r="AP865" s="151"/>
    </row>
    <row r="866">
      <c r="A866" s="133"/>
      <c r="H866" s="144"/>
      <c r="J866" s="145"/>
      <c r="N866" s="146"/>
      <c r="O866" s="147"/>
      <c r="P866" s="148"/>
      <c r="Q866" s="149"/>
      <c r="R866" s="141"/>
      <c r="AE866" s="150"/>
      <c r="AF866" s="150"/>
      <c r="AP866" s="151"/>
    </row>
    <row r="867">
      <c r="A867" s="133"/>
      <c r="H867" s="144"/>
      <c r="J867" s="145"/>
      <c r="N867" s="146"/>
      <c r="O867" s="147"/>
      <c r="P867" s="148"/>
      <c r="Q867" s="149"/>
      <c r="R867" s="141"/>
      <c r="AE867" s="150"/>
      <c r="AF867" s="150"/>
      <c r="AP867" s="151"/>
    </row>
    <row r="868">
      <c r="A868" s="133"/>
      <c r="H868" s="144"/>
      <c r="J868" s="145"/>
      <c r="N868" s="146"/>
      <c r="O868" s="147"/>
      <c r="P868" s="148"/>
      <c r="Q868" s="149"/>
      <c r="R868" s="141"/>
      <c r="AE868" s="150"/>
      <c r="AF868" s="150"/>
      <c r="AP868" s="151"/>
    </row>
    <row r="869">
      <c r="A869" s="133"/>
      <c r="H869" s="144"/>
      <c r="J869" s="145"/>
      <c r="N869" s="146"/>
      <c r="O869" s="147"/>
      <c r="P869" s="148"/>
      <c r="Q869" s="149"/>
      <c r="R869" s="141"/>
      <c r="AE869" s="150"/>
      <c r="AF869" s="150"/>
      <c r="AP869" s="151"/>
    </row>
    <row r="870">
      <c r="A870" s="133"/>
      <c r="H870" s="144"/>
      <c r="J870" s="145"/>
      <c r="N870" s="146"/>
      <c r="O870" s="147"/>
      <c r="P870" s="148"/>
      <c r="Q870" s="149"/>
      <c r="R870" s="141"/>
      <c r="AE870" s="150"/>
      <c r="AF870" s="150"/>
      <c r="AP870" s="151"/>
    </row>
    <row r="871">
      <c r="A871" s="133"/>
      <c r="H871" s="144"/>
      <c r="J871" s="145"/>
      <c r="N871" s="146"/>
      <c r="O871" s="147"/>
      <c r="P871" s="148"/>
      <c r="Q871" s="149"/>
      <c r="R871" s="141"/>
      <c r="AE871" s="150"/>
      <c r="AF871" s="150"/>
      <c r="AP871" s="151"/>
    </row>
    <row r="872">
      <c r="A872" s="133"/>
      <c r="H872" s="144"/>
      <c r="J872" s="145"/>
      <c r="N872" s="146"/>
      <c r="O872" s="147"/>
      <c r="P872" s="148"/>
      <c r="Q872" s="149"/>
      <c r="R872" s="141"/>
      <c r="AE872" s="150"/>
      <c r="AF872" s="150"/>
      <c r="AP872" s="151"/>
    </row>
    <row r="873">
      <c r="A873" s="133"/>
      <c r="H873" s="144"/>
      <c r="J873" s="145"/>
      <c r="N873" s="146"/>
      <c r="O873" s="147"/>
      <c r="P873" s="148"/>
      <c r="Q873" s="149"/>
      <c r="R873" s="141"/>
      <c r="AE873" s="150"/>
      <c r="AF873" s="150"/>
      <c r="AP873" s="151"/>
    </row>
    <row r="874">
      <c r="A874" s="133"/>
      <c r="H874" s="144"/>
      <c r="J874" s="145"/>
      <c r="N874" s="146"/>
      <c r="O874" s="147"/>
      <c r="P874" s="148"/>
      <c r="Q874" s="149"/>
      <c r="R874" s="141"/>
      <c r="AE874" s="150"/>
      <c r="AF874" s="150"/>
      <c r="AP874" s="151"/>
    </row>
    <row r="875">
      <c r="A875" s="133"/>
      <c r="H875" s="144"/>
      <c r="J875" s="145"/>
      <c r="N875" s="146"/>
      <c r="O875" s="147"/>
      <c r="P875" s="148"/>
      <c r="Q875" s="149"/>
      <c r="R875" s="141"/>
      <c r="AE875" s="150"/>
      <c r="AF875" s="150"/>
      <c r="AP875" s="151"/>
    </row>
    <row r="876">
      <c r="A876" s="133"/>
      <c r="H876" s="144"/>
      <c r="J876" s="145"/>
      <c r="N876" s="146"/>
      <c r="O876" s="147"/>
      <c r="P876" s="148"/>
      <c r="Q876" s="149"/>
      <c r="R876" s="141"/>
      <c r="AE876" s="150"/>
      <c r="AF876" s="150"/>
      <c r="AP876" s="151"/>
    </row>
    <row r="877">
      <c r="A877" s="133"/>
      <c r="H877" s="144"/>
      <c r="J877" s="145"/>
      <c r="N877" s="146"/>
      <c r="O877" s="147"/>
      <c r="P877" s="148"/>
      <c r="Q877" s="149"/>
      <c r="R877" s="141"/>
      <c r="AE877" s="150"/>
      <c r="AF877" s="150"/>
      <c r="AP877" s="151"/>
    </row>
    <row r="878">
      <c r="A878" s="133"/>
      <c r="H878" s="144"/>
      <c r="J878" s="145"/>
      <c r="N878" s="146"/>
      <c r="O878" s="147"/>
      <c r="P878" s="148"/>
      <c r="Q878" s="149"/>
      <c r="R878" s="141"/>
      <c r="AE878" s="150"/>
      <c r="AF878" s="150"/>
      <c r="AP878" s="151"/>
    </row>
    <row r="879">
      <c r="A879" s="133"/>
      <c r="H879" s="144"/>
      <c r="J879" s="145"/>
      <c r="N879" s="146"/>
      <c r="O879" s="147"/>
      <c r="P879" s="148"/>
      <c r="Q879" s="149"/>
      <c r="R879" s="141"/>
      <c r="AE879" s="150"/>
      <c r="AF879" s="150"/>
      <c r="AP879" s="151"/>
    </row>
    <row r="880">
      <c r="A880" s="133"/>
      <c r="H880" s="144"/>
      <c r="J880" s="145"/>
      <c r="N880" s="146"/>
      <c r="O880" s="147"/>
      <c r="P880" s="148"/>
      <c r="Q880" s="149"/>
      <c r="R880" s="141"/>
      <c r="AE880" s="150"/>
      <c r="AF880" s="150"/>
      <c r="AP880" s="151"/>
    </row>
    <row r="881">
      <c r="A881" s="133"/>
      <c r="H881" s="144"/>
      <c r="J881" s="145"/>
      <c r="N881" s="146"/>
      <c r="O881" s="147"/>
      <c r="P881" s="148"/>
      <c r="Q881" s="149"/>
      <c r="R881" s="141"/>
      <c r="AE881" s="150"/>
      <c r="AF881" s="150"/>
      <c r="AP881" s="151"/>
    </row>
    <row r="882">
      <c r="A882" s="133"/>
      <c r="H882" s="144"/>
      <c r="J882" s="145"/>
      <c r="N882" s="146"/>
      <c r="O882" s="147"/>
      <c r="P882" s="148"/>
      <c r="Q882" s="149"/>
      <c r="R882" s="141"/>
      <c r="AE882" s="150"/>
      <c r="AF882" s="150"/>
      <c r="AP882" s="151"/>
    </row>
    <row r="883">
      <c r="A883" s="133"/>
      <c r="H883" s="144"/>
      <c r="J883" s="145"/>
      <c r="N883" s="146"/>
      <c r="O883" s="147"/>
      <c r="P883" s="148"/>
      <c r="Q883" s="149"/>
      <c r="R883" s="141"/>
      <c r="AE883" s="150"/>
      <c r="AF883" s="150"/>
      <c r="AP883" s="151"/>
    </row>
    <row r="884">
      <c r="A884" s="133"/>
      <c r="H884" s="144"/>
      <c r="J884" s="145"/>
      <c r="N884" s="146"/>
      <c r="O884" s="147"/>
      <c r="P884" s="148"/>
      <c r="Q884" s="149"/>
      <c r="R884" s="141"/>
      <c r="AE884" s="150"/>
      <c r="AF884" s="150"/>
      <c r="AP884" s="151"/>
    </row>
    <row r="885">
      <c r="A885" s="133"/>
      <c r="H885" s="144"/>
      <c r="J885" s="145"/>
      <c r="N885" s="146"/>
      <c r="O885" s="147"/>
      <c r="P885" s="148"/>
      <c r="Q885" s="149"/>
      <c r="R885" s="141"/>
      <c r="AE885" s="150"/>
      <c r="AF885" s="150"/>
      <c r="AP885" s="151"/>
    </row>
    <row r="886">
      <c r="A886" s="133"/>
      <c r="H886" s="144"/>
      <c r="J886" s="145"/>
      <c r="N886" s="146"/>
      <c r="O886" s="147"/>
      <c r="P886" s="148"/>
      <c r="Q886" s="149"/>
      <c r="R886" s="141"/>
      <c r="AE886" s="150"/>
      <c r="AF886" s="150"/>
      <c r="AP886" s="151"/>
    </row>
    <row r="887">
      <c r="A887" s="133"/>
      <c r="H887" s="144"/>
      <c r="J887" s="145"/>
      <c r="N887" s="146"/>
      <c r="O887" s="147"/>
      <c r="P887" s="148"/>
      <c r="Q887" s="149"/>
      <c r="R887" s="141"/>
      <c r="AE887" s="150"/>
      <c r="AF887" s="150"/>
      <c r="AP887" s="151"/>
    </row>
    <row r="888">
      <c r="A888" s="133"/>
      <c r="H888" s="144"/>
      <c r="J888" s="145"/>
      <c r="N888" s="146"/>
      <c r="O888" s="147"/>
      <c r="P888" s="148"/>
      <c r="Q888" s="149"/>
      <c r="R888" s="141"/>
      <c r="AE888" s="150"/>
      <c r="AF888" s="150"/>
      <c r="AP888" s="151"/>
    </row>
    <row r="889">
      <c r="A889" s="133"/>
      <c r="H889" s="144"/>
      <c r="J889" s="145"/>
      <c r="N889" s="146"/>
      <c r="O889" s="147"/>
      <c r="P889" s="148"/>
      <c r="Q889" s="149"/>
      <c r="R889" s="141"/>
      <c r="AE889" s="150"/>
      <c r="AF889" s="150"/>
      <c r="AP889" s="151"/>
    </row>
    <row r="890">
      <c r="A890" s="133"/>
      <c r="H890" s="144"/>
      <c r="J890" s="145"/>
      <c r="N890" s="146"/>
      <c r="O890" s="147"/>
      <c r="P890" s="148"/>
      <c r="Q890" s="149"/>
      <c r="R890" s="141"/>
      <c r="AE890" s="150"/>
      <c r="AF890" s="150"/>
      <c r="AP890" s="151"/>
    </row>
    <row r="891">
      <c r="A891" s="133"/>
      <c r="H891" s="144"/>
      <c r="J891" s="145"/>
      <c r="N891" s="146"/>
      <c r="O891" s="147"/>
      <c r="P891" s="148"/>
      <c r="Q891" s="149"/>
      <c r="R891" s="141"/>
      <c r="AE891" s="150"/>
      <c r="AF891" s="150"/>
      <c r="AP891" s="151"/>
    </row>
    <row r="892">
      <c r="A892" s="133"/>
      <c r="H892" s="144"/>
      <c r="J892" s="145"/>
      <c r="N892" s="146"/>
      <c r="O892" s="147"/>
      <c r="P892" s="148"/>
      <c r="Q892" s="149"/>
      <c r="R892" s="141"/>
      <c r="AE892" s="150"/>
      <c r="AF892" s="150"/>
      <c r="AP892" s="151"/>
    </row>
    <row r="893">
      <c r="A893" s="133"/>
      <c r="H893" s="144"/>
      <c r="J893" s="145"/>
      <c r="N893" s="146"/>
      <c r="O893" s="147"/>
      <c r="P893" s="148"/>
      <c r="Q893" s="149"/>
      <c r="R893" s="141"/>
      <c r="AE893" s="150"/>
      <c r="AF893" s="150"/>
      <c r="AP893" s="151"/>
    </row>
    <row r="894">
      <c r="A894" s="133"/>
      <c r="H894" s="144"/>
      <c r="J894" s="145"/>
      <c r="N894" s="146"/>
      <c r="O894" s="147"/>
      <c r="P894" s="148"/>
      <c r="Q894" s="149"/>
      <c r="R894" s="141"/>
      <c r="AE894" s="150"/>
      <c r="AF894" s="150"/>
      <c r="AP894" s="151"/>
    </row>
    <row r="895">
      <c r="A895" s="133"/>
      <c r="H895" s="144"/>
      <c r="J895" s="145"/>
      <c r="N895" s="146"/>
      <c r="O895" s="147"/>
      <c r="P895" s="148"/>
      <c r="Q895" s="149"/>
      <c r="R895" s="141"/>
      <c r="AE895" s="150"/>
      <c r="AF895" s="150"/>
      <c r="AP895" s="151"/>
    </row>
    <row r="896">
      <c r="A896" s="133"/>
      <c r="H896" s="144"/>
      <c r="J896" s="145"/>
      <c r="N896" s="146"/>
      <c r="O896" s="147"/>
      <c r="P896" s="148"/>
      <c r="Q896" s="149"/>
      <c r="R896" s="141"/>
      <c r="AE896" s="150"/>
      <c r="AF896" s="150"/>
      <c r="AP896" s="151"/>
    </row>
    <row r="897">
      <c r="A897" s="133"/>
      <c r="H897" s="144"/>
      <c r="J897" s="145"/>
      <c r="N897" s="146"/>
      <c r="O897" s="147"/>
      <c r="P897" s="148"/>
      <c r="Q897" s="149"/>
      <c r="R897" s="141"/>
      <c r="AE897" s="150"/>
      <c r="AF897" s="150"/>
      <c r="AP897" s="151"/>
    </row>
    <row r="898">
      <c r="A898" s="133"/>
      <c r="H898" s="144"/>
      <c r="J898" s="145"/>
      <c r="N898" s="146"/>
      <c r="O898" s="147"/>
      <c r="P898" s="148"/>
      <c r="Q898" s="149"/>
      <c r="R898" s="141"/>
      <c r="AE898" s="150"/>
      <c r="AF898" s="150"/>
      <c r="AP898" s="151"/>
    </row>
    <row r="899">
      <c r="A899" s="133"/>
      <c r="H899" s="144"/>
      <c r="J899" s="145"/>
      <c r="N899" s="146"/>
      <c r="O899" s="147"/>
      <c r="P899" s="148"/>
      <c r="Q899" s="149"/>
      <c r="R899" s="141"/>
      <c r="AE899" s="150"/>
      <c r="AF899" s="150"/>
      <c r="AP899" s="151"/>
    </row>
    <row r="900">
      <c r="A900" s="133"/>
      <c r="H900" s="144"/>
      <c r="J900" s="145"/>
      <c r="N900" s="146"/>
      <c r="O900" s="147"/>
      <c r="P900" s="148"/>
      <c r="Q900" s="149"/>
      <c r="R900" s="141"/>
      <c r="AE900" s="150"/>
      <c r="AF900" s="150"/>
      <c r="AP900" s="151"/>
    </row>
    <row r="901">
      <c r="A901" s="133"/>
      <c r="H901" s="144"/>
      <c r="J901" s="145"/>
      <c r="N901" s="146"/>
      <c r="O901" s="147"/>
      <c r="P901" s="148"/>
      <c r="Q901" s="149"/>
      <c r="R901" s="141"/>
      <c r="AE901" s="150"/>
      <c r="AF901" s="150"/>
      <c r="AP901" s="151"/>
    </row>
    <row r="902">
      <c r="A902" s="133"/>
      <c r="H902" s="144"/>
      <c r="J902" s="145"/>
      <c r="N902" s="146"/>
      <c r="O902" s="147"/>
      <c r="P902" s="148"/>
      <c r="Q902" s="149"/>
      <c r="R902" s="141"/>
      <c r="AE902" s="150"/>
      <c r="AF902" s="150"/>
      <c r="AP902" s="151"/>
    </row>
    <row r="903">
      <c r="A903" s="133"/>
      <c r="H903" s="144"/>
      <c r="J903" s="145"/>
      <c r="N903" s="146"/>
      <c r="O903" s="147"/>
      <c r="P903" s="148"/>
      <c r="Q903" s="149"/>
      <c r="R903" s="141"/>
      <c r="AE903" s="150"/>
      <c r="AF903" s="150"/>
      <c r="AP903" s="151"/>
    </row>
    <row r="904">
      <c r="A904" s="133"/>
      <c r="H904" s="144"/>
      <c r="J904" s="145"/>
      <c r="N904" s="146"/>
      <c r="O904" s="147"/>
      <c r="P904" s="148"/>
      <c r="Q904" s="149"/>
      <c r="R904" s="141"/>
      <c r="AE904" s="150"/>
      <c r="AF904" s="150"/>
      <c r="AP904" s="151"/>
    </row>
    <row r="905">
      <c r="A905" s="133"/>
      <c r="H905" s="144"/>
      <c r="J905" s="145"/>
      <c r="N905" s="146"/>
      <c r="O905" s="147"/>
      <c r="P905" s="148"/>
      <c r="Q905" s="149"/>
      <c r="R905" s="141"/>
      <c r="AE905" s="150"/>
      <c r="AF905" s="150"/>
      <c r="AP905" s="151"/>
    </row>
    <row r="906">
      <c r="A906" s="133"/>
      <c r="H906" s="144"/>
      <c r="J906" s="145"/>
      <c r="N906" s="146"/>
      <c r="O906" s="147"/>
      <c r="P906" s="148"/>
      <c r="Q906" s="149"/>
      <c r="R906" s="141"/>
      <c r="AE906" s="150"/>
      <c r="AF906" s="150"/>
      <c r="AP906" s="151"/>
    </row>
    <row r="907">
      <c r="A907" s="133"/>
      <c r="H907" s="144"/>
      <c r="J907" s="145"/>
      <c r="N907" s="146"/>
      <c r="O907" s="147"/>
      <c r="P907" s="148"/>
      <c r="Q907" s="149"/>
      <c r="R907" s="141"/>
      <c r="AE907" s="150"/>
      <c r="AF907" s="150"/>
      <c r="AP907" s="151"/>
    </row>
    <row r="908">
      <c r="A908" s="133"/>
      <c r="H908" s="144"/>
      <c r="J908" s="145"/>
      <c r="N908" s="146"/>
      <c r="O908" s="147"/>
      <c r="P908" s="148"/>
      <c r="Q908" s="149"/>
      <c r="R908" s="141"/>
      <c r="AE908" s="150"/>
      <c r="AF908" s="150"/>
      <c r="AP908" s="151"/>
    </row>
    <row r="909">
      <c r="A909" s="133"/>
      <c r="H909" s="144"/>
      <c r="J909" s="145"/>
      <c r="N909" s="146"/>
      <c r="O909" s="147"/>
      <c r="P909" s="148"/>
      <c r="Q909" s="149"/>
      <c r="R909" s="141"/>
      <c r="AE909" s="150"/>
      <c r="AF909" s="150"/>
      <c r="AP909" s="151"/>
    </row>
    <row r="910">
      <c r="A910" s="133"/>
      <c r="H910" s="144"/>
      <c r="J910" s="145"/>
      <c r="N910" s="146"/>
      <c r="O910" s="147"/>
      <c r="P910" s="148"/>
      <c r="Q910" s="149"/>
      <c r="R910" s="141"/>
      <c r="AE910" s="150"/>
      <c r="AF910" s="150"/>
      <c r="AP910" s="151"/>
    </row>
    <row r="911">
      <c r="A911" s="133"/>
      <c r="H911" s="144"/>
      <c r="J911" s="145"/>
      <c r="N911" s="146"/>
      <c r="O911" s="147"/>
      <c r="P911" s="148"/>
      <c r="Q911" s="149"/>
      <c r="R911" s="141"/>
      <c r="AE911" s="150"/>
      <c r="AF911" s="150"/>
      <c r="AP911" s="151"/>
    </row>
    <row r="912">
      <c r="A912" s="133"/>
      <c r="H912" s="144"/>
      <c r="J912" s="145"/>
      <c r="N912" s="146"/>
      <c r="O912" s="147"/>
      <c r="P912" s="148"/>
      <c r="Q912" s="149"/>
      <c r="R912" s="141"/>
      <c r="AE912" s="150"/>
      <c r="AF912" s="150"/>
      <c r="AP912" s="151"/>
    </row>
    <row r="913">
      <c r="A913" s="133"/>
      <c r="H913" s="144"/>
      <c r="J913" s="145"/>
      <c r="N913" s="146"/>
      <c r="O913" s="147"/>
      <c r="P913" s="148"/>
      <c r="Q913" s="149"/>
      <c r="R913" s="141"/>
      <c r="AE913" s="150"/>
      <c r="AF913" s="150"/>
      <c r="AP913" s="151"/>
    </row>
    <row r="914">
      <c r="A914" s="133"/>
      <c r="H914" s="144"/>
      <c r="J914" s="145"/>
      <c r="N914" s="146"/>
      <c r="O914" s="147"/>
      <c r="P914" s="148"/>
      <c r="Q914" s="149"/>
      <c r="R914" s="141"/>
      <c r="AE914" s="150"/>
      <c r="AF914" s="150"/>
      <c r="AP914" s="151"/>
    </row>
    <row r="915">
      <c r="A915" s="133"/>
      <c r="H915" s="144"/>
      <c r="J915" s="145"/>
      <c r="N915" s="146"/>
      <c r="O915" s="147"/>
      <c r="P915" s="148"/>
      <c r="Q915" s="149"/>
      <c r="R915" s="141"/>
      <c r="AE915" s="150"/>
      <c r="AF915" s="150"/>
      <c r="AP915" s="151"/>
    </row>
    <row r="916">
      <c r="A916" s="133"/>
      <c r="H916" s="144"/>
      <c r="J916" s="145"/>
      <c r="N916" s="146"/>
      <c r="O916" s="147"/>
      <c r="P916" s="148"/>
      <c r="Q916" s="149"/>
      <c r="R916" s="141"/>
      <c r="AE916" s="150"/>
      <c r="AF916" s="150"/>
      <c r="AP916" s="151"/>
    </row>
    <row r="917">
      <c r="A917" s="133"/>
      <c r="H917" s="144"/>
      <c r="J917" s="145"/>
      <c r="N917" s="146"/>
      <c r="O917" s="147"/>
      <c r="P917" s="148"/>
      <c r="Q917" s="149"/>
      <c r="R917" s="141"/>
      <c r="AE917" s="150"/>
      <c r="AF917" s="150"/>
      <c r="AP917" s="151"/>
    </row>
    <row r="918">
      <c r="A918" s="133"/>
      <c r="H918" s="144"/>
      <c r="J918" s="145"/>
      <c r="N918" s="146"/>
      <c r="O918" s="147"/>
      <c r="P918" s="148"/>
      <c r="Q918" s="149"/>
      <c r="R918" s="141"/>
      <c r="AE918" s="150"/>
      <c r="AF918" s="150"/>
      <c r="AP918" s="151"/>
    </row>
    <row r="919">
      <c r="A919" s="133"/>
      <c r="H919" s="144"/>
      <c r="J919" s="145"/>
      <c r="N919" s="146"/>
      <c r="O919" s="147"/>
      <c r="P919" s="148"/>
      <c r="Q919" s="149"/>
      <c r="R919" s="141"/>
      <c r="AE919" s="150"/>
      <c r="AF919" s="150"/>
      <c r="AP919" s="151"/>
    </row>
    <row r="920">
      <c r="A920" s="133"/>
      <c r="H920" s="144"/>
      <c r="J920" s="145"/>
      <c r="N920" s="146"/>
      <c r="O920" s="147"/>
      <c r="P920" s="148"/>
      <c r="Q920" s="149"/>
      <c r="R920" s="141"/>
      <c r="AE920" s="150"/>
      <c r="AF920" s="150"/>
      <c r="AP920" s="151"/>
    </row>
    <row r="921">
      <c r="A921" s="133"/>
      <c r="H921" s="144"/>
      <c r="J921" s="145"/>
      <c r="N921" s="146"/>
      <c r="O921" s="147"/>
      <c r="P921" s="148"/>
      <c r="Q921" s="149"/>
      <c r="R921" s="141"/>
      <c r="AE921" s="150"/>
      <c r="AF921" s="150"/>
      <c r="AP921" s="151"/>
    </row>
    <row r="922">
      <c r="A922" s="133"/>
      <c r="H922" s="144"/>
      <c r="J922" s="145"/>
      <c r="N922" s="146"/>
      <c r="O922" s="147"/>
      <c r="P922" s="148"/>
      <c r="Q922" s="149"/>
      <c r="R922" s="141"/>
      <c r="AE922" s="150"/>
      <c r="AF922" s="150"/>
      <c r="AP922" s="151"/>
    </row>
    <row r="923">
      <c r="A923" s="133"/>
      <c r="H923" s="144"/>
      <c r="J923" s="145"/>
      <c r="N923" s="146"/>
      <c r="O923" s="147"/>
      <c r="P923" s="148"/>
      <c r="Q923" s="149"/>
      <c r="R923" s="141"/>
      <c r="AE923" s="150"/>
      <c r="AF923" s="150"/>
      <c r="AP923" s="151"/>
    </row>
    <row r="924">
      <c r="A924" s="133"/>
      <c r="H924" s="144"/>
      <c r="J924" s="145"/>
      <c r="N924" s="146"/>
      <c r="O924" s="147"/>
      <c r="P924" s="148"/>
      <c r="Q924" s="149"/>
      <c r="R924" s="141"/>
      <c r="AE924" s="150"/>
      <c r="AF924" s="150"/>
      <c r="AP924" s="151"/>
    </row>
    <row r="925">
      <c r="A925" s="133"/>
      <c r="H925" s="144"/>
      <c r="J925" s="145"/>
      <c r="N925" s="146"/>
      <c r="O925" s="147"/>
      <c r="P925" s="148"/>
      <c r="Q925" s="149"/>
      <c r="R925" s="141"/>
      <c r="AE925" s="150"/>
      <c r="AF925" s="150"/>
      <c r="AP925" s="151"/>
    </row>
    <row r="926">
      <c r="A926" s="133"/>
      <c r="H926" s="144"/>
      <c r="J926" s="145"/>
      <c r="N926" s="146"/>
      <c r="O926" s="147"/>
      <c r="P926" s="148"/>
      <c r="Q926" s="149"/>
      <c r="R926" s="141"/>
      <c r="AE926" s="150"/>
      <c r="AF926" s="150"/>
      <c r="AP926" s="151"/>
    </row>
    <row r="927">
      <c r="A927" s="133"/>
      <c r="H927" s="144"/>
      <c r="J927" s="145"/>
      <c r="N927" s="146"/>
      <c r="O927" s="147"/>
      <c r="P927" s="148"/>
      <c r="Q927" s="149"/>
      <c r="R927" s="141"/>
      <c r="AE927" s="150"/>
      <c r="AF927" s="150"/>
      <c r="AP927" s="151"/>
    </row>
    <row r="928">
      <c r="A928" s="133"/>
      <c r="H928" s="144"/>
      <c r="J928" s="145"/>
      <c r="N928" s="146"/>
      <c r="O928" s="147"/>
      <c r="P928" s="148"/>
      <c r="Q928" s="149"/>
      <c r="R928" s="141"/>
      <c r="AE928" s="150"/>
      <c r="AF928" s="150"/>
      <c r="AP928" s="151"/>
    </row>
    <row r="929">
      <c r="A929" s="133"/>
      <c r="H929" s="144"/>
      <c r="J929" s="145"/>
      <c r="N929" s="146"/>
      <c r="O929" s="147"/>
      <c r="P929" s="148"/>
      <c r="Q929" s="149"/>
      <c r="R929" s="141"/>
      <c r="AE929" s="150"/>
      <c r="AF929" s="150"/>
      <c r="AP929" s="151"/>
    </row>
    <row r="930">
      <c r="A930" s="133"/>
      <c r="H930" s="144"/>
      <c r="J930" s="145"/>
      <c r="N930" s="146"/>
      <c r="O930" s="147"/>
      <c r="P930" s="148"/>
      <c r="Q930" s="149"/>
      <c r="R930" s="141"/>
      <c r="AE930" s="150"/>
      <c r="AF930" s="150"/>
      <c r="AP930" s="151"/>
    </row>
    <row r="931">
      <c r="A931" s="133"/>
      <c r="H931" s="144"/>
      <c r="J931" s="145"/>
      <c r="N931" s="146"/>
      <c r="O931" s="147"/>
      <c r="P931" s="148"/>
      <c r="Q931" s="149"/>
      <c r="R931" s="141"/>
      <c r="AE931" s="150"/>
      <c r="AF931" s="150"/>
      <c r="AP931" s="151"/>
    </row>
    <row r="932">
      <c r="A932" s="133"/>
      <c r="H932" s="144"/>
      <c r="J932" s="145"/>
      <c r="N932" s="146"/>
      <c r="O932" s="147"/>
      <c r="P932" s="148"/>
      <c r="Q932" s="149"/>
      <c r="R932" s="141"/>
      <c r="AE932" s="150"/>
      <c r="AF932" s="150"/>
      <c r="AP932" s="151"/>
    </row>
    <row r="933">
      <c r="A933" s="133"/>
      <c r="H933" s="144"/>
      <c r="J933" s="145"/>
      <c r="N933" s="146"/>
      <c r="O933" s="147"/>
      <c r="P933" s="148"/>
      <c r="Q933" s="149"/>
      <c r="R933" s="141"/>
      <c r="AE933" s="150"/>
      <c r="AF933" s="150"/>
      <c r="AP933" s="151"/>
    </row>
    <row r="934">
      <c r="A934" s="133"/>
      <c r="H934" s="144"/>
      <c r="J934" s="145"/>
      <c r="N934" s="146"/>
      <c r="O934" s="147"/>
      <c r="P934" s="148"/>
      <c r="Q934" s="149"/>
      <c r="R934" s="141"/>
      <c r="AE934" s="150"/>
      <c r="AF934" s="150"/>
      <c r="AP934" s="151"/>
    </row>
    <row r="935">
      <c r="A935" s="133"/>
      <c r="H935" s="144"/>
      <c r="J935" s="145"/>
      <c r="N935" s="146"/>
      <c r="O935" s="147"/>
      <c r="P935" s="148"/>
      <c r="Q935" s="149"/>
      <c r="R935" s="141"/>
      <c r="AE935" s="150"/>
      <c r="AF935" s="150"/>
      <c r="AP935" s="151"/>
    </row>
    <row r="936">
      <c r="A936" s="133"/>
      <c r="H936" s="144"/>
      <c r="J936" s="145"/>
      <c r="N936" s="146"/>
      <c r="O936" s="147"/>
      <c r="P936" s="148"/>
      <c r="Q936" s="149"/>
      <c r="R936" s="141"/>
      <c r="AE936" s="150"/>
      <c r="AF936" s="150"/>
      <c r="AP936" s="151"/>
    </row>
    <row r="937">
      <c r="A937" s="133"/>
      <c r="H937" s="144"/>
      <c r="J937" s="145"/>
      <c r="N937" s="146"/>
      <c r="O937" s="147"/>
      <c r="P937" s="148"/>
      <c r="Q937" s="149"/>
      <c r="R937" s="141"/>
      <c r="AE937" s="150"/>
      <c r="AF937" s="150"/>
      <c r="AP937" s="151"/>
    </row>
    <row r="938">
      <c r="A938" s="133"/>
      <c r="H938" s="144"/>
      <c r="J938" s="145"/>
      <c r="N938" s="146"/>
      <c r="O938" s="147"/>
      <c r="P938" s="148"/>
      <c r="Q938" s="149"/>
      <c r="R938" s="141"/>
      <c r="AE938" s="150"/>
      <c r="AF938" s="150"/>
      <c r="AP938" s="151"/>
    </row>
    <row r="939">
      <c r="A939" s="133"/>
      <c r="H939" s="144"/>
      <c r="J939" s="145"/>
      <c r="N939" s="146"/>
      <c r="O939" s="147"/>
      <c r="P939" s="148"/>
      <c r="Q939" s="149"/>
      <c r="R939" s="141"/>
      <c r="AE939" s="150"/>
      <c r="AF939" s="150"/>
      <c r="AP939" s="151"/>
    </row>
    <row r="940">
      <c r="A940" s="133"/>
      <c r="H940" s="144"/>
      <c r="J940" s="145"/>
      <c r="N940" s="146"/>
      <c r="O940" s="147"/>
      <c r="P940" s="148"/>
      <c r="Q940" s="149"/>
      <c r="R940" s="141"/>
      <c r="AE940" s="150"/>
      <c r="AF940" s="150"/>
      <c r="AP940" s="151"/>
    </row>
    <row r="941">
      <c r="A941" s="133"/>
      <c r="H941" s="144"/>
      <c r="J941" s="145"/>
      <c r="N941" s="146"/>
      <c r="O941" s="147"/>
      <c r="P941" s="148"/>
      <c r="Q941" s="149"/>
      <c r="R941" s="141"/>
      <c r="AE941" s="150"/>
      <c r="AF941" s="150"/>
      <c r="AP941" s="151"/>
    </row>
    <row r="942">
      <c r="A942" s="133"/>
      <c r="H942" s="144"/>
      <c r="J942" s="145"/>
      <c r="N942" s="146"/>
      <c r="O942" s="147"/>
      <c r="P942" s="148"/>
      <c r="Q942" s="149"/>
      <c r="R942" s="141"/>
      <c r="AE942" s="150"/>
      <c r="AF942" s="150"/>
      <c r="AP942" s="151"/>
    </row>
    <row r="943">
      <c r="A943" s="133"/>
      <c r="H943" s="144"/>
      <c r="J943" s="145"/>
      <c r="N943" s="146"/>
      <c r="O943" s="147"/>
      <c r="P943" s="148"/>
      <c r="Q943" s="149"/>
      <c r="R943" s="141"/>
      <c r="AE943" s="150"/>
      <c r="AF943" s="150"/>
      <c r="AP943" s="151"/>
    </row>
    <row r="944">
      <c r="A944" s="133"/>
      <c r="H944" s="144"/>
      <c r="J944" s="145"/>
      <c r="N944" s="146"/>
      <c r="O944" s="147"/>
      <c r="P944" s="148"/>
      <c r="Q944" s="149"/>
      <c r="R944" s="141"/>
      <c r="AE944" s="150"/>
      <c r="AF944" s="150"/>
      <c r="AP944" s="151"/>
    </row>
    <row r="945">
      <c r="A945" s="133"/>
      <c r="H945" s="144"/>
      <c r="J945" s="145"/>
      <c r="N945" s="146"/>
      <c r="O945" s="147"/>
      <c r="P945" s="148"/>
      <c r="Q945" s="149"/>
      <c r="R945" s="141"/>
      <c r="AE945" s="150"/>
      <c r="AF945" s="150"/>
      <c r="AP945" s="151"/>
    </row>
    <row r="946">
      <c r="A946" s="133"/>
      <c r="H946" s="144"/>
      <c r="J946" s="145"/>
      <c r="N946" s="146"/>
      <c r="O946" s="147"/>
      <c r="P946" s="148"/>
      <c r="Q946" s="149"/>
      <c r="R946" s="141"/>
      <c r="AE946" s="150"/>
      <c r="AF946" s="150"/>
      <c r="AP946" s="151"/>
    </row>
    <row r="947">
      <c r="A947" s="133"/>
      <c r="H947" s="144"/>
      <c r="J947" s="145"/>
      <c r="N947" s="146"/>
      <c r="O947" s="147"/>
      <c r="P947" s="148"/>
      <c r="Q947" s="149"/>
      <c r="R947" s="141"/>
      <c r="AE947" s="150"/>
      <c r="AF947" s="150"/>
      <c r="AP947" s="151"/>
    </row>
    <row r="948">
      <c r="A948" s="133"/>
      <c r="H948" s="144"/>
      <c r="J948" s="145"/>
      <c r="N948" s="146"/>
      <c r="O948" s="147"/>
      <c r="P948" s="148"/>
      <c r="Q948" s="149"/>
      <c r="R948" s="141"/>
      <c r="AE948" s="150"/>
      <c r="AF948" s="150"/>
      <c r="AP948" s="151"/>
    </row>
    <row r="949">
      <c r="A949" s="133"/>
      <c r="H949" s="144"/>
      <c r="J949" s="145"/>
      <c r="N949" s="146"/>
      <c r="O949" s="147"/>
      <c r="P949" s="148"/>
      <c r="Q949" s="149"/>
      <c r="R949" s="141"/>
      <c r="AE949" s="150"/>
      <c r="AF949" s="150"/>
      <c r="AP949" s="151"/>
    </row>
    <row r="950">
      <c r="A950" s="133"/>
      <c r="H950" s="144"/>
      <c r="J950" s="145"/>
      <c r="N950" s="146"/>
      <c r="O950" s="147"/>
      <c r="P950" s="148"/>
      <c r="Q950" s="149"/>
      <c r="R950" s="141"/>
      <c r="AE950" s="150"/>
      <c r="AF950" s="150"/>
      <c r="AP950" s="151"/>
    </row>
    <row r="951">
      <c r="A951" s="133"/>
      <c r="H951" s="144"/>
      <c r="J951" s="145"/>
      <c r="N951" s="146"/>
      <c r="O951" s="147"/>
      <c r="P951" s="148"/>
      <c r="Q951" s="149"/>
      <c r="R951" s="141"/>
      <c r="AE951" s="150"/>
      <c r="AF951" s="150"/>
      <c r="AP951" s="151"/>
    </row>
    <row r="952">
      <c r="A952" s="133"/>
      <c r="H952" s="144"/>
      <c r="J952" s="145"/>
      <c r="N952" s="146"/>
      <c r="O952" s="147"/>
      <c r="P952" s="148"/>
      <c r="Q952" s="149"/>
      <c r="R952" s="141"/>
      <c r="AE952" s="150"/>
      <c r="AF952" s="150"/>
      <c r="AP952" s="151"/>
    </row>
    <row r="953">
      <c r="A953" s="133"/>
      <c r="H953" s="144"/>
      <c r="J953" s="145"/>
      <c r="N953" s="146"/>
      <c r="O953" s="147"/>
      <c r="P953" s="148"/>
      <c r="Q953" s="149"/>
      <c r="R953" s="141"/>
      <c r="AE953" s="150"/>
      <c r="AF953" s="150"/>
      <c r="AP953" s="151"/>
    </row>
    <row r="954">
      <c r="A954" s="133"/>
      <c r="H954" s="144"/>
      <c r="J954" s="145"/>
      <c r="N954" s="146"/>
      <c r="O954" s="147"/>
      <c r="P954" s="148"/>
      <c r="Q954" s="149"/>
      <c r="R954" s="141"/>
      <c r="AE954" s="150"/>
      <c r="AF954" s="150"/>
      <c r="AP954" s="151"/>
    </row>
    <row r="955">
      <c r="A955" s="133"/>
      <c r="H955" s="144"/>
      <c r="J955" s="145"/>
      <c r="N955" s="146"/>
      <c r="O955" s="147"/>
      <c r="P955" s="148"/>
      <c r="Q955" s="149"/>
      <c r="R955" s="141"/>
      <c r="AE955" s="150"/>
      <c r="AF955" s="150"/>
      <c r="AP955" s="151"/>
    </row>
    <row r="956">
      <c r="A956" s="133"/>
      <c r="H956" s="144"/>
      <c r="J956" s="145"/>
      <c r="N956" s="146"/>
      <c r="O956" s="147"/>
      <c r="P956" s="148"/>
      <c r="Q956" s="149"/>
      <c r="R956" s="141"/>
      <c r="AE956" s="150"/>
      <c r="AF956" s="150"/>
      <c r="AP956" s="151"/>
    </row>
    <row r="957">
      <c r="A957" s="133"/>
      <c r="H957" s="144"/>
      <c r="J957" s="145"/>
      <c r="N957" s="146"/>
      <c r="O957" s="147"/>
      <c r="P957" s="148"/>
      <c r="Q957" s="149"/>
      <c r="R957" s="141"/>
      <c r="AE957" s="150"/>
      <c r="AF957" s="150"/>
      <c r="AP957" s="151"/>
    </row>
    <row r="958">
      <c r="A958" s="133"/>
      <c r="H958" s="144"/>
      <c r="J958" s="145"/>
      <c r="N958" s="146"/>
      <c r="O958" s="147"/>
      <c r="P958" s="148"/>
      <c r="Q958" s="149"/>
      <c r="R958" s="141"/>
      <c r="AE958" s="150"/>
      <c r="AF958" s="150"/>
      <c r="AP958" s="151"/>
    </row>
    <row r="959">
      <c r="A959" s="133"/>
      <c r="H959" s="144"/>
      <c r="J959" s="145"/>
      <c r="N959" s="146"/>
      <c r="O959" s="147"/>
      <c r="P959" s="148"/>
      <c r="Q959" s="149"/>
      <c r="R959" s="141"/>
      <c r="AE959" s="150"/>
      <c r="AF959" s="150"/>
      <c r="AP959" s="151"/>
    </row>
    <row r="960">
      <c r="A960" s="133"/>
      <c r="H960" s="144"/>
      <c r="J960" s="145"/>
      <c r="N960" s="146"/>
      <c r="O960" s="147"/>
      <c r="P960" s="148"/>
      <c r="Q960" s="149"/>
      <c r="R960" s="141"/>
      <c r="AE960" s="150"/>
      <c r="AF960" s="150"/>
      <c r="AP960" s="151"/>
    </row>
    <row r="961">
      <c r="A961" s="133"/>
      <c r="H961" s="144"/>
      <c r="J961" s="145"/>
      <c r="N961" s="146"/>
      <c r="O961" s="147"/>
      <c r="P961" s="148"/>
      <c r="Q961" s="149"/>
      <c r="R961" s="141"/>
      <c r="AE961" s="150"/>
      <c r="AF961" s="150"/>
      <c r="AP961" s="151"/>
    </row>
    <row r="962">
      <c r="A962" s="133"/>
      <c r="H962" s="144"/>
      <c r="J962" s="145"/>
      <c r="N962" s="146"/>
      <c r="O962" s="147"/>
      <c r="P962" s="148"/>
      <c r="Q962" s="149"/>
      <c r="R962" s="141"/>
      <c r="AE962" s="150"/>
      <c r="AF962" s="150"/>
      <c r="AP962" s="151"/>
    </row>
    <row r="963">
      <c r="A963" s="133"/>
      <c r="H963" s="144"/>
      <c r="J963" s="145"/>
      <c r="N963" s="146"/>
      <c r="O963" s="147"/>
      <c r="P963" s="148"/>
      <c r="Q963" s="149"/>
      <c r="R963" s="141"/>
      <c r="AE963" s="150"/>
      <c r="AF963" s="150"/>
      <c r="AP963" s="151"/>
    </row>
    <row r="964">
      <c r="A964" s="133"/>
      <c r="H964" s="144"/>
      <c r="J964" s="145"/>
      <c r="N964" s="146"/>
      <c r="O964" s="147"/>
      <c r="P964" s="148"/>
      <c r="Q964" s="149"/>
      <c r="R964" s="141"/>
      <c r="AE964" s="150"/>
      <c r="AF964" s="150"/>
      <c r="AP964" s="151"/>
    </row>
    <row r="965">
      <c r="A965" s="133"/>
      <c r="H965" s="144"/>
      <c r="J965" s="145"/>
      <c r="N965" s="146"/>
      <c r="O965" s="147"/>
      <c r="P965" s="148"/>
      <c r="Q965" s="149"/>
      <c r="R965" s="141"/>
      <c r="AE965" s="150"/>
      <c r="AF965" s="150"/>
      <c r="AP965" s="151"/>
    </row>
    <row r="966">
      <c r="A966" s="133"/>
      <c r="H966" s="144"/>
      <c r="J966" s="145"/>
      <c r="N966" s="146"/>
      <c r="O966" s="147"/>
      <c r="P966" s="148"/>
      <c r="Q966" s="149"/>
      <c r="R966" s="141"/>
      <c r="AE966" s="150"/>
      <c r="AF966" s="150"/>
      <c r="AP966" s="151"/>
    </row>
    <row r="967">
      <c r="A967" s="133"/>
      <c r="H967" s="144"/>
      <c r="J967" s="145"/>
      <c r="N967" s="146"/>
      <c r="O967" s="147"/>
      <c r="P967" s="148"/>
      <c r="Q967" s="149"/>
      <c r="R967" s="141"/>
      <c r="AE967" s="150"/>
      <c r="AF967" s="150"/>
      <c r="AP967" s="151"/>
    </row>
    <row r="968">
      <c r="A968" s="133"/>
      <c r="H968" s="144"/>
      <c r="J968" s="145"/>
      <c r="N968" s="146"/>
      <c r="O968" s="147"/>
      <c r="P968" s="148"/>
      <c r="Q968" s="149"/>
      <c r="R968" s="141"/>
      <c r="AE968" s="150"/>
      <c r="AF968" s="150"/>
      <c r="AP968" s="151"/>
    </row>
    <row r="969">
      <c r="A969" s="133"/>
      <c r="H969" s="144"/>
      <c r="J969" s="145"/>
      <c r="N969" s="146"/>
      <c r="O969" s="147"/>
      <c r="P969" s="148"/>
      <c r="Q969" s="149"/>
      <c r="R969" s="141"/>
      <c r="AE969" s="150"/>
      <c r="AF969" s="150"/>
      <c r="AP969" s="151"/>
    </row>
    <row r="970">
      <c r="A970" s="133"/>
      <c r="H970" s="144"/>
      <c r="J970" s="145"/>
      <c r="N970" s="146"/>
      <c r="O970" s="147"/>
      <c r="P970" s="148"/>
      <c r="Q970" s="149"/>
      <c r="R970" s="141"/>
      <c r="AE970" s="150"/>
      <c r="AF970" s="150"/>
      <c r="AP970" s="151"/>
    </row>
    <row r="971">
      <c r="A971" s="133"/>
      <c r="H971" s="144"/>
      <c r="J971" s="145"/>
      <c r="N971" s="146"/>
      <c r="O971" s="147"/>
      <c r="P971" s="148"/>
      <c r="Q971" s="149"/>
      <c r="R971" s="141"/>
      <c r="AE971" s="150"/>
      <c r="AF971" s="150"/>
      <c r="AP971" s="151"/>
    </row>
    <row r="972">
      <c r="A972" s="133"/>
      <c r="H972" s="144"/>
      <c r="J972" s="145"/>
      <c r="N972" s="146"/>
      <c r="O972" s="147"/>
      <c r="P972" s="148"/>
      <c r="Q972" s="149"/>
      <c r="R972" s="141"/>
      <c r="AE972" s="150"/>
      <c r="AF972" s="150"/>
      <c r="AP972" s="151"/>
    </row>
    <row r="973">
      <c r="A973" s="133"/>
      <c r="H973" s="144"/>
      <c r="J973" s="145"/>
      <c r="N973" s="146"/>
      <c r="O973" s="147"/>
      <c r="P973" s="148"/>
      <c r="Q973" s="149"/>
      <c r="R973" s="141"/>
      <c r="AE973" s="150"/>
      <c r="AF973" s="150"/>
      <c r="AP973" s="151"/>
    </row>
    <row r="974">
      <c r="A974" s="133"/>
      <c r="H974" s="144"/>
      <c r="J974" s="145"/>
      <c r="N974" s="146"/>
      <c r="O974" s="147"/>
      <c r="P974" s="148"/>
      <c r="Q974" s="149"/>
      <c r="R974" s="141"/>
      <c r="AE974" s="150"/>
      <c r="AF974" s="150"/>
      <c r="AP974" s="151"/>
    </row>
    <row r="975">
      <c r="A975" s="133"/>
      <c r="H975" s="144"/>
      <c r="J975" s="145"/>
      <c r="N975" s="146"/>
      <c r="O975" s="147"/>
      <c r="P975" s="148"/>
      <c r="Q975" s="149"/>
      <c r="R975" s="141"/>
      <c r="AE975" s="150"/>
      <c r="AF975" s="150"/>
      <c r="AP975" s="151"/>
    </row>
    <row r="976">
      <c r="A976" s="133"/>
      <c r="H976" s="144"/>
      <c r="J976" s="145"/>
      <c r="N976" s="146"/>
      <c r="O976" s="147"/>
      <c r="P976" s="148"/>
      <c r="Q976" s="149"/>
      <c r="R976" s="141"/>
      <c r="AE976" s="150"/>
      <c r="AF976" s="150"/>
      <c r="AP976" s="151"/>
    </row>
    <row r="977">
      <c r="A977" s="133"/>
      <c r="H977" s="144"/>
      <c r="J977" s="145"/>
      <c r="N977" s="146"/>
      <c r="O977" s="147"/>
      <c r="P977" s="148"/>
      <c r="Q977" s="149"/>
      <c r="R977" s="141"/>
      <c r="AE977" s="150"/>
      <c r="AF977" s="150"/>
      <c r="AP977" s="151"/>
    </row>
    <row r="978">
      <c r="A978" s="133"/>
      <c r="H978" s="144"/>
      <c r="J978" s="145"/>
      <c r="N978" s="146"/>
      <c r="O978" s="147"/>
      <c r="P978" s="148"/>
      <c r="Q978" s="149"/>
      <c r="R978" s="141"/>
      <c r="AE978" s="150"/>
      <c r="AF978" s="150"/>
      <c r="AP978" s="151"/>
    </row>
    <row r="979">
      <c r="A979" s="133"/>
      <c r="H979" s="144"/>
      <c r="J979" s="145"/>
      <c r="N979" s="146"/>
      <c r="O979" s="147"/>
      <c r="P979" s="148"/>
      <c r="Q979" s="149"/>
      <c r="R979" s="141"/>
      <c r="AE979" s="150"/>
      <c r="AF979" s="150"/>
      <c r="AP979" s="151"/>
    </row>
    <row r="980">
      <c r="A980" s="133"/>
      <c r="H980" s="144"/>
      <c r="J980" s="145"/>
      <c r="N980" s="146"/>
      <c r="O980" s="147"/>
      <c r="P980" s="148"/>
      <c r="Q980" s="149"/>
      <c r="R980" s="141"/>
      <c r="AE980" s="150"/>
      <c r="AF980" s="150"/>
      <c r="AP980" s="151"/>
    </row>
    <row r="981">
      <c r="A981" s="133"/>
      <c r="H981" s="144"/>
      <c r="J981" s="145"/>
      <c r="N981" s="146"/>
      <c r="O981" s="147"/>
      <c r="P981" s="148"/>
      <c r="Q981" s="149"/>
      <c r="R981" s="141"/>
      <c r="AE981" s="150"/>
      <c r="AF981" s="150"/>
      <c r="AP981" s="151"/>
    </row>
    <row r="982">
      <c r="A982" s="133"/>
      <c r="H982" s="144"/>
      <c r="J982" s="145"/>
      <c r="N982" s="146"/>
      <c r="O982" s="147"/>
      <c r="P982" s="148"/>
      <c r="Q982" s="149"/>
      <c r="R982" s="141"/>
      <c r="AE982" s="150"/>
      <c r="AF982" s="150"/>
      <c r="AP982" s="151"/>
    </row>
    <row r="983">
      <c r="A983" s="133"/>
      <c r="H983" s="144"/>
      <c r="J983" s="145"/>
      <c r="N983" s="146"/>
      <c r="O983" s="147"/>
      <c r="P983" s="148"/>
      <c r="Q983" s="149"/>
      <c r="R983" s="141"/>
      <c r="AE983" s="150"/>
      <c r="AF983" s="150"/>
      <c r="AP983" s="151"/>
    </row>
    <row r="984">
      <c r="A984" s="133"/>
      <c r="H984" s="144"/>
      <c r="J984" s="145"/>
      <c r="N984" s="146"/>
      <c r="O984" s="147"/>
      <c r="P984" s="148"/>
      <c r="Q984" s="149"/>
      <c r="R984" s="141"/>
      <c r="AE984" s="150"/>
      <c r="AF984" s="150"/>
      <c r="AP984" s="151"/>
    </row>
    <row r="985">
      <c r="A985" s="133"/>
      <c r="H985" s="144"/>
      <c r="J985" s="145"/>
      <c r="N985" s="146"/>
      <c r="O985" s="147"/>
      <c r="P985" s="148"/>
      <c r="Q985" s="149"/>
      <c r="R985" s="141"/>
      <c r="AE985" s="150"/>
      <c r="AF985" s="150"/>
      <c r="AP985" s="151"/>
    </row>
    <row r="986">
      <c r="A986" s="133"/>
      <c r="H986" s="144"/>
      <c r="J986" s="145"/>
      <c r="N986" s="146"/>
      <c r="O986" s="147"/>
      <c r="P986" s="148"/>
      <c r="Q986" s="149"/>
      <c r="R986" s="141"/>
      <c r="AE986" s="150"/>
      <c r="AF986" s="150"/>
      <c r="AP986" s="151"/>
    </row>
    <row r="987">
      <c r="A987" s="133"/>
      <c r="H987" s="144"/>
      <c r="J987" s="145"/>
      <c r="N987" s="146"/>
      <c r="O987" s="147"/>
      <c r="P987" s="148"/>
      <c r="Q987" s="149"/>
      <c r="R987" s="141"/>
      <c r="AE987" s="150"/>
      <c r="AF987" s="150"/>
      <c r="AP987" s="151"/>
    </row>
    <row r="988">
      <c r="A988" s="133"/>
      <c r="H988" s="144"/>
      <c r="J988" s="145"/>
      <c r="N988" s="146"/>
      <c r="O988" s="147"/>
      <c r="P988" s="148"/>
      <c r="Q988" s="149"/>
      <c r="R988" s="141"/>
      <c r="AE988" s="150"/>
      <c r="AF988" s="150"/>
      <c r="AP988" s="151"/>
    </row>
    <row r="989">
      <c r="A989" s="133"/>
      <c r="H989" s="144"/>
      <c r="J989" s="145"/>
      <c r="N989" s="146"/>
      <c r="O989" s="147"/>
      <c r="P989" s="148"/>
      <c r="Q989" s="149"/>
      <c r="R989" s="141"/>
      <c r="AE989" s="150"/>
      <c r="AF989" s="150"/>
      <c r="AP989" s="151"/>
    </row>
    <row r="990">
      <c r="A990" s="133"/>
      <c r="H990" s="144"/>
      <c r="J990" s="145"/>
      <c r="N990" s="146"/>
      <c r="O990" s="147"/>
      <c r="P990" s="148"/>
      <c r="Q990" s="149"/>
      <c r="R990" s="141"/>
      <c r="AE990" s="150"/>
      <c r="AF990" s="150"/>
      <c r="AP990" s="151"/>
    </row>
    <row r="991">
      <c r="A991" s="133"/>
      <c r="H991" s="144"/>
      <c r="J991" s="145"/>
      <c r="N991" s="146"/>
      <c r="O991" s="147"/>
      <c r="P991" s="148"/>
      <c r="Q991" s="149"/>
      <c r="R991" s="141"/>
      <c r="AE991" s="150"/>
      <c r="AF991" s="150"/>
      <c r="AP991" s="151"/>
    </row>
    <row r="992">
      <c r="A992" s="133"/>
      <c r="H992" s="144"/>
      <c r="J992" s="145"/>
      <c r="N992" s="146"/>
      <c r="O992" s="147"/>
      <c r="P992" s="148"/>
      <c r="Q992" s="149"/>
      <c r="R992" s="141"/>
      <c r="AE992" s="150"/>
      <c r="AF992" s="150"/>
      <c r="AP992" s="151"/>
    </row>
    <row r="993">
      <c r="A993" s="133"/>
      <c r="H993" s="144"/>
      <c r="J993" s="145"/>
      <c r="N993" s="146"/>
      <c r="O993" s="147"/>
      <c r="P993" s="148"/>
      <c r="Q993" s="149"/>
      <c r="R993" s="141"/>
      <c r="AE993" s="150"/>
      <c r="AF993" s="150"/>
      <c r="AP993" s="151"/>
    </row>
    <row r="994">
      <c r="A994" s="133"/>
      <c r="H994" s="144"/>
      <c r="J994" s="145"/>
      <c r="N994" s="146"/>
      <c r="O994" s="147"/>
      <c r="P994" s="148"/>
      <c r="Q994" s="149"/>
      <c r="R994" s="141"/>
      <c r="AE994" s="150"/>
      <c r="AF994" s="150"/>
      <c r="AP994" s="151"/>
    </row>
    <row r="995">
      <c r="A995" s="133"/>
      <c r="H995" s="144"/>
      <c r="J995" s="145"/>
      <c r="N995" s="146"/>
      <c r="O995" s="147"/>
      <c r="P995" s="148"/>
      <c r="Q995" s="149"/>
      <c r="R995" s="141"/>
      <c r="AE995" s="150"/>
      <c r="AF995" s="150"/>
      <c r="AP995" s="151"/>
    </row>
    <row r="996">
      <c r="A996" s="133"/>
      <c r="H996" s="144"/>
      <c r="J996" s="145"/>
      <c r="N996" s="146"/>
      <c r="O996" s="147"/>
      <c r="P996" s="148"/>
      <c r="Q996" s="149"/>
      <c r="R996" s="141"/>
      <c r="AE996" s="150"/>
      <c r="AF996" s="150"/>
      <c r="AP996" s="151"/>
    </row>
    <row r="997">
      <c r="A997" s="133"/>
      <c r="H997" s="144"/>
      <c r="J997" s="145"/>
      <c r="N997" s="146"/>
      <c r="O997" s="147"/>
      <c r="P997" s="148"/>
      <c r="Q997" s="149"/>
      <c r="R997" s="141"/>
      <c r="AE997" s="150"/>
      <c r="AF997" s="150"/>
      <c r="AP997" s="151"/>
    </row>
    <row r="998">
      <c r="A998" s="133"/>
      <c r="H998" s="144"/>
      <c r="J998" s="145"/>
      <c r="N998" s="146"/>
      <c r="O998" s="147"/>
      <c r="P998" s="148"/>
      <c r="Q998" s="149"/>
      <c r="R998" s="141"/>
      <c r="AE998" s="150"/>
      <c r="AF998" s="150"/>
      <c r="AP998" s="151"/>
    </row>
    <row r="999">
      <c r="A999" s="133"/>
      <c r="H999" s="144"/>
      <c r="J999" s="145"/>
      <c r="N999" s="146"/>
      <c r="O999" s="147"/>
      <c r="P999" s="148"/>
      <c r="Q999" s="149"/>
      <c r="R999" s="141"/>
      <c r="AE999" s="150"/>
      <c r="AF999" s="150"/>
      <c r="AP999" s="151"/>
    </row>
    <row r="1000">
      <c r="A1000" s="133"/>
      <c r="H1000" s="144"/>
      <c r="J1000" s="145"/>
      <c r="N1000" s="146"/>
      <c r="O1000" s="147"/>
      <c r="P1000" s="148"/>
      <c r="Q1000" s="149"/>
      <c r="R1000" s="141"/>
      <c r="AE1000" s="150"/>
      <c r="AF1000" s="150"/>
      <c r="AP1000" s="151"/>
    </row>
  </sheetData>
  <autoFilter ref="$A$2:$AT$996">
    <sortState ref="A2:AT996">
      <sortCondition ref="A2:A996"/>
      <sortCondition ref="H2:H996"/>
      <sortCondition ref="S2:S996"/>
      <sortCondition ref="E2:E996"/>
      <sortCondition ref="I2:I996"/>
      <sortCondition ref="G2:G996"/>
    </sortState>
  </autoFilter>
  <conditionalFormatting sqref="D1">
    <cfRule type="notContainsBlanks" dxfId="0" priority="1">
      <formula>LEN(TRIM(D1))&gt;0</formula>
    </cfRule>
  </conditionalFormatting>
  <dataValidations>
    <dataValidation type="custom" allowBlank="1" showDropDown="1" sqref="O1 O3:O1000">
      <formula1>OR(NOT(ISERROR(DATEVALUE(O1))), AND(ISNUMBER(O1), LEFT(CELL("format", O1))="D"))</formula1>
    </dataValidation>
  </dataValidations>
  <hyperlinks>
    <hyperlink r:id="rId1" ref="AR3"/>
    <hyperlink r:id="rId2" ref="AT3"/>
    <hyperlink r:id="rId3" ref="AU3"/>
    <hyperlink r:id="rId4" ref="AE4"/>
    <hyperlink r:id="rId5" ref="AR4"/>
    <hyperlink r:id="rId6" ref="AT4"/>
    <hyperlink r:id="rId7" ref="AR5"/>
    <hyperlink r:id="rId8" ref="AS5"/>
    <hyperlink r:id="rId9" ref="AT5"/>
    <hyperlink r:id="rId10" ref="AS6"/>
    <hyperlink r:id="rId11" ref="AT6"/>
    <hyperlink r:id="rId12" ref="AR7"/>
    <hyperlink r:id="rId13" ref="AR8"/>
    <hyperlink r:id="rId14" ref="AS8"/>
    <hyperlink r:id="rId15" ref="AT8"/>
    <hyperlink r:id="rId16" ref="AU9"/>
    <hyperlink r:id="rId17" ref="AR10"/>
    <hyperlink r:id="rId18" ref="AS10"/>
    <hyperlink r:id="rId19" ref="AT10"/>
    <hyperlink r:id="rId20" ref="AE11"/>
    <hyperlink r:id="rId21" ref="AS11"/>
    <hyperlink r:id="rId22" ref="AT11"/>
    <hyperlink r:id="rId23" ref="AS12"/>
    <hyperlink r:id="rId24" ref="AT12"/>
    <hyperlink r:id="rId25" ref="AR13"/>
    <hyperlink r:id="rId26" ref="AS13"/>
    <hyperlink r:id="rId27" ref="AS14"/>
    <hyperlink r:id="rId28" ref="AT14"/>
    <hyperlink r:id="rId29" ref="AE15"/>
    <hyperlink r:id="rId30" ref="AR15"/>
    <hyperlink r:id="rId31" ref="AS15"/>
    <hyperlink r:id="rId32" ref="AT15"/>
    <hyperlink r:id="rId33" ref="AE16"/>
    <hyperlink r:id="rId34" ref="AR16"/>
    <hyperlink r:id="rId35" ref="AS16"/>
    <hyperlink r:id="rId36" ref="AT16"/>
    <hyperlink r:id="rId37" ref="AE17"/>
    <hyperlink r:id="rId38" ref="AR17"/>
    <hyperlink r:id="rId39" ref="AS17"/>
    <hyperlink r:id="rId40" ref="AT17"/>
    <hyperlink r:id="rId41" ref="AE18"/>
    <hyperlink r:id="rId42" ref="AR18"/>
    <hyperlink r:id="rId43" ref="AS18"/>
    <hyperlink r:id="rId44" ref="AT18"/>
    <hyperlink r:id="rId45" ref="AR19"/>
    <hyperlink r:id="rId46" ref="AS19"/>
    <hyperlink r:id="rId47" ref="AT19"/>
    <hyperlink r:id="rId48" ref="AE20"/>
    <hyperlink r:id="rId49" ref="AR20"/>
    <hyperlink r:id="rId50" ref="AT20"/>
    <hyperlink r:id="rId51" ref="AE21"/>
    <hyperlink r:id="rId52" ref="AR21"/>
    <hyperlink r:id="rId53" ref="AS21"/>
    <hyperlink r:id="rId54" ref="AS22"/>
    <hyperlink r:id="rId55" ref="AT22"/>
    <hyperlink r:id="rId56" ref="AE23"/>
    <hyperlink r:id="rId57" ref="AR24"/>
    <hyperlink r:id="rId58" ref="AS24"/>
    <hyperlink r:id="rId59" ref="AT24"/>
    <hyperlink r:id="rId60" ref="AS25"/>
    <hyperlink r:id="rId61" ref="AT25"/>
    <hyperlink r:id="rId62" ref="AU25"/>
    <hyperlink r:id="rId63" ref="AR26"/>
    <hyperlink r:id="rId64" ref="AS26"/>
    <hyperlink r:id="rId65" ref="AT26"/>
    <hyperlink r:id="rId66" ref="AU26"/>
    <hyperlink r:id="rId67" ref="AR27"/>
    <hyperlink r:id="rId68" ref="AT27"/>
    <hyperlink r:id="rId69" ref="AE28"/>
    <hyperlink r:id="rId70" ref="AS28"/>
    <hyperlink r:id="rId71" ref="AT28"/>
    <hyperlink r:id="rId72" ref="AT29"/>
    <hyperlink r:id="rId73" ref="AU29"/>
    <hyperlink r:id="rId74" ref="AR30"/>
    <hyperlink r:id="rId75" ref="AS30"/>
    <hyperlink r:id="rId76" ref="AT30"/>
    <hyperlink r:id="rId77" ref="AE31"/>
    <hyperlink r:id="rId78" ref="AR31"/>
    <hyperlink r:id="rId79" ref="AT31"/>
    <hyperlink r:id="rId80" ref="AE32"/>
    <hyperlink r:id="rId81" ref="AR32"/>
    <hyperlink r:id="rId82" ref="AT32"/>
    <hyperlink r:id="rId83" ref="AE33"/>
    <hyperlink r:id="rId84" ref="AE34"/>
    <hyperlink r:id="rId85" ref="AR35"/>
    <hyperlink r:id="rId86" ref="AE36"/>
    <hyperlink r:id="rId87" ref="AR36"/>
    <hyperlink r:id="rId88" ref="AS36"/>
    <hyperlink r:id="rId89" ref="AT36"/>
    <hyperlink r:id="rId90" ref="AR37"/>
    <hyperlink r:id="rId91" ref="AS37"/>
    <hyperlink r:id="rId92" ref="AT37"/>
    <hyperlink r:id="rId93" ref="AE38"/>
    <hyperlink r:id="rId94" ref="AU38"/>
    <hyperlink r:id="rId95" ref="AT39"/>
    <hyperlink r:id="rId96" ref="AE40"/>
    <hyperlink r:id="rId97" ref="AR40"/>
    <hyperlink r:id="rId98" ref="AS40"/>
    <hyperlink r:id="rId99" ref="AR41"/>
    <hyperlink r:id="rId100" ref="AR42"/>
    <hyperlink r:id="rId101" ref="AT42"/>
    <hyperlink r:id="rId102" ref="AS43"/>
    <hyperlink r:id="rId103" ref="AT43"/>
    <hyperlink r:id="rId104" ref="AU43"/>
    <hyperlink r:id="rId105" ref="AE44"/>
    <hyperlink r:id="rId106" ref="AU44"/>
    <hyperlink r:id="rId107" ref="AV44"/>
    <hyperlink r:id="rId108" ref="AE45"/>
    <hyperlink r:id="rId109" ref="AS45"/>
    <hyperlink r:id="rId110" ref="AT45"/>
    <hyperlink r:id="rId111" ref="AU45"/>
    <hyperlink r:id="rId112" ref="AR47"/>
    <hyperlink r:id="rId113" ref="AS47"/>
    <hyperlink r:id="rId114" ref="AR48"/>
    <hyperlink r:id="rId115" ref="AE49"/>
    <hyperlink r:id="rId116" ref="AS49"/>
    <hyperlink r:id="rId117" ref="AT49"/>
    <hyperlink r:id="rId118" ref="AU49"/>
    <hyperlink r:id="rId119" ref="AS50"/>
    <hyperlink r:id="rId120" ref="AE51"/>
    <hyperlink r:id="rId121" ref="AS51"/>
    <hyperlink r:id="rId122" ref="AU51"/>
    <hyperlink r:id="rId123" ref="AE52"/>
    <hyperlink r:id="rId124" ref="AR52"/>
    <hyperlink r:id="rId125" ref="AT55"/>
    <hyperlink r:id="rId126" ref="AR57"/>
    <hyperlink r:id="rId127" ref="AS58"/>
    <hyperlink r:id="rId128" ref="AE59"/>
    <hyperlink r:id="rId129" ref="AS59"/>
    <hyperlink r:id="rId130" ref="AE60"/>
    <hyperlink r:id="rId131" ref="AT60"/>
    <hyperlink r:id="rId132" ref="AR61"/>
    <hyperlink r:id="rId133" ref="AS61"/>
    <hyperlink r:id="rId134" ref="AT61"/>
    <hyperlink r:id="rId135" ref="AT62"/>
    <hyperlink r:id="rId136" ref="AU62"/>
    <hyperlink r:id="rId137" ref="AV62"/>
    <hyperlink r:id="rId138" ref="AR63"/>
    <hyperlink r:id="rId139" ref="AS63"/>
    <hyperlink r:id="rId140" ref="AT63"/>
    <hyperlink r:id="rId141" ref="AR64"/>
    <hyperlink r:id="rId142" ref="AV64"/>
    <hyperlink r:id="rId143" ref="AE66"/>
    <hyperlink r:id="rId144" ref="AR66"/>
    <hyperlink r:id="rId145" ref="AS66"/>
    <hyperlink r:id="rId146" ref="AT66"/>
    <hyperlink r:id="rId147" ref="AV66"/>
    <hyperlink r:id="rId148" ref="AE67"/>
    <hyperlink r:id="rId149" ref="AR67"/>
    <hyperlink r:id="rId150" ref="AS67"/>
    <hyperlink r:id="rId151" ref="AT67"/>
    <hyperlink r:id="rId152" ref="AE68"/>
    <hyperlink r:id="rId153" ref="AE69"/>
    <hyperlink r:id="rId154" ref="AR69"/>
    <hyperlink r:id="rId155" ref="AU69"/>
    <hyperlink r:id="rId156" ref="AS70"/>
    <hyperlink r:id="rId157" ref="AU71"/>
    <hyperlink r:id="rId158" ref="AV71"/>
    <hyperlink r:id="rId159" ref="AR72"/>
    <hyperlink r:id="rId160" ref="AS73"/>
    <hyperlink r:id="rId161" ref="AE74"/>
    <hyperlink r:id="rId162" ref="AT74"/>
    <hyperlink r:id="rId163" ref="AR75"/>
    <hyperlink r:id="rId164" ref="AS75"/>
    <hyperlink r:id="rId165" ref="AT75"/>
    <hyperlink r:id="rId166" ref="AE76"/>
    <hyperlink r:id="rId167" ref="AR76"/>
    <hyperlink r:id="rId168" ref="AS76"/>
    <hyperlink r:id="rId169" ref="AT76"/>
    <hyperlink r:id="rId170" ref="AT77"/>
    <hyperlink r:id="rId171" ref="AU77"/>
    <hyperlink r:id="rId172" ref="AS78"/>
    <hyperlink r:id="rId173" ref="AS79"/>
    <hyperlink r:id="rId174" ref="AT79"/>
    <hyperlink r:id="rId175" ref="AR80"/>
    <hyperlink r:id="rId176" ref="AS80"/>
    <hyperlink r:id="rId177" ref="AR81"/>
    <hyperlink r:id="rId178" ref="AT82"/>
    <hyperlink r:id="rId179" ref="AS83"/>
    <hyperlink r:id="rId180" ref="AT83"/>
    <hyperlink r:id="rId181" ref="AU83"/>
    <hyperlink r:id="rId182" ref="AE84"/>
    <hyperlink r:id="rId183" ref="AR84"/>
    <hyperlink r:id="rId184" ref="AS84"/>
    <hyperlink r:id="rId185" ref="AU84"/>
    <hyperlink r:id="rId186" ref="AS85"/>
    <hyperlink r:id="rId187" ref="AT86"/>
    <hyperlink r:id="rId188" ref="AR87"/>
    <hyperlink r:id="rId189" ref="AT87"/>
    <hyperlink r:id="rId190" ref="AR88"/>
    <hyperlink r:id="rId191" ref="AS88"/>
    <hyperlink r:id="rId192" ref="AT88"/>
    <hyperlink r:id="rId193" ref="AE89"/>
    <hyperlink r:id="rId194" ref="AR89"/>
    <hyperlink r:id="rId195" ref="AE90"/>
    <hyperlink r:id="rId196" ref="AS90"/>
    <hyperlink r:id="rId197" ref="AT90"/>
    <hyperlink r:id="rId198" ref="AR91"/>
    <hyperlink r:id="rId199" ref="AT92"/>
    <hyperlink r:id="rId200" ref="AR93"/>
    <hyperlink r:id="rId201" ref="AS93"/>
    <hyperlink r:id="rId202" ref="AT93"/>
    <hyperlink r:id="rId203" ref="AE94"/>
    <hyperlink r:id="rId204" ref="AR94"/>
    <hyperlink r:id="rId205" ref="AT94"/>
    <hyperlink r:id="rId206" ref="AR95"/>
    <hyperlink r:id="rId207" ref="AT95"/>
    <hyperlink r:id="rId208" ref="AT96"/>
    <hyperlink r:id="rId209" ref="AE97"/>
    <hyperlink r:id="rId210" ref="AS97"/>
    <hyperlink r:id="rId211" ref="AS98"/>
    <hyperlink r:id="rId212" ref="AT98"/>
    <hyperlink r:id="rId213" ref="AV98"/>
    <hyperlink r:id="rId214" ref="AE99"/>
    <hyperlink r:id="rId215" ref="AT99"/>
    <hyperlink r:id="rId216" ref="AT100"/>
    <hyperlink r:id="rId217" ref="AS101"/>
    <hyperlink r:id="rId218" ref="AT101"/>
    <hyperlink r:id="rId219" ref="AR102"/>
    <hyperlink r:id="rId220" ref="AS102"/>
    <hyperlink r:id="rId221" ref="AT102"/>
    <hyperlink r:id="rId222" ref="AR103"/>
    <hyperlink r:id="rId223" ref="AS103"/>
    <hyperlink r:id="rId224" ref="AT103"/>
    <hyperlink r:id="rId225" ref="AT104"/>
    <hyperlink r:id="rId226" ref="AR105"/>
    <hyperlink r:id="rId227" ref="AS105"/>
    <hyperlink r:id="rId228" ref="AT105"/>
    <hyperlink r:id="rId229" ref="AS106"/>
    <hyperlink r:id="rId230" ref="AV106"/>
    <hyperlink r:id="rId231" ref="AR107"/>
    <hyperlink r:id="rId232" ref="AS107"/>
    <hyperlink r:id="rId233" ref="AT107"/>
    <hyperlink r:id="rId234" ref="AR108"/>
    <hyperlink r:id="rId235" ref="AS108"/>
    <hyperlink r:id="rId236" ref="AE109"/>
    <hyperlink r:id="rId237" ref="AS109"/>
    <hyperlink r:id="rId238" ref="AS111"/>
    <hyperlink r:id="rId239" ref="AT111"/>
    <hyperlink r:id="rId240" ref="AS112"/>
    <hyperlink r:id="rId241" ref="AT112"/>
    <hyperlink r:id="rId242" ref="AS113"/>
    <hyperlink r:id="rId243" ref="AT113"/>
    <hyperlink r:id="rId244" ref="AE114"/>
    <hyperlink r:id="rId245" ref="AR114"/>
    <hyperlink r:id="rId246" ref="AS114"/>
    <hyperlink r:id="rId247" ref="AT114"/>
    <hyperlink r:id="rId248" ref="AE115"/>
    <hyperlink r:id="rId249" ref="AT115"/>
    <hyperlink r:id="rId250" ref="AE116"/>
    <hyperlink r:id="rId251" ref="AR116"/>
    <hyperlink r:id="rId252" ref="AS118"/>
    <hyperlink r:id="rId253" ref="AT118"/>
    <hyperlink r:id="rId254" ref="AS119"/>
    <hyperlink r:id="rId255" ref="AT119"/>
    <hyperlink r:id="rId256" ref="AU119"/>
    <hyperlink r:id="rId257" ref="AT120"/>
    <hyperlink r:id="rId258" ref="AE121"/>
    <hyperlink r:id="rId259" ref="AE122"/>
    <hyperlink r:id="rId260" ref="AR122"/>
    <hyperlink r:id="rId261" ref="AS123"/>
    <hyperlink r:id="rId262" ref="AT123"/>
    <hyperlink r:id="rId263" ref="AE124"/>
    <hyperlink r:id="rId264" ref="AS124"/>
    <hyperlink r:id="rId265" ref="AT124"/>
    <hyperlink r:id="rId266" ref="AU124"/>
    <hyperlink r:id="rId267" ref="AR125"/>
    <hyperlink r:id="rId268" ref="AS125"/>
    <hyperlink r:id="rId269" ref="AT125"/>
    <hyperlink r:id="rId270" ref="AR126"/>
    <hyperlink r:id="rId271" ref="AT126"/>
    <hyperlink r:id="rId272" ref="AR127"/>
    <hyperlink r:id="rId273" ref="AT127"/>
    <hyperlink r:id="rId274" ref="AR128"/>
    <hyperlink r:id="rId275" ref="AE129"/>
    <hyperlink r:id="rId276" ref="AS129"/>
    <hyperlink r:id="rId277" ref="AT129"/>
    <hyperlink r:id="rId278" ref="AU129"/>
    <hyperlink r:id="rId279" ref="AU130"/>
    <hyperlink r:id="rId280" ref="AR131"/>
    <hyperlink r:id="rId281" ref="AS131"/>
    <hyperlink r:id="rId282" ref="AT131"/>
    <hyperlink r:id="rId283" ref="AR132"/>
    <hyperlink r:id="rId284" ref="AS132"/>
    <hyperlink r:id="rId285" ref="AT132"/>
    <hyperlink r:id="rId286" ref="AE133"/>
    <hyperlink r:id="rId287" ref="AT133"/>
    <hyperlink r:id="rId288" ref="AE134"/>
    <hyperlink r:id="rId289" ref="AR135"/>
    <hyperlink r:id="rId290" ref="AS135"/>
    <hyperlink r:id="rId291" ref="AE136"/>
    <hyperlink r:id="rId292" ref="AT136"/>
    <hyperlink r:id="rId293" ref="AE137"/>
    <hyperlink r:id="rId294" ref="AE138"/>
    <hyperlink r:id="rId295" ref="AR138"/>
    <hyperlink r:id="rId296" ref="AS138"/>
    <hyperlink r:id="rId297" ref="AT138"/>
    <hyperlink r:id="rId298" ref="AE139"/>
    <hyperlink r:id="rId299" ref="AR139"/>
    <hyperlink r:id="rId300" ref="AS139"/>
    <hyperlink r:id="rId301" ref="AT139"/>
    <hyperlink r:id="rId302" ref="AU139"/>
    <hyperlink r:id="rId303" ref="M140"/>
    <hyperlink r:id="rId304" ref="AT141"/>
    <hyperlink r:id="rId305" ref="AT142"/>
    <hyperlink r:id="rId306" ref="AV142"/>
    <hyperlink r:id="rId307" ref="AR143"/>
    <hyperlink r:id="rId308" ref="AS143"/>
    <hyperlink r:id="rId309" ref="AT143"/>
    <hyperlink r:id="rId310" ref="AE144"/>
    <hyperlink r:id="rId311" ref="AR144"/>
    <hyperlink r:id="rId312" ref="AS144"/>
    <hyperlink r:id="rId313" ref="AT144"/>
    <hyperlink r:id="rId314" ref="AV144"/>
    <hyperlink r:id="rId315" ref="AR145"/>
    <hyperlink r:id="rId316" ref="AS145"/>
    <hyperlink r:id="rId317" ref="AT145"/>
    <hyperlink r:id="rId318" ref="AR146"/>
    <hyperlink r:id="rId319" ref="AE147"/>
    <hyperlink r:id="rId320" ref="AS147"/>
    <hyperlink r:id="rId321" ref="AT147"/>
    <hyperlink r:id="rId322" ref="AU147"/>
    <hyperlink r:id="rId323" ref="AS148"/>
    <hyperlink r:id="rId324" ref="AT148"/>
    <hyperlink r:id="rId325" ref="AU148"/>
    <hyperlink r:id="rId326" ref="AR149"/>
    <hyperlink r:id="rId327" ref="AT149"/>
    <hyperlink r:id="rId328" ref="AR150"/>
    <hyperlink r:id="rId329" ref="AS150"/>
    <hyperlink r:id="rId330" ref="AT150"/>
    <hyperlink r:id="rId331" ref="AE151"/>
    <hyperlink r:id="rId332" ref="AU151"/>
    <hyperlink r:id="rId333" ref="AS152"/>
    <hyperlink r:id="rId334" ref="AT152"/>
    <hyperlink r:id="rId335" ref="AT153"/>
    <hyperlink r:id="rId336" ref="AT154"/>
    <hyperlink r:id="rId337" ref="AR155"/>
    <hyperlink r:id="rId338" ref="AS155"/>
    <hyperlink r:id="rId339" ref="AT155"/>
    <hyperlink r:id="rId340" ref="AR156"/>
    <hyperlink r:id="rId341" ref="AT156"/>
    <hyperlink r:id="rId342" ref="AU156"/>
    <hyperlink r:id="rId343" ref="AS157"/>
    <hyperlink r:id="rId344" ref="AT157"/>
    <hyperlink r:id="rId345" ref="AT158"/>
    <hyperlink r:id="rId346" ref="AU158"/>
    <hyperlink r:id="rId347" ref="AE159"/>
    <hyperlink r:id="rId348" ref="AR159"/>
    <hyperlink r:id="rId349" ref="AS159"/>
    <hyperlink r:id="rId350" ref="AT159"/>
    <hyperlink r:id="rId351" ref="AE160"/>
    <hyperlink r:id="rId352" ref="AR160"/>
    <hyperlink r:id="rId353" ref="AS160"/>
    <hyperlink r:id="rId354" ref="AS161"/>
    <hyperlink r:id="rId355" ref="AT161"/>
    <hyperlink r:id="rId356" ref="AR162"/>
    <hyperlink r:id="rId357" ref="AS162"/>
    <hyperlink r:id="rId358" ref="AT162"/>
    <hyperlink r:id="rId359" ref="AE163"/>
    <hyperlink r:id="rId360" ref="AR163"/>
    <hyperlink r:id="rId361" ref="AT163"/>
    <hyperlink r:id="rId362" ref="AR164"/>
    <hyperlink r:id="rId363" ref="AE165"/>
    <hyperlink r:id="rId364" ref="AT165"/>
    <hyperlink r:id="rId365" ref="AE166"/>
    <hyperlink r:id="rId366" ref="AR166"/>
    <hyperlink r:id="rId367" ref="AS166"/>
    <hyperlink r:id="rId368" ref="AR167"/>
    <hyperlink r:id="rId369" ref="AS167"/>
    <hyperlink r:id="rId370" ref="AR168"/>
    <hyperlink r:id="rId371" ref="AS168"/>
    <hyperlink r:id="rId372" ref="AE169"/>
    <hyperlink r:id="rId373" ref="AR169"/>
    <hyperlink r:id="rId374" ref="AT169"/>
    <hyperlink r:id="rId375" ref="AE170"/>
    <hyperlink r:id="rId376" ref="AR170"/>
    <hyperlink r:id="rId377" ref="AS170"/>
    <hyperlink r:id="rId378" ref="AT170"/>
    <hyperlink r:id="rId379" ref="AE171"/>
    <hyperlink r:id="rId380" ref="AS171"/>
    <hyperlink r:id="rId381" ref="AR172"/>
    <hyperlink r:id="rId382" ref="AS172"/>
    <hyperlink r:id="rId383" ref="AT172"/>
    <hyperlink r:id="rId384" ref="AE173"/>
    <hyperlink r:id="rId385" ref="AR173"/>
    <hyperlink r:id="rId386" ref="AS173"/>
    <hyperlink r:id="rId387" ref="AT173"/>
    <hyperlink r:id="rId388" ref="AE174"/>
    <hyperlink r:id="rId389" location=".XqLcB2iAfhU.twitter" ref="AR174"/>
    <hyperlink r:id="rId390" ref="AS174"/>
    <hyperlink r:id="rId391" ref="AT174"/>
    <hyperlink r:id="rId392" ref="AU174"/>
    <hyperlink r:id="rId393" ref="AS175"/>
    <hyperlink r:id="rId394" ref="AT175"/>
    <hyperlink r:id="rId395" ref="AE176"/>
    <hyperlink r:id="rId396" ref="AR176"/>
    <hyperlink r:id="rId397" ref="AS176"/>
    <hyperlink r:id="rId398" ref="AT176"/>
    <hyperlink r:id="rId399" ref="AE177"/>
    <hyperlink r:id="rId400" ref="AR177"/>
    <hyperlink r:id="rId401" ref="AS177"/>
    <hyperlink r:id="rId402" ref="AT177"/>
    <hyperlink r:id="rId403" ref="AR178"/>
    <hyperlink r:id="rId404" ref="AS178"/>
    <hyperlink r:id="rId405" ref="AR179"/>
    <hyperlink r:id="rId406" ref="AS179"/>
    <hyperlink r:id="rId407" ref="AU179"/>
    <hyperlink r:id="rId408" ref="AE180"/>
    <hyperlink r:id="rId409" ref="AR180"/>
    <hyperlink r:id="rId410" ref="AT180"/>
    <hyperlink r:id="rId411" ref="AU180"/>
    <hyperlink r:id="rId412" ref="AV180"/>
    <hyperlink r:id="rId413" ref="AR181"/>
    <hyperlink r:id="rId414" ref="AS181"/>
    <hyperlink r:id="rId415" ref="AT181"/>
    <hyperlink r:id="rId416" ref="AE183"/>
    <hyperlink r:id="rId417" ref="AS183"/>
    <hyperlink r:id="rId418" ref="AT183"/>
    <hyperlink r:id="rId419" ref="AR184"/>
    <hyperlink r:id="rId420" ref="AS184"/>
    <hyperlink r:id="rId421" ref="AT184"/>
    <hyperlink r:id="rId422" ref="AR185"/>
    <hyperlink r:id="rId423" ref="AS185"/>
    <hyperlink r:id="rId424" ref="AT185"/>
    <hyperlink r:id="rId425" ref="AR186"/>
    <hyperlink r:id="rId426" ref="AR187"/>
    <hyperlink r:id="rId427" ref="AE188"/>
    <hyperlink r:id="rId428" ref="AE189"/>
    <hyperlink r:id="rId429" ref="AS189"/>
    <hyperlink r:id="rId430" ref="AT189"/>
    <hyperlink r:id="rId431" ref="AE190"/>
    <hyperlink r:id="rId432" ref="AS190"/>
    <hyperlink r:id="rId433" ref="AR191"/>
    <hyperlink r:id="rId434" ref="AE192"/>
    <hyperlink r:id="rId435" ref="AR192"/>
    <hyperlink r:id="rId436" ref="AS192"/>
    <hyperlink r:id="rId437" ref="AR193"/>
    <hyperlink r:id="rId438" ref="AT193"/>
    <hyperlink r:id="rId439" ref="AR194"/>
    <hyperlink r:id="rId440" ref="AS194"/>
    <hyperlink r:id="rId441" ref="AE195"/>
    <hyperlink r:id="rId442" ref="AS195"/>
    <hyperlink r:id="rId443" ref="AT195"/>
    <hyperlink r:id="rId444" ref="AE196"/>
    <hyperlink r:id="rId445" ref="AE197"/>
    <hyperlink r:id="rId446" ref="AR197"/>
    <hyperlink r:id="rId447" ref="AS197"/>
    <hyperlink r:id="rId448" ref="AT197"/>
    <hyperlink r:id="rId449" ref="S198"/>
    <hyperlink r:id="rId450" ref="AE198"/>
    <hyperlink r:id="rId451" ref="AR198"/>
    <hyperlink r:id="rId452" ref="AS198"/>
    <hyperlink r:id="rId453" ref="AR199"/>
    <hyperlink r:id="rId454" ref="AT199"/>
    <hyperlink r:id="rId455" ref="AT200"/>
    <hyperlink r:id="rId456" ref="AR201"/>
    <hyperlink r:id="rId457" ref="AT201"/>
    <hyperlink r:id="rId458" ref="AE202"/>
    <hyperlink r:id="rId459" ref="AS202"/>
    <hyperlink r:id="rId460" ref="AT202"/>
    <hyperlink r:id="rId461" ref="AE203"/>
    <hyperlink r:id="rId462" ref="AR204"/>
    <hyperlink r:id="rId463" ref="AS204"/>
    <hyperlink r:id="rId464" ref="AT204"/>
    <hyperlink r:id="rId465" ref="AE206"/>
    <hyperlink r:id="rId466" ref="AS206"/>
    <hyperlink r:id="rId467" ref="AT206"/>
    <hyperlink r:id="rId468" ref="AU206"/>
    <hyperlink r:id="rId469" location="29d4202d434a" ref="AR207"/>
    <hyperlink r:id="rId470" ref="AT207"/>
    <hyperlink r:id="rId471" ref="AE208"/>
    <hyperlink r:id="rId472" ref="AT208"/>
    <hyperlink r:id="rId473" ref="AR209"/>
    <hyperlink r:id="rId474" ref="AS209"/>
    <hyperlink r:id="rId475" ref="AT209"/>
    <hyperlink r:id="rId476" ref="AE210"/>
    <hyperlink r:id="rId477" ref="AT211"/>
    <hyperlink r:id="rId478" ref="AU211"/>
    <hyperlink r:id="rId479" ref="AS212"/>
    <hyperlink r:id="rId480" ref="AT212"/>
    <hyperlink r:id="rId481" ref="AS213"/>
    <hyperlink r:id="rId482" ref="AT213"/>
    <hyperlink r:id="rId483" ref="AR214"/>
    <hyperlink r:id="rId484" ref="AS214"/>
    <hyperlink r:id="rId485" ref="AU214"/>
    <hyperlink r:id="rId486" ref="S215"/>
    <hyperlink r:id="rId487" ref="AE215"/>
    <hyperlink r:id="rId488" ref="AR215"/>
    <hyperlink r:id="rId489" ref="AS215"/>
    <hyperlink r:id="rId490" ref="AV215"/>
    <hyperlink r:id="rId491" ref="AS216"/>
    <hyperlink r:id="rId492" ref="AT216"/>
    <hyperlink r:id="rId493" ref="AR217"/>
    <hyperlink r:id="rId494" ref="AU217"/>
    <hyperlink r:id="rId495" ref="AR218"/>
    <hyperlink r:id="rId496" ref="AS218"/>
    <hyperlink r:id="rId497" ref="AT218"/>
    <hyperlink r:id="rId498" ref="S219"/>
    <hyperlink r:id="rId499" ref="AE219"/>
    <hyperlink r:id="rId500" ref="AR219"/>
    <hyperlink r:id="rId501" ref="AS219"/>
    <hyperlink r:id="rId502" ref="AT219"/>
    <hyperlink r:id="rId503" ref="AE220"/>
    <hyperlink r:id="rId504" ref="AR220"/>
    <hyperlink r:id="rId505" ref="AS220"/>
    <hyperlink r:id="rId506" ref="AT220"/>
  </hyperlinks>
  <drawing r:id="rId507"/>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1.0" ySplit="2.0" topLeftCell="B3" activePane="bottomRight" state="frozen"/>
      <selection activeCell="B1" sqref="B1" pane="topRight"/>
      <selection activeCell="A3" sqref="A3" pane="bottomLeft"/>
      <selection activeCell="B3" sqref="B3" pane="bottomRight"/>
    </sheetView>
  </sheetViews>
  <sheetFormatPr customHeight="1" defaultColWidth="14.43" defaultRowHeight="15.75"/>
  <cols>
    <col customWidth="1" min="1" max="1" width="24.14"/>
    <col customWidth="1" min="3" max="3" width="23.71"/>
    <col customWidth="1" min="4" max="4" width="18.14"/>
    <col customWidth="1" min="5" max="5" width="13.14"/>
    <col customWidth="1" min="6" max="6" width="10.57"/>
    <col customWidth="1" min="7" max="7" width="16.57"/>
    <col customWidth="1" min="8" max="8" width="18.43"/>
    <col customWidth="1" min="9" max="9" width="14.14"/>
    <col customWidth="1" min="10" max="10" width="13.0"/>
    <col customWidth="1" min="11" max="11" width="18.57"/>
    <col customWidth="1" min="12" max="12" width="13.14"/>
    <col customWidth="1" min="13" max="13" width="70.43"/>
    <col customWidth="1" min="14" max="14" width="18.57"/>
    <col customWidth="1" min="15" max="15" width="21.43"/>
    <col customWidth="1" min="16" max="16" width="27.14"/>
    <col customWidth="1" min="17" max="19" width="21.43"/>
    <col customWidth="1" min="20" max="21" width="18.57"/>
    <col customWidth="1" min="22" max="23" width="21.43"/>
    <col customWidth="1" min="25" max="25" width="18.43"/>
    <col customWidth="1" min="26" max="26" width="15.71"/>
    <col customWidth="1" min="28" max="28" width="15.71"/>
    <col customWidth="1" min="29" max="29" width="23.71"/>
    <col customWidth="1" min="31" max="31" width="39.29"/>
    <col customWidth="1" min="32" max="32" width="15.57"/>
    <col customWidth="1" min="33" max="33" width="39.14"/>
    <col customWidth="1" min="34" max="34" width="13.43"/>
    <col customWidth="1" min="35" max="35" width="41.43"/>
    <col customWidth="1" min="36" max="36" width="16.71"/>
    <col customWidth="1" min="37" max="37" width="20.0"/>
    <col customWidth="1" min="38" max="38" width="33.43"/>
    <col customWidth="1" min="41" max="41" width="36.57"/>
    <col customWidth="1" min="43" max="43" width="16.29"/>
    <col customWidth="1" min="45" max="45" width="45.71"/>
    <col customWidth="1" min="47" max="47" width="22.0"/>
    <col customWidth="1" min="48" max="48" width="20.43"/>
    <col customWidth="1" min="49" max="51" width="36.14"/>
    <col customWidth="1" min="52" max="52" width="51.86"/>
    <col customWidth="1" min="53" max="57" width="36.14"/>
    <col customWidth="1" min="58" max="58" width="20.0"/>
    <col customWidth="1" min="59" max="59" width="27.43"/>
    <col customWidth="1" min="61" max="61" width="22.71"/>
    <col customWidth="1" min="62" max="62" width="36.29"/>
  </cols>
  <sheetData>
    <row r="1" ht="54.75" customHeight="1">
      <c r="A1" s="6"/>
      <c r="B1" s="152"/>
      <c r="C1" s="6"/>
      <c r="D1" s="6"/>
      <c r="E1" s="3"/>
      <c r="F1" s="153"/>
      <c r="G1" s="154"/>
      <c r="H1" s="6"/>
      <c r="I1" s="155"/>
      <c r="J1" s="6"/>
      <c r="K1" s="6"/>
      <c r="L1" s="156"/>
      <c r="M1" s="6"/>
      <c r="N1" s="7"/>
      <c r="O1" s="152"/>
      <c r="P1" s="157"/>
      <c r="Q1" s="158"/>
      <c r="R1" s="8"/>
      <c r="S1" s="8"/>
      <c r="T1" s="6"/>
      <c r="U1" s="6"/>
      <c r="V1" s="152"/>
      <c r="W1" s="159"/>
      <c r="X1" s="160"/>
      <c r="Y1" s="161"/>
      <c r="Z1" s="161"/>
      <c r="AA1" s="160"/>
      <c r="AB1" s="162"/>
      <c r="AC1" s="161"/>
      <c r="AD1" s="160"/>
      <c r="AE1" s="163"/>
      <c r="AF1" s="164"/>
      <c r="AG1" s="163"/>
      <c r="AH1" s="164"/>
      <c r="AI1" s="163"/>
      <c r="AJ1" s="163"/>
      <c r="AK1" s="164"/>
      <c r="AL1" s="163"/>
      <c r="AM1" s="157"/>
      <c r="AN1" s="152"/>
      <c r="AO1" s="157"/>
      <c r="AP1" s="152"/>
      <c r="AQ1" s="6"/>
      <c r="AR1" s="165"/>
      <c r="AS1" s="6"/>
      <c r="AT1" s="6"/>
      <c r="AU1" s="6"/>
      <c r="AV1" s="6"/>
      <c r="AW1" s="6"/>
      <c r="AX1" s="6"/>
      <c r="AY1" s="6"/>
      <c r="AZ1" s="166"/>
      <c r="BA1" s="6"/>
      <c r="BB1" s="6"/>
      <c r="BC1" s="6"/>
      <c r="BD1" s="6"/>
      <c r="BE1" s="6"/>
      <c r="BF1" s="6"/>
      <c r="BG1" s="157"/>
      <c r="BH1" s="157"/>
      <c r="BI1" s="6"/>
      <c r="BJ1" s="157"/>
    </row>
    <row r="2">
      <c r="A2" s="14" t="s">
        <v>0</v>
      </c>
      <c r="B2" s="23" t="s">
        <v>1</v>
      </c>
      <c r="C2" s="16" t="s">
        <v>2</v>
      </c>
      <c r="D2" s="16" t="s">
        <v>3</v>
      </c>
      <c r="E2" s="16" t="s">
        <v>1909</v>
      </c>
      <c r="F2" s="167" t="s">
        <v>6</v>
      </c>
      <c r="G2" s="17" t="s">
        <v>7</v>
      </c>
      <c r="H2" s="16" t="s">
        <v>8</v>
      </c>
      <c r="I2" s="18" t="s">
        <v>9</v>
      </c>
      <c r="J2" s="16" t="s">
        <v>10</v>
      </c>
      <c r="K2" s="16" t="s">
        <v>13</v>
      </c>
      <c r="L2" s="168" t="s">
        <v>5</v>
      </c>
      <c r="M2" s="16" t="s">
        <v>1910</v>
      </c>
      <c r="N2" s="19" t="s">
        <v>14</v>
      </c>
      <c r="O2" s="16" t="s">
        <v>1911</v>
      </c>
      <c r="P2" s="16" t="s">
        <v>1912</v>
      </c>
      <c r="Q2" s="168" t="s">
        <v>6</v>
      </c>
      <c r="R2" s="20" t="s">
        <v>15</v>
      </c>
      <c r="S2" s="169" t="s">
        <v>16</v>
      </c>
      <c r="T2" s="16" t="s">
        <v>1913</v>
      </c>
      <c r="U2" s="16" t="s">
        <v>1914</v>
      </c>
      <c r="V2" s="16" t="s">
        <v>1915</v>
      </c>
      <c r="W2" s="167" t="s">
        <v>1916</v>
      </c>
      <c r="X2" s="21" t="s">
        <v>1917</v>
      </c>
      <c r="Y2" s="21" t="s">
        <v>1918</v>
      </c>
      <c r="Z2" s="21" t="s">
        <v>1919</v>
      </c>
      <c r="AA2" s="21" t="s">
        <v>1920</v>
      </c>
      <c r="AB2" s="170" t="s">
        <v>1921</v>
      </c>
      <c r="AC2" s="21" t="s">
        <v>1922</v>
      </c>
      <c r="AD2" s="21" t="s">
        <v>1923</v>
      </c>
      <c r="AE2" s="21" t="s">
        <v>1924</v>
      </c>
      <c r="AF2" s="21" t="s">
        <v>1925</v>
      </c>
      <c r="AG2" s="21" t="s">
        <v>1926</v>
      </c>
      <c r="AH2" s="21" t="s">
        <v>1927</v>
      </c>
      <c r="AI2" s="21" t="s">
        <v>1928</v>
      </c>
      <c r="AJ2" s="21" t="s">
        <v>1929</v>
      </c>
      <c r="AK2" s="21" t="s">
        <v>1930</v>
      </c>
      <c r="AL2" s="21" t="s">
        <v>1931</v>
      </c>
      <c r="AM2" s="16" t="s">
        <v>1932</v>
      </c>
      <c r="AN2" s="16" t="s">
        <v>1933</v>
      </c>
      <c r="AO2" s="16" t="s">
        <v>1934</v>
      </c>
      <c r="AP2" s="16" t="s">
        <v>1935</v>
      </c>
      <c r="AQ2" s="16" t="s">
        <v>1936</v>
      </c>
      <c r="AR2" s="16" t="s">
        <v>1937</v>
      </c>
      <c r="AS2" s="16" t="s">
        <v>1938</v>
      </c>
      <c r="AT2" s="16" t="s">
        <v>1939</v>
      </c>
      <c r="AU2" s="16" t="s">
        <v>1940</v>
      </c>
      <c r="AV2" s="16" t="s">
        <v>1941</v>
      </c>
      <c r="AW2" s="16" t="s">
        <v>1942</v>
      </c>
      <c r="AX2" s="16" t="s">
        <v>1943</v>
      </c>
      <c r="AY2" s="16" t="s">
        <v>1944</v>
      </c>
      <c r="AZ2" s="16" t="s">
        <v>1945</v>
      </c>
      <c r="BA2" s="16" t="s">
        <v>1946</v>
      </c>
      <c r="BB2" s="16" t="s">
        <v>1947</v>
      </c>
      <c r="BC2" s="16" t="s">
        <v>1948</v>
      </c>
      <c r="BD2" s="16" t="s">
        <v>1949</v>
      </c>
      <c r="BE2" s="16" t="s">
        <v>1950</v>
      </c>
      <c r="BF2" s="16" t="s">
        <v>1951</v>
      </c>
      <c r="BG2" s="16" t="s">
        <v>1952</v>
      </c>
      <c r="BH2" s="16" t="s">
        <v>1953</v>
      </c>
      <c r="BI2" s="16" t="s">
        <v>1954</v>
      </c>
      <c r="BJ2" s="16" t="s">
        <v>46</v>
      </c>
    </row>
    <row r="3">
      <c r="A3" s="24" t="s">
        <v>47</v>
      </c>
      <c r="B3" s="25" t="s">
        <v>48</v>
      </c>
      <c r="C3" s="26" t="s">
        <v>49</v>
      </c>
      <c r="D3" s="27" t="s">
        <v>50</v>
      </c>
      <c r="E3" s="25" t="s">
        <v>51</v>
      </c>
      <c r="F3" s="171">
        <v>43907.0</v>
      </c>
      <c r="G3" s="30">
        <v>22.0</v>
      </c>
      <c r="H3" s="25" t="s">
        <v>52</v>
      </c>
      <c r="I3" s="31">
        <v>4.0</v>
      </c>
      <c r="J3" s="32" t="s">
        <v>51</v>
      </c>
      <c r="K3" s="32" t="s">
        <v>51</v>
      </c>
      <c r="L3" s="33">
        <v>44315.0</v>
      </c>
      <c r="M3" s="44" t="s">
        <v>1955</v>
      </c>
      <c r="N3" s="33">
        <v>44065.0</v>
      </c>
      <c r="O3" s="32"/>
      <c r="P3" s="32"/>
      <c r="Q3" s="33"/>
      <c r="R3" s="32">
        <v>37953.0</v>
      </c>
      <c r="S3" s="32" t="s">
        <v>55</v>
      </c>
      <c r="T3" s="32"/>
      <c r="U3" s="32"/>
      <c r="V3" s="32"/>
      <c r="W3" s="172"/>
      <c r="X3" s="173"/>
      <c r="Y3" s="35"/>
      <c r="Z3" s="35"/>
      <c r="AA3" s="146"/>
      <c r="AB3" s="174"/>
      <c r="AC3" s="35"/>
      <c r="AD3" s="173" t="s">
        <v>51</v>
      </c>
      <c r="AE3" s="35" t="s">
        <v>1956</v>
      </c>
      <c r="AF3" s="175"/>
      <c r="AG3" s="176"/>
      <c r="AH3" s="175"/>
      <c r="AI3" s="176"/>
      <c r="AJ3" s="176"/>
      <c r="AK3" s="175"/>
      <c r="AL3" s="176"/>
      <c r="AM3" s="125"/>
      <c r="AN3" s="146"/>
      <c r="AO3" s="125"/>
      <c r="AP3" s="146"/>
      <c r="AQ3" s="125"/>
      <c r="AR3" s="146"/>
      <c r="AS3" s="125"/>
      <c r="AT3" s="146"/>
      <c r="AU3" s="125"/>
      <c r="AV3" s="125"/>
      <c r="AW3" s="146"/>
      <c r="AX3" s="125"/>
      <c r="AY3" s="35" t="s">
        <v>58</v>
      </c>
      <c r="AZ3" s="177" t="s">
        <v>1957</v>
      </c>
      <c r="BA3" s="35" t="s">
        <v>1958</v>
      </c>
      <c r="BB3" s="178" t="s">
        <v>1959</v>
      </c>
      <c r="BC3" s="179"/>
      <c r="BD3" s="179"/>
      <c r="BE3" s="125"/>
      <c r="BF3" s="125"/>
      <c r="BG3" s="125"/>
      <c r="BH3" s="125"/>
      <c r="BI3" s="180" t="s">
        <v>1960</v>
      </c>
      <c r="BJ3" s="181" t="s">
        <v>1961</v>
      </c>
    </row>
    <row r="4">
      <c r="A4" s="24" t="s">
        <v>66</v>
      </c>
      <c r="B4" s="25" t="s">
        <v>67</v>
      </c>
      <c r="C4" s="26" t="s">
        <v>68</v>
      </c>
      <c r="D4" s="27" t="s">
        <v>69</v>
      </c>
      <c r="E4" s="25" t="s">
        <v>51</v>
      </c>
      <c r="F4" s="171">
        <v>43899.0</v>
      </c>
      <c r="G4" s="30">
        <v>2.0</v>
      </c>
      <c r="H4" s="25" t="s">
        <v>70</v>
      </c>
      <c r="I4" s="41">
        <v>2.0</v>
      </c>
      <c r="J4" s="25" t="s">
        <v>51</v>
      </c>
      <c r="K4" s="25" t="s">
        <v>51</v>
      </c>
      <c r="L4" s="42">
        <v>44315.0</v>
      </c>
      <c r="M4" s="44" t="s">
        <v>1962</v>
      </c>
      <c r="N4" s="42">
        <v>44088.0</v>
      </c>
      <c r="O4" s="32"/>
      <c r="P4" s="32"/>
      <c r="Q4" s="33"/>
      <c r="R4" s="32">
        <v>9380.0</v>
      </c>
      <c r="S4" s="32" t="s">
        <v>55</v>
      </c>
      <c r="T4" s="28"/>
      <c r="U4" s="28"/>
      <c r="V4" s="32"/>
      <c r="W4" s="172"/>
      <c r="X4" s="146"/>
      <c r="Y4" s="35"/>
      <c r="Z4" s="35" t="s">
        <v>51</v>
      </c>
      <c r="AA4" s="173"/>
      <c r="AB4" s="174">
        <v>43969.0</v>
      </c>
      <c r="AC4" s="35" t="s">
        <v>1963</v>
      </c>
      <c r="AD4" s="173" t="s">
        <v>51</v>
      </c>
      <c r="AE4" s="35" t="s">
        <v>1964</v>
      </c>
      <c r="AF4" s="175"/>
      <c r="AG4" s="176"/>
      <c r="AH4" s="175"/>
      <c r="AI4" s="176"/>
      <c r="AJ4" s="176"/>
      <c r="AK4" s="175"/>
      <c r="AL4" s="176"/>
      <c r="AM4" s="35" t="s">
        <v>51</v>
      </c>
      <c r="AN4" s="146"/>
      <c r="AO4" s="125"/>
      <c r="AP4" s="146"/>
      <c r="AQ4" s="125"/>
      <c r="AR4" s="173" t="s">
        <v>51</v>
      </c>
      <c r="AS4" s="35" t="s">
        <v>1965</v>
      </c>
      <c r="AT4" s="146"/>
      <c r="AU4" s="125"/>
      <c r="AV4" s="35" t="s">
        <v>1966</v>
      </c>
      <c r="AW4" s="146"/>
      <c r="AX4" s="125"/>
      <c r="AY4" s="35" t="s">
        <v>58</v>
      </c>
      <c r="AZ4" s="177" t="s">
        <v>1967</v>
      </c>
      <c r="BA4" s="125"/>
      <c r="BB4" s="125"/>
      <c r="BC4" s="125"/>
      <c r="BD4" s="125"/>
      <c r="BE4" s="125"/>
      <c r="BF4" s="125"/>
      <c r="BG4" s="180" t="s">
        <v>79</v>
      </c>
      <c r="BH4" s="125"/>
      <c r="BI4" s="125"/>
      <c r="BJ4" s="35" t="s">
        <v>1968</v>
      </c>
    </row>
    <row r="5">
      <c r="A5" s="24" t="s">
        <v>80</v>
      </c>
      <c r="B5" s="25" t="s">
        <v>81</v>
      </c>
      <c r="C5" s="26" t="s">
        <v>82</v>
      </c>
      <c r="D5" s="27" t="s">
        <v>69</v>
      </c>
      <c r="E5" s="25" t="s">
        <v>51</v>
      </c>
      <c r="F5" s="171">
        <v>43902.0</v>
      </c>
      <c r="G5" s="30">
        <v>24.0</v>
      </c>
      <c r="H5" s="29">
        <v>43926.0</v>
      </c>
      <c r="I5" s="46">
        <f>(H5-F5)/7</f>
        <v>3.428571429</v>
      </c>
      <c r="J5" s="25" t="s">
        <v>51</v>
      </c>
      <c r="K5" s="25" t="s">
        <v>51</v>
      </c>
      <c r="L5" s="42">
        <v>44315.0</v>
      </c>
      <c r="M5" s="44" t="s">
        <v>1969</v>
      </c>
      <c r="N5" s="42">
        <v>44125.0</v>
      </c>
      <c r="O5" s="32"/>
      <c r="P5" s="32"/>
      <c r="Q5" s="33"/>
      <c r="R5" s="32">
        <v>54839.0</v>
      </c>
      <c r="S5" s="32" t="s">
        <v>55</v>
      </c>
      <c r="T5" s="25"/>
      <c r="U5" s="25"/>
      <c r="V5" s="32"/>
      <c r="W5" s="172"/>
      <c r="X5" s="146"/>
      <c r="Y5" s="125"/>
      <c r="Z5" s="35" t="s">
        <v>51</v>
      </c>
      <c r="AA5" s="146"/>
      <c r="AB5" s="174">
        <v>44081.0</v>
      </c>
      <c r="AC5" s="178" t="s">
        <v>1970</v>
      </c>
      <c r="AD5" s="173" t="s">
        <v>51</v>
      </c>
      <c r="AE5" s="35" t="s">
        <v>1971</v>
      </c>
      <c r="AF5" s="175"/>
      <c r="AG5" s="176"/>
      <c r="AH5" s="175"/>
      <c r="AI5" s="176"/>
      <c r="AJ5" s="176"/>
      <c r="AK5" s="175"/>
      <c r="AL5" s="176"/>
      <c r="AM5" s="125"/>
      <c r="AN5" s="146"/>
      <c r="AO5" s="125"/>
      <c r="AP5" s="146"/>
      <c r="AQ5" s="125"/>
      <c r="AR5" s="173" t="s">
        <v>51</v>
      </c>
      <c r="AS5" s="35" t="s">
        <v>1972</v>
      </c>
      <c r="AT5" s="146"/>
      <c r="AU5" s="125"/>
      <c r="AV5" s="125"/>
      <c r="AW5" s="146"/>
      <c r="AX5" s="125"/>
      <c r="AY5" s="35" t="s">
        <v>58</v>
      </c>
      <c r="AZ5" s="177" t="s">
        <v>1973</v>
      </c>
      <c r="BA5" s="125"/>
      <c r="BB5" s="125"/>
      <c r="BC5" s="125"/>
      <c r="BD5" s="125"/>
      <c r="BE5" s="125"/>
      <c r="BF5" s="125"/>
      <c r="BG5" s="125"/>
      <c r="BH5" s="125"/>
      <c r="BI5" s="125"/>
      <c r="BJ5" s="180" t="s">
        <v>1974</v>
      </c>
    </row>
    <row r="6">
      <c r="A6" s="24" t="s">
        <v>91</v>
      </c>
      <c r="B6" s="25" t="s">
        <v>92</v>
      </c>
      <c r="C6" s="26" t="s">
        <v>93</v>
      </c>
      <c r="D6" s="27" t="s">
        <v>69</v>
      </c>
      <c r="E6" s="25" t="s">
        <v>51</v>
      </c>
      <c r="F6" s="171">
        <v>43913.0</v>
      </c>
      <c r="G6" s="47"/>
      <c r="H6" s="25" t="s">
        <v>94</v>
      </c>
      <c r="I6" s="41">
        <v>4.0</v>
      </c>
      <c r="J6" s="25" t="s">
        <v>51</v>
      </c>
      <c r="K6" s="25" t="s">
        <v>51</v>
      </c>
      <c r="L6" s="42">
        <v>44327.0</v>
      </c>
      <c r="M6" s="182" t="s">
        <v>1975</v>
      </c>
      <c r="N6" s="42">
        <v>44074.0</v>
      </c>
      <c r="O6" s="32"/>
      <c r="P6" s="32"/>
      <c r="Q6" s="33"/>
      <c r="R6" s="32">
        <v>0.0</v>
      </c>
      <c r="S6" s="32" t="s">
        <v>55</v>
      </c>
      <c r="T6" s="28"/>
      <c r="U6" s="28"/>
      <c r="V6" s="32"/>
      <c r="W6" s="172"/>
      <c r="X6" s="146"/>
      <c r="Y6" s="125"/>
      <c r="Z6" s="125"/>
      <c r="AA6" s="146"/>
      <c r="AB6" s="183"/>
      <c r="AC6" s="125"/>
      <c r="AD6" s="146"/>
      <c r="AE6" s="176"/>
      <c r="AF6" s="173" t="s">
        <v>51</v>
      </c>
      <c r="AG6" s="178" t="s">
        <v>1976</v>
      </c>
      <c r="AH6" s="175"/>
      <c r="AI6" s="176"/>
      <c r="AJ6" s="176"/>
      <c r="AK6" s="175"/>
      <c r="AL6" s="176"/>
      <c r="AM6" s="125"/>
      <c r="AN6" s="146"/>
      <c r="AO6" s="125"/>
      <c r="AP6" s="146"/>
      <c r="AQ6" s="125"/>
      <c r="AR6" s="146"/>
      <c r="AS6" s="35" t="s">
        <v>1977</v>
      </c>
      <c r="AT6" s="146"/>
      <c r="AU6" s="125"/>
      <c r="AV6" s="125"/>
      <c r="AW6" s="146"/>
      <c r="AX6" s="125"/>
      <c r="AY6" s="35" t="s">
        <v>58</v>
      </c>
      <c r="AZ6" s="177" t="s">
        <v>1978</v>
      </c>
      <c r="BA6" s="125"/>
      <c r="BB6" s="125"/>
      <c r="BC6" s="35" t="s">
        <v>51</v>
      </c>
      <c r="BD6" s="178" t="s">
        <v>1979</v>
      </c>
      <c r="BE6" s="125"/>
      <c r="BF6" s="125"/>
      <c r="BG6" s="180" t="s">
        <v>1980</v>
      </c>
      <c r="BH6" s="125"/>
      <c r="BI6" s="125"/>
      <c r="BJ6" s="180" t="s">
        <v>1981</v>
      </c>
    </row>
    <row r="7">
      <c r="A7" s="24" t="s">
        <v>100</v>
      </c>
      <c r="B7" s="25" t="s">
        <v>101</v>
      </c>
      <c r="C7" s="26" t="s">
        <v>68</v>
      </c>
      <c r="D7" s="27" t="s">
        <v>102</v>
      </c>
      <c r="E7" s="25" t="s">
        <v>51</v>
      </c>
      <c r="F7" s="171">
        <v>43903.0</v>
      </c>
      <c r="G7" s="30">
        <v>2.0</v>
      </c>
      <c r="H7" s="28"/>
      <c r="I7" s="46"/>
      <c r="J7" s="28"/>
      <c r="K7" s="25" t="s">
        <v>51</v>
      </c>
      <c r="L7" s="42">
        <v>44339.0</v>
      </c>
      <c r="M7" s="44" t="s">
        <v>1982</v>
      </c>
      <c r="N7" s="42">
        <v>43984.0</v>
      </c>
      <c r="O7" s="25"/>
      <c r="P7" s="32"/>
      <c r="Q7" s="42"/>
      <c r="R7" s="25">
        <v>844.0</v>
      </c>
      <c r="S7" s="32" t="s">
        <v>55</v>
      </c>
      <c r="T7" s="28"/>
      <c r="U7" s="28"/>
      <c r="V7" s="28"/>
      <c r="W7" s="184"/>
      <c r="X7" s="146"/>
      <c r="Y7" s="125"/>
      <c r="Z7" s="125"/>
      <c r="AA7" s="146"/>
      <c r="AB7" s="183"/>
      <c r="AC7" s="125"/>
      <c r="AD7" s="173" t="s">
        <v>51</v>
      </c>
      <c r="AE7" s="35" t="s">
        <v>1983</v>
      </c>
      <c r="AF7" s="146"/>
      <c r="AG7" s="125"/>
      <c r="AH7" s="146"/>
      <c r="AI7" s="125"/>
      <c r="AJ7" s="35" t="s">
        <v>58</v>
      </c>
      <c r="AK7" s="146"/>
      <c r="AL7" s="125"/>
      <c r="AM7" s="125"/>
      <c r="AN7" s="146"/>
      <c r="AO7" s="125"/>
      <c r="AP7" s="146"/>
      <c r="AQ7" s="125"/>
      <c r="AR7" s="173" t="s">
        <v>51</v>
      </c>
      <c r="AS7" s="35" t="s">
        <v>1984</v>
      </c>
      <c r="AT7" s="146"/>
      <c r="AU7" s="125"/>
      <c r="AV7" s="125"/>
      <c r="AW7" s="146"/>
      <c r="AX7" s="125"/>
      <c r="AY7" s="125"/>
      <c r="AZ7" s="185"/>
      <c r="BA7" s="125"/>
      <c r="BB7" s="125"/>
      <c r="BC7" s="125"/>
      <c r="BD7" s="125"/>
      <c r="BE7" s="125"/>
      <c r="BF7" s="125"/>
      <c r="BG7" s="125"/>
      <c r="BH7" s="125"/>
      <c r="BI7" s="178" t="s">
        <v>1985</v>
      </c>
      <c r="BJ7" s="178" t="s">
        <v>1986</v>
      </c>
    </row>
    <row r="8">
      <c r="A8" s="24" t="s">
        <v>105</v>
      </c>
      <c r="B8" s="25" t="s">
        <v>106</v>
      </c>
      <c r="C8" s="26" t="s">
        <v>107</v>
      </c>
      <c r="D8" s="27" t="s">
        <v>108</v>
      </c>
      <c r="E8" s="25" t="s">
        <v>51</v>
      </c>
      <c r="F8" s="171">
        <v>43914.0</v>
      </c>
      <c r="G8" s="25">
        <v>0.0</v>
      </c>
      <c r="H8" s="30" t="s">
        <v>109</v>
      </c>
      <c r="I8" s="41">
        <v>2.0</v>
      </c>
      <c r="J8" s="25" t="s">
        <v>51</v>
      </c>
      <c r="K8" s="25" t="s">
        <v>51</v>
      </c>
      <c r="L8" s="42">
        <v>44270.0</v>
      </c>
      <c r="M8" s="182" t="s">
        <v>1987</v>
      </c>
      <c r="N8" s="42">
        <v>44109.0</v>
      </c>
      <c r="O8" s="32"/>
      <c r="P8" s="32"/>
      <c r="Q8" s="33"/>
      <c r="R8" s="32">
        <v>5370.0</v>
      </c>
      <c r="S8" s="32" t="s">
        <v>55</v>
      </c>
      <c r="T8" s="28"/>
      <c r="U8" s="28"/>
      <c r="V8" s="32"/>
      <c r="W8" s="172"/>
      <c r="X8" s="146"/>
      <c r="Y8" s="125"/>
      <c r="Z8" s="125"/>
      <c r="AA8" s="173" t="s">
        <v>51</v>
      </c>
      <c r="AB8" s="174">
        <v>44109.0</v>
      </c>
      <c r="AC8" s="35" t="s">
        <v>1988</v>
      </c>
      <c r="AD8" s="173" t="s">
        <v>51</v>
      </c>
      <c r="AE8" s="180" t="s">
        <v>1989</v>
      </c>
      <c r="AF8" s="175"/>
      <c r="AG8" s="176"/>
      <c r="AH8" s="173" t="s">
        <v>51</v>
      </c>
      <c r="AI8" s="178" t="s">
        <v>1990</v>
      </c>
      <c r="AJ8" s="176"/>
      <c r="AK8" s="173" t="s">
        <v>1991</v>
      </c>
      <c r="AL8" s="35" t="s">
        <v>1992</v>
      </c>
      <c r="AM8" s="125"/>
      <c r="AN8" s="146"/>
      <c r="AO8" s="125"/>
      <c r="AP8" s="146"/>
      <c r="AQ8" s="125"/>
      <c r="AR8" s="146"/>
      <c r="AS8" s="125"/>
      <c r="AT8" s="146"/>
      <c r="AU8" s="125"/>
      <c r="AV8" s="125"/>
      <c r="AW8" s="146"/>
      <c r="AX8" s="125"/>
      <c r="AY8" s="125"/>
      <c r="AZ8" s="185"/>
      <c r="BA8" s="125"/>
      <c r="BB8" s="125"/>
      <c r="BC8" s="125"/>
      <c r="BD8" s="125"/>
      <c r="BE8" s="125"/>
      <c r="BF8" s="125"/>
      <c r="BG8" s="125"/>
      <c r="BH8" s="125"/>
      <c r="BI8" s="125"/>
      <c r="BJ8" s="181" t="s">
        <v>1993</v>
      </c>
    </row>
    <row r="9">
      <c r="A9" s="24" t="s">
        <v>116</v>
      </c>
      <c r="B9" s="25" t="s">
        <v>117</v>
      </c>
      <c r="C9" s="26" t="s">
        <v>118</v>
      </c>
      <c r="D9" s="27" t="s">
        <v>102</v>
      </c>
      <c r="E9" s="25" t="s">
        <v>51</v>
      </c>
      <c r="F9" s="171">
        <v>43909.0</v>
      </c>
      <c r="G9" s="30">
        <v>1.0</v>
      </c>
      <c r="H9" s="29">
        <v>43941.0</v>
      </c>
      <c r="I9" s="31">
        <v>4.0</v>
      </c>
      <c r="J9" s="25" t="s">
        <v>51</v>
      </c>
      <c r="K9" s="25" t="s">
        <v>51</v>
      </c>
      <c r="L9" s="42">
        <v>44301.0</v>
      </c>
      <c r="M9" s="182" t="s">
        <v>1994</v>
      </c>
      <c r="N9" s="33">
        <v>44081.0</v>
      </c>
      <c r="O9" s="32" t="s">
        <v>51</v>
      </c>
      <c r="P9" s="32" t="s">
        <v>1995</v>
      </c>
      <c r="Q9" s="33">
        <v>44145.0</v>
      </c>
      <c r="R9" s="32">
        <v>95.0</v>
      </c>
      <c r="S9" s="32" t="s">
        <v>55</v>
      </c>
      <c r="T9" s="32"/>
      <c r="U9" s="32"/>
      <c r="V9" s="32"/>
      <c r="W9" s="172"/>
      <c r="X9" s="146"/>
      <c r="Y9" s="125"/>
      <c r="Z9" s="35" t="s">
        <v>51</v>
      </c>
      <c r="AA9" s="146"/>
      <c r="AB9" s="174">
        <v>43968.0</v>
      </c>
      <c r="AC9" s="180" t="s">
        <v>1996</v>
      </c>
      <c r="AD9" s="146"/>
      <c r="AE9" s="176"/>
      <c r="AF9" s="173" t="s">
        <v>51</v>
      </c>
      <c r="AG9" s="35" t="s">
        <v>1997</v>
      </c>
      <c r="AH9" s="175"/>
      <c r="AI9" s="176"/>
      <c r="AJ9" s="176"/>
      <c r="AK9" s="175"/>
      <c r="AL9" s="176"/>
      <c r="AM9" s="125"/>
      <c r="AN9" s="173"/>
      <c r="AO9" s="35"/>
      <c r="AP9" s="173" t="s">
        <v>51</v>
      </c>
      <c r="AQ9" s="125"/>
      <c r="AR9" s="146"/>
      <c r="AS9" s="186" t="s">
        <v>1998</v>
      </c>
      <c r="AT9" s="146"/>
      <c r="AU9" s="125"/>
      <c r="AV9" s="125"/>
      <c r="AW9" s="146"/>
      <c r="AX9" s="125"/>
      <c r="AY9" s="125"/>
      <c r="AZ9" s="185"/>
      <c r="BA9" s="125"/>
      <c r="BB9" s="125"/>
      <c r="BC9" s="125"/>
      <c r="BD9" s="125"/>
      <c r="BE9" s="125"/>
      <c r="BF9" s="181" t="s">
        <v>1999</v>
      </c>
      <c r="BG9" s="180" t="s">
        <v>2000</v>
      </c>
      <c r="BH9" s="125"/>
      <c r="BI9" s="125"/>
      <c r="BJ9" s="180" t="s">
        <v>2001</v>
      </c>
    </row>
    <row r="10">
      <c r="A10" s="24" t="s">
        <v>128</v>
      </c>
      <c r="B10" s="25" t="s">
        <v>129</v>
      </c>
      <c r="C10" s="26" t="s">
        <v>118</v>
      </c>
      <c r="D10" s="27" t="s">
        <v>69</v>
      </c>
      <c r="E10" s="25" t="s">
        <v>51</v>
      </c>
      <c r="F10" s="171">
        <v>43905.0</v>
      </c>
      <c r="G10" s="30">
        <v>56.0</v>
      </c>
      <c r="H10" s="29">
        <v>43921.0</v>
      </c>
      <c r="I10" s="46">
        <f t="shared" ref="I10:I12" si="1">(H10-F10)/7</f>
        <v>2.285714286</v>
      </c>
      <c r="J10" s="32" t="s">
        <v>51</v>
      </c>
      <c r="K10" s="32" t="s">
        <v>51</v>
      </c>
      <c r="L10" s="33">
        <v>44339.0</v>
      </c>
      <c r="M10" s="182" t="s">
        <v>2002</v>
      </c>
      <c r="N10" s="42">
        <v>44117.0</v>
      </c>
      <c r="O10" s="32"/>
      <c r="P10" s="32"/>
      <c r="Q10" s="33"/>
      <c r="R10" s="32">
        <v>894206.0</v>
      </c>
      <c r="S10" s="32" t="s">
        <v>55</v>
      </c>
      <c r="T10" s="25" t="s">
        <v>58</v>
      </c>
      <c r="U10" s="28"/>
      <c r="V10" s="32" t="s">
        <v>51</v>
      </c>
      <c r="W10" s="172">
        <v>44117.0</v>
      </c>
      <c r="X10" s="146"/>
      <c r="Y10" s="125"/>
      <c r="Z10" s="125"/>
      <c r="AA10" s="173" t="s">
        <v>51</v>
      </c>
      <c r="AB10" s="174">
        <v>44117.0</v>
      </c>
      <c r="AC10" s="35" t="s">
        <v>2003</v>
      </c>
      <c r="AD10" s="173" t="s">
        <v>51</v>
      </c>
      <c r="AE10" s="35" t="s">
        <v>2004</v>
      </c>
      <c r="AF10" s="173" t="s">
        <v>51</v>
      </c>
      <c r="AG10" s="35" t="s">
        <v>2005</v>
      </c>
      <c r="AH10" s="173" t="s">
        <v>51</v>
      </c>
      <c r="AI10" s="178" t="s">
        <v>2006</v>
      </c>
      <c r="AJ10" s="176"/>
      <c r="AK10" s="173" t="s">
        <v>1991</v>
      </c>
      <c r="AL10" s="35" t="s">
        <v>2007</v>
      </c>
      <c r="AM10" s="125"/>
      <c r="AN10" s="173" t="s">
        <v>51</v>
      </c>
      <c r="AO10" s="35" t="s">
        <v>2008</v>
      </c>
      <c r="AP10" s="146"/>
      <c r="AQ10" s="125"/>
      <c r="AR10" s="146"/>
      <c r="AS10" s="125"/>
      <c r="AT10" s="146"/>
      <c r="AU10" s="125"/>
      <c r="AV10" s="125"/>
      <c r="AW10" s="146"/>
      <c r="AX10" s="125"/>
      <c r="AY10" s="35" t="s">
        <v>51</v>
      </c>
      <c r="AZ10" s="177" t="s">
        <v>2009</v>
      </c>
      <c r="BA10" s="125"/>
      <c r="BB10" s="125"/>
      <c r="BC10" s="125"/>
      <c r="BD10" s="125"/>
      <c r="BE10" s="125"/>
      <c r="BF10" s="125"/>
      <c r="BG10" s="125"/>
      <c r="BH10" s="125"/>
      <c r="BI10" s="180" t="s">
        <v>2010</v>
      </c>
      <c r="BJ10" s="180" t="s">
        <v>2011</v>
      </c>
    </row>
    <row r="11">
      <c r="A11" s="24" t="s">
        <v>138</v>
      </c>
      <c r="B11" s="25" t="s">
        <v>139</v>
      </c>
      <c r="C11" s="26" t="s">
        <v>68</v>
      </c>
      <c r="D11" s="27" t="s">
        <v>69</v>
      </c>
      <c r="E11" s="25" t="s">
        <v>51</v>
      </c>
      <c r="F11" s="171">
        <v>43906.0</v>
      </c>
      <c r="G11" s="30">
        <v>45.0</v>
      </c>
      <c r="H11" s="29">
        <v>43913.0</v>
      </c>
      <c r="I11" s="46">
        <f t="shared" si="1"/>
        <v>1</v>
      </c>
      <c r="J11" s="32" t="s">
        <v>51</v>
      </c>
      <c r="K11" s="32" t="s">
        <v>51</v>
      </c>
      <c r="L11" s="33">
        <v>44166.0</v>
      </c>
      <c r="M11" s="44" t="s">
        <v>2012</v>
      </c>
      <c r="N11" s="33">
        <v>44089.0</v>
      </c>
      <c r="O11" s="32"/>
      <c r="P11" s="32"/>
      <c r="Q11" s="33"/>
      <c r="R11" s="32">
        <v>46119.0</v>
      </c>
      <c r="S11" s="32" t="s">
        <v>55</v>
      </c>
      <c r="T11" s="32" t="s">
        <v>51</v>
      </c>
      <c r="U11" s="73">
        <v>44089.0</v>
      </c>
      <c r="V11" s="32"/>
      <c r="W11" s="172"/>
      <c r="X11" s="146"/>
      <c r="Y11" s="125"/>
      <c r="Z11" s="125"/>
      <c r="AA11" s="146"/>
      <c r="AB11" s="183"/>
      <c r="AC11" s="125"/>
      <c r="AD11" s="146"/>
      <c r="AE11" s="176"/>
      <c r="AF11" s="173" t="s">
        <v>51</v>
      </c>
      <c r="AG11" s="35" t="s">
        <v>2013</v>
      </c>
      <c r="AH11" s="175"/>
      <c r="AI11" s="176"/>
      <c r="AJ11" s="176"/>
      <c r="AK11" s="173" t="s">
        <v>1991</v>
      </c>
      <c r="AL11" s="35" t="s">
        <v>2014</v>
      </c>
      <c r="AM11" s="35" t="s">
        <v>51</v>
      </c>
      <c r="AN11" s="146"/>
      <c r="AO11" s="125"/>
      <c r="AP11" s="146"/>
      <c r="AQ11" s="125"/>
      <c r="AR11" s="146"/>
      <c r="AS11" s="35" t="s">
        <v>2015</v>
      </c>
      <c r="AT11" s="146"/>
      <c r="AU11" s="125"/>
      <c r="AV11" s="125"/>
      <c r="AW11" s="146"/>
      <c r="AX11" s="125"/>
      <c r="AY11" s="35" t="s">
        <v>58</v>
      </c>
      <c r="AZ11" s="177" t="s">
        <v>2016</v>
      </c>
      <c r="BA11" s="125"/>
      <c r="BB11" s="125"/>
      <c r="BC11" s="125"/>
      <c r="BD11" s="125"/>
      <c r="BE11" s="125"/>
      <c r="BF11" s="125"/>
      <c r="BG11" s="125"/>
      <c r="BH11" s="125"/>
      <c r="BI11" s="180" t="s">
        <v>2017</v>
      </c>
      <c r="BJ11" s="178" t="s">
        <v>2018</v>
      </c>
    </row>
    <row r="12">
      <c r="A12" s="24" t="s">
        <v>150</v>
      </c>
      <c r="B12" s="25" t="s">
        <v>151</v>
      </c>
      <c r="C12" s="26" t="s">
        <v>118</v>
      </c>
      <c r="D12" s="27" t="s">
        <v>102</v>
      </c>
      <c r="E12" s="25" t="s">
        <v>51</v>
      </c>
      <c r="F12" s="171">
        <v>43906.0</v>
      </c>
      <c r="G12" s="30">
        <v>2.0</v>
      </c>
      <c r="H12" s="29">
        <v>43924.0</v>
      </c>
      <c r="I12" s="46">
        <f t="shared" si="1"/>
        <v>2.571428571</v>
      </c>
      <c r="J12" s="25" t="s">
        <v>51</v>
      </c>
      <c r="K12" s="25" t="s">
        <v>51</v>
      </c>
      <c r="L12" s="42">
        <v>44202.0</v>
      </c>
      <c r="M12" s="44" t="s">
        <v>2019</v>
      </c>
      <c r="N12" s="42">
        <v>43969.0</v>
      </c>
      <c r="O12" s="25"/>
      <c r="P12" s="32"/>
      <c r="Q12" s="42"/>
      <c r="R12" s="25">
        <v>101.0</v>
      </c>
      <c r="S12" s="32" t="s">
        <v>55</v>
      </c>
      <c r="T12" s="25" t="s">
        <v>51</v>
      </c>
      <c r="U12" s="29">
        <v>43969.0</v>
      </c>
      <c r="V12" s="25"/>
      <c r="W12" s="171"/>
      <c r="X12" s="146"/>
      <c r="Y12" s="125"/>
      <c r="Z12" s="125"/>
      <c r="AA12" s="146"/>
      <c r="AB12" s="183"/>
      <c r="AC12" s="125"/>
      <c r="AD12" s="146"/>
      <c r="AE12" s="176"/>
      <c r="AF12" s="173"/>
      <c r="AG12" s="35"/>
      <c r="AH12" s="173"/>
      <c r="AI12" s="35"/>
      <c r="AJ12" s="35" t="s">
        <v>58</v>
      </c>
      <c r="AK12" s="175"/>
      <c r="AL12" s="176"/>
      <c r="AM12" s="35" t="s">
        <v>58</v>
      </c>
      <c r="AN12" s="146"/>
      <c r="AO12" s="125"/>
      <c r="AP12" s="146"/>
      <c r="AQ12" s="125"/>
      <c r="AR12" s="187" t="s">
        <v>51</v>
      </c>
      <c r="AS12" s="88" t="s">
        <v>2020</v>
      </c>
      <c r="AT12" s="146"/>
      <c r="AU12" s="125"/>
      <c r="AV12" s="125"/>
      <c r="AW12" s="146"/>
      <c r="AX12" s="125"/>
      <c r="AY12" s="35" t="s">
        <v>58</v>
      </c>
      <c r="AZ12" s="177" t="s">
        <v>2021</v>
      </c>
      <c r="BA12" s="125"/>
      <c r="BB12" s="125"/>
      <c r="BC12" s="125"/>
      <c r="BD12" s="125"/>
      <c r="BE12" s="125"/>
      <c r="BF12" s="125"/>
      <c r="BG12" s="188" t="s">
        <v>2022</v>
      </c>
      <c r="BH12" s="180" t="s">
        <v>156</v>
      </c>
      <c r="BI12" s="125"/>
      <c r="BJ12" s="125"/>
    </row>
    <row r="13">
      <c r="A13" s="24" t="s">
        <v>157</v>
      </c>
      <c r="B13" s="25" t="s">
        <v>158</v>
      </c>
      <c r="C13" s="26" t="s">
        <v>93</v>
      </c>
      <c r="D13" s="27" t="s">
        <v>102</v>
      </c>
      <c r="E13" s="32" t="s">
        <v>159</v>
      </c>
      <c r="F13" s="171">
        <v>43915.0</v>
      </c>
      <c r="G13" s="30">
        <v>2364.0</v>
      </c>
      <c r="H13" s="28"/>
      <c r="I13" s="46"/>
      <c r="J13" s="28"/>
      <c r="K13" s="32" t="s">
        <v>51</v>
      </c>
      <c r="L13" s="33">
        <v>44235.0</v>
      </c>
      <c r="M13" s="44" t="s">
        <v>2023</v>
      </c>
      <c r="N13" s="33">
        <v>43976.0</v>
      </c>
      <c r="O13" s="32" t="s">
        <v>51</v>
      </c>
      <c r="P13" s="32" t="s">
        <v>2024</v>
      </c>
      <c r="Q13" s="33">
        <v>44039.0</v>
      </c>
      <c r="R13" s="32">
        <v>7100.0</v>
      </c>
      <c r="S13" s="32" t="s">
        <v>55</v>
      </c>
      <c r="T13" s="32" t="s">
        <v>58</v>
      </c>
      <c r="U13" s="32"/>
      <c r="V13" s="32" t="s">
        <v>51</v>
      </c>
      <c r="W13" s="172">
        <v>43976.0</v>
      </c>
      <c r="X13" s="146"/>
      <c r="Y13" s="125"/>
      <c r="Z13" s="125"/>
      <c r="AA13" s="146"/>
      <c r="AB13" s="183"/>
      <c r="AC13" s="125"/>
      <c r="AD13" s="146"/>
      <c r="AE13" s="176"/>
      <c r="AF13" s="189"/>
      <c r="AG13" s="190"/>
      <c r="AH13" s="187" t="s">
        <v>51</v>
      </c>
      <c r="AI13" s="191" t="s">
        <v>2025</v>
      </c>
      <c r="AJ13" s="190"/>
      <c r="AK13" s="189"/>
      <c r="AL13" s="88" t="s">
        <v>2026</v>
      </c>
      <c r="AM13" s="192"/>
      <c r="AN13" s="137"/>
      <c r="AO13" s="125"/>
      <c r="AP13" s="146"/>
      <c r="AQ13" s="125"/>
      <c r="AR13" s="146"/>
      <c r="AS13" s="125"/>
      <c r="AT13" s="146"/>
      <c r="AU13" s="125"/>
      <c r="AV13" s="125"/>
      <c r="AW13" s="146"/>
      <c r="AX13" s="125"/>
      <c r="AY13" s="35" t="s">
        <v>58</v>
      </c>
      <c r="AZ13" s="177" t="s">
        <v>2027</v>
      </c>
      <c r="BA13" s="35" t="s">
        <v>1958</v>
      </c>
      <c r="BB13" s="178" t="s">
        <v>2028</v>
      </c>
      <c r="BC13" s="179"/>
      <c r="BD13" s="179"/>
      <c r="BE13" s="125"/>
      <c r="BF13" s="180" t="s">
        <v>2029</v>
      </c>
      <c r="BG13" s="180" t="s">
        <v>2030</v>
      </c>
      <c r="BH13" s="125"/>
      <c r="BI13" s="125"/>
      <c r="BJ13" s="178" t="s">
        <v>2031</v>
      </c>
    </row>
    <row r="14">
      <c r="A14" s="24" t="s">
        <v>168</v>
      </c>
      <c r="B14" s="25" t="s">
        <v>169</v>
      </c>
      <c r="C14" s="26" t="s">
        <v>68</v>
      </c>
      <c r="D14" s="27" t="s">
        <v>102</v>
      </c>
      <c r="E14" s="25" t="s">
        <v>51</v>
      </c>
      <c r="F14" s="171">
        <v>43906.0</v>
      </c>
      <c r="G14" s="30">
        <v>1648.0</v>
      </c>
      <c r="H14" s="25" t="s">
        <v>53</v>
      </c>
      <c r="I14" s="31"/>
      <c r="J14" s="32"/>
      <c r="K14" s="32" t="s">
        <v>51</v>
      </c>
      <c r="L14" s="33">
        <v>44285.0</v>
      </c>
      <c r="M14" s="182" t="s">
        <v>2032</v>
      </c>
      <c r="N14" s="33">
        <v>43955.0</v>
      </c>
      <c r="O14" s="25" t="s">
        <v>51</v>
      </c>
      <c r="P14" s="100" t="s">
        <v>2033</v>
      </c>
      <c r="Q14" s="42">
        <v>44149.0</v>
      </c>
      <c r="R14" s="25">
        <v>15470.0</v>
      </c>
      <c r="S14" s="32" t="s">
        <v>55</v>
      </c>
      <c r="T14" s="32" t="s">
        <v>51</v>
      </c>
      <c r="U14" s="73">
        <v>43955.0</v>
      </c>
      <c r="V14" s="25"/>
      <c r="W14" s="171"/>
      <c r="X14" s="146"/>
      <c r="Y14" s="35"/>
      <c r="Z14" s="35"/>
      <c r="AA14" s="173"/>
      <c r="AB14" s="174"/>
      <c r="AC14" s="35"/>
      <c r="AD14" s="173" t="s">
        <v>51</v>
      </c>
      <c r="AE14" s="88" t="s">
        <v>2034</v>
      </c>
      <c r="AF14" s="175"/>
      <c r="AG14" s="176"/>
      <c r="AH14" s="175"/>
      <c r="AI14" s="176"/>
      <c r="AJ14" s="176"/>
      <c r="AK14" s="187" t="s">
        <v>2035</v>
      </c>
      <c r="AL14" s="88" t="s">
        <v>2036</v>
      </c>
      <c r="AM14" s="125"/>
      <c r="AN14" s="146"/>
      <c r="AO14" s="125"/>
      <c r="AP14" s="146"/>
      <c r="AQ14" s="125"/>
      <c r="AR14" s="173" t="s">
        <v>51</v>
      </c>
      <c r="AS14" s="35" t="s">
        <v>2037</v>
      </c>
      <c r="AT14" s="173" t="s">
        <v>51</v>
      </c>
      <c r="AU14" s="178" t="s">
        <v>2038</v>
      </c>
      <c r="AV14" s="125"/>
      <c r="AW14" s="146"/>
      <c r="AX14" s="125"/>
      <c r="AY14" s="35" t="s">
        <v>51</v>
      </c>
      <c r="AZ14" s="177" t="s">
        <v>2039</v>
      </c>
      <c r="BA14" s="125"/>
      <c r="BB14" s="125"/>
      <c r="BC14" s="125"/>
      <c r="BD14" s="125"/>
      <c r="BE14" s="125"/>
      <c r="BF14" s="180" t="s">
        <v>2040</v>
      </c>
      <c r="BG14" s="125"/>
      <c r="BH14" s="188" t="s">
        <v>177</v>
      </c>
      <c r="BI14" s="125"/>
      <c r="BJ14" s="35" t="s">
        <v>2041</v>
      </c>
    </row>
    <row r="15">
      <c r="A15" s="24" t="s">
        <v>178</v>
      </c>
      <c r="B15" s="25" t="s">
        <v>179</v>
      </c>
      <c r="C15" s="26" t="s">
        <v>68</v>
      </c>
      <c r="D15" s="27" t="s">
        <v>69</v>
      </c>
      <c r="E15" s="25" t="s">
        <v>51</v>
      </c>
      <c r="F15" s="171">
        <v>43897.0</v>
      </c>
      <c r="G15" s="30" t="s">
        <v>2042</v>
      </c>
      <c r="H15" s="29">
        <v>43910.0</v>
      </c>
      <c r="I15" s="46">
        <f t="shared" ref="I15:I16" si="2">(H15-F15)/7</f>
        <v>1.857142857</v>
      </c>
      <c r="J15" s="32" t="s">
        <v>51</v>
      </c>
      <c r="K15" s="32" t="s">
        <v>51</v>
      </c>
      <c r="L15" s="33">
        <v>44335.0</v>
      </c>
      <c r="M15" s="44" t="s">
        <v>2043</v>
      </c>
      <c r="N15" s="33">
        <v>44089.0</v>
      </c>
      <c r="O15" s="32" t="s">
        <v>51</v>
      </c>
      <c r="P15" s="44" t="s">
        <v>2044</v>
      </c>
      <c r="Q15" s="33">
        <v>44137.0</v>
      </c>
      <c r="R15" s="32">
        <v>38403.0</v>
      </c>
      <c r="S15" s="32" t="s">
        <v>55</v>
      </c>
      <c r="T15" s="32"/>
      <c r="U15" s="32"/>
      <c r="V15" s="32"/>
      <c r="W15" s="172"/>
      <c r="X15" s="146"/>
      <c r="Y15" s="125"/>
      <c r="Z15" s="125"/>
      <c r="AA15" s="146"/>
      <c r="AB15" s="183"/>
      <c r="AC15" s="125"/>
      <c r="AD15" s="173" t="s">
        <v>51</v>
      </c>
      <c r="AE15" s="35" t="s">
        <v>2045</v>
      </c>
      <c r="AF15" s="175"/>
      <c r="AG15" s="176"/>
      <c r="AH15" s="175"/>
      <c r="AI15" s="176"/>
      <c r="AJ15" s="176"/>
      <c r="AK15" s="175"/>
      <c r="AL15" s="176"/>
      <c r="AM15" s="125"/>
      <c r="AN15" s="146"/>
      <c r="AO15" s="125"/>
      <c r="AP15" s="146"/>
      <c r="AQ15" s="125"/>
      <c r="AR15" s="146"/>
      <c r="AS15" s="125"/>
      <c r="AT15" s="146"/>
      <c r="AU15" s="125"/>
      <c r="AV15" s="125"/>
      <c r="AW15" s="146"/>
      <c r="AX15" s="180" t="s">
        <v>2046</v>
      </c>
      <c r="AY15" s="193" t="s">
        <v>51</v>
      </c>
      <c r="AZ15" s="194" t="s">
        <v>2047</v>
      </c>
      <c r="BA15" s="195" t="s">
        <v>1958</v>
      </c>
      <c r="BB15" s="180" t="s">
        <v>2048</v>
      </c>
      <c r="BC15" s="180"/>
      <c r="BD15" s="180"/>
      <c r="BE15" s="180"/>
      <c r="BF15" s="125"/>
      <c r="BG15" s="125"/>
      <c r="BH15" s="125"/>
      <c r="BI15" s="125"/>
      <c r="BJ15" s="180" t="s">
        <v>2049</v>
      </c>
    </row>
    <row r="16">
      <c r="A16" s="24" t="s">
        <v>188</v>
      </c>
      <c r="B16" s="25" t="s">
        <v>189</v>
      </c>
      <c r="C16" s="26" t="s">
        <v>118</v>
      </c>
      <c r="D16" s="27" t="s">
        <v>102</v>
      </c>
      <c r="E16" s="25" t="s">
        <v>51</v>
      </c>
      <c r="F16" s="171">
        <v>43906.0</v>
      </c>
      <c r="G16" s="30">
        <v>1.0</v>
      </c>
      <c r="H16" s="29">
        <v>43935.0</v>
      </c>
      <c r="I16" s="46">
        <f t="shared" si="2"/>
        <v>4.142857143</v>
      </c>
      <c r="J16" s="25" t="s">
        <v>51</v>
      </c>
      <c r="K16" s="25" t="s">
        <v>51</v>
      </c>
      <c r="L16" s="42">
        <v>44335.0</v>
      </c>
      <c r="M16" s="182" t="s">
        <v>2050</v>
      </c>
      <c r="N16" s="42">
        <v>44109.0</v>
      </c>
      <c r="O16" s="25"/>
      <c r="P16" s="32"/>
      <c r="Q16" s="42"/>
      <c r="R16" s="25">
        <v>4409.0</v>
      </c>
      <c r="S16" s="32" t="s">
        <v>55</v>
      </c>
      <c r="T16" s="25"/>
      <c r="U16" s="25"/>
      <c r="V16" s="25"/>
      <c r="W16" s="171"/>
      <c r="X16" s="146"/>
      <c r="Y16" s="125"/>
      <c r="Z16" s="35" t="s">
        <v>51</v>
      </c>
      <c r="AA16" s="146"/>
      <c r="AB16" s="174">
        <v>44025.0</v>
      </c>
      <c r="AC16" s="178" t="s">
        <v>2051</v>
      </c>
      <c r="AD16" s="146"/>
      <c r="AE16" s="176"/>
      <c r="AF16" s="173" t="s">
        <v>51</v>
      </c>
      <c r="AG16" s="35" t="s">
        <v>2052</v>
      </c>
      <c r="AH16" s="173" t="s">
        <v>51</v>
      </c>
      <c r="AI16" s="178" t="s">
        <v>2053</v>
      </c>
      <c r="AJ16" s="176"/>
      <c r="AK16" s="175"/>
      <c r="AL16" s="176"/>
      <c r="AM16" s="125"/>
      <c r="AN16" s="146"/>
      <c r="AO16" s="125"/>
      <c r="AP16" s="146"/>
      <c r="AQ16" s="125"/>
      <c r="AR16" s="173" t="s">
        <v>51</v>
      </c>
      <c r="AS16" s="35" t="s">
        <v>2054</v>
      </c>
      <c r="AT16" s="146"/>
      <c r="AU16" s="125"/>
      <c r="AV16" s="125"/>
      <c r="AW16" s="146"/>
      <c r="AX16" s="125"/>
      <c r="AY16" s="35" t="s">
        <v>51</v>
      </c>
      <c r="AZ16" s="196" t="s">
        <v>2055</v>
      </c>
      <c r="BA16" s="125"/>
      <c r="BB16" s="178" t="s">
        <v>2056</v>
      </c>
      <c r="BC16" s="179"/>
      <c r="BD16" s="179"/>
      <c r="BE16" s="35" t="s">
        <v>2057</v>
      </c>
      <c r="BF16" s="125"/>
      <c r="BG16" s="181" t="s">
        <v>2058</v>
      </c>
      <c r="BH16" s="181" t="s">
        <v>2059</v>
      </c>
      <c r="BI16" s="181" t="s">
        <v>2060</v>
      </c>
      <c r="BJ16" s="181" t="s">
        <v>2061</v>
      </c>
    </row>
    <row r="17">
      <c r="A17" s="24" t="s">
        <v>198</v>
      </c>
      <c r="B17" s="25" t="s">
        <v>199</v>
      </c>
      <c r="C17" s="26" t="s">
        <v>82</v>
      </c>
      <c r="D17" s="27" t="s">
        <v>102</v>
      </c>
      <c r="E17" s="25" t="s">
        <v>51</v>
      </c>
      <c r="F17" s="171">
        <v>43886.0</v>
      </c>
      <c r="G17" s="30">
        <v>23.0</v>
      </c>
      <c r="H17" s="25" t="s">
        <v>70</v>
      </c>
      <c r="I17" s="31">
        <v>2.0</v>
      </c>
      <c r="J17" s="32" t="s">
        <v>51</v>
      </c>
      <c r="K17" s="32" t="s">
        <v>51</v>
      </c>
      <c r="L17" s="33">
        <v>44285.0</v>
      </c>
      <c r="M17" s="197" t="s">
        <v>2062</v>
      </c>
      <c r="N17" s="33">
        <v>44129.0</v>
      </c>
      <c r="O17" s="32" t="s">
        <v>51</v>
      </c>
      <c r="P17" s="32" t="s">
        <v>2063</v>
      </c>
      <c r="Q17" s="33">
        <v>44246.0</v>
      </c>
      <c r="R17" s="32">
        <v>80255.0</v>
      </c>
      <c r="S17" s="32" t="s">
        <v>55</v>
      </c>
      <c r="T17" s="32"/>
      <c r="U17" s="32"/>
      <c r="V17" s="32"/>
      <c r="W17" s="172"/>
      <c r="X17" s="146"/>
      <c r="Y17" s="125"/>
      <c r="Z17" s="125"/>
      <c r="AA17" s="146"/>
      <c r="AB17" s="183"/>
      <c r="AC17" s="125"/>
      <c r="AD17" s="146"/>
      <c r="AE17" s="176"/>
      <c r="AF17" s="173" t="s">
        <v>51</v>
      </c>
      <c r="AG17" s="35" t="s">
        <v>2064</v>
      </c>
      <c r="AH17" s="173" t="s">
        <v>51</v>
      </c>
      <c r="AI17" s="178" t="s">
        <v>2065</v>
      </c>
      <c r="AJ17" s="35" t="s">
        <v>58</v>
      </c>
      <c r="AK17" s="175"/>
      <c r="AL17" s="176"/>
      <c r="AM17" s="125"/>
      <c r="AN17" s="173" t="s">
        <v>51</v>
      </c>
      <c r="AO17" s="35" t="s">
        <v>2066</v>
      </c>
      <c r="AP17" s="146"/>
      <c r="AQ17" s="125"/>
      <c r="AR17" s="173" t="s">
        <v>51</v>
      </c>
      <c r="AS17" s="35" t="s">
        <v>2067</v>
      </c>
      <c r="AT17" s="173" t="s">
        <v>51</v>
      </c>
      <c r="AU17" s="35" t="s">
        <v>2068</v>
      </c>
      <c r="AV17" s="35" t="s">
        <v>2069</v>
      </c>
      <c r="AW17" s="146"/>
      <c r="AX17" s="125"/>
      <c r="AY17" s="125"/>
      <c r="AZ17" s="185"/>
      <c r="BA17" s="35" t="s">
        <v>1958</v>
      </c>
      <c r="BB17" s="178" t="s">
        <v>2070</v>
      </c>
      <c r="BC17" s="125"/>
      <c r="BD17" s="125"/>
      <c r="BE17" s="125"/>
      <c r="BF17" s="180" t="s">
        <v>2071</v>
      </c>
      <c r="BG17" s="125"/>
      <c r="BH17" s="125"/>
      <c r="BI17" s="188" t="s">
        <v>2072</v>
      </c>
      <c r="BJ17" s="191" t="s">
        <v>2073</v>
      </c>
    </row>
    <row r="18">
      <c r="A18" s="24" t="s">
        <v>209</v>
      </c>
      <c r="B18" s="25" t="s">
        <v>210</v>
      </c>
      <c r="C18" s="26" t="s">
        <v>49</v>
      </c>
      <c r="D18" s="27" t="s">
        <v>108</v>
      </c>
      <c r="E18" s="25" t="s">
        <v>51</v>
      </c>
      <c r="F18" s="171">
        <v>43908.0</v>
      </c>
      <c r="G18" s="30">
        <v>14.0</v>
      </c>
      <c r="H18" s="57">
        <v>44074.0</v>
      </c>
      <c r="I18" s="46"/>
      <c r="J18" s="28"/>
      <c r="K18" s="25" t="s">
        <v>58</v>
      </c>
      <c r="L18" s="42">
        <v>44335.0</v>
      </c>
      <c r="M18" s="182" t="s">
        <v>2074</v>
      </c>
      <c r="N18" s="55"/>
      <c r="O18" s="32"/>
      <c r="P18" s="32"/>
      <c r="Q18" s="33"/>
      <c r="R18" s="32"/>
      <c r="S18" s="32" t="s">
        <v>55</v>
      </c>
      <c r="T18" s="28"/>
      <c r="U18" s="28"/>
      <c r="V18" s="32"/>
      <c r="W18" s="172"/>
      <c r="X18" s="146"/>
      <c r="Y18" s="125"/>
      <c r="Z18" s="125"/>
      <c r="AA18" s="146"/>
      <c r="AB18" s="183"/>
      <c r="AC18" s="125"/>
      <c r="AD18" s="146"/>
      <c r="AE18" s="176"/>
      <c r="AF18" s="173" t="s">
        <v>51</v>
      </c>
      <c r="AG18" s="178" t="s">
        <v>2075</v>
      </c>
      <c r="AH18" s="175"/>
      <c r="AI18" s="176"/>
      <c r="AJ18" s="176"/>
      <c r="AK18" s="175"/>
      <c r="AL18" s="176"/>
      <c r="AM18" s="125"/>
      <c r="AN18" s="146"/>
      <c r="AO18" s="125"/>
      <c r="AP18" s="146"/>
      <c r="AQ18" s="125"/>
      <c r="AR18" s="146"/>
      <c r="AS18" s="125"/>
      <c r="AT18" s="146"/>
      <c r="AU18" s="125"/>
      <c r="AV18" s="125"/>
      <c r="AW18" s="146"/>
      <c r="AX18" s="125"/>
      <c r="AY18" s="35" t="s">
        <v>58</v>
      </c>
      <c r="AZ18" s="177" t="s">
        <v>2076</v>
      </c>
      <c r="BA18" s="35" t="s">
        <v>2077</v>
      </c>
      <c r="BB18" s="178" t="s">
        <v>2078</v>
      </c>
      <c r="BC18" s="179"/>
      <c r="BD18" s="179"/>
      <c r="BE18" s="125"/>
      <c r="BF18" s="125"/>
      <c r="BG18" s="125"/>
      <c r="BH18" s="125"/>
      <c r="BI18" s="180" t="s">
        <v>2079</v>
      </c>
      <c r="BJ18" s="125"/>
    </row>
    <row r="19">
      <c r="A19" s="24" t="s">
        <v>222</v>
      </c>
      <c r="B19" s="25" t="s">
        <v>223</v>
      </c>
      <c r="C19" s="26" t="s">
        <v>118</v>
      </c>
      <c r="D19" s="27" t="s">
        <v>102</v>
      </c>
      <c r="E19" s="25" t="s">
        <v>51</v>
      </c>
      <c r="F19" s="171">
        <v>43909.0</v>
      </c>
      <c r="G19" s="30">
        <v>10.0</v>
      </c>
      <c r="H19" s="25" t="s">
        <v>53</v>
      </c>
      <c r="I19" s="31"/>
      <c r="J19" s="32"/>
      <c r="K19" s="32" t="s">
        <v>51</v>
      </c>
      <c r="L19" s="33">
        <v>44327.0</v>
      </c>
      <c r="M19" s="44" t="s">
        <v>2080</v>
      </c>
      <c r="N19" s="33">
        <v>43990.0</v>
      </c>
      <c r="O19" s="25"/>
      <c r="P19" s="32"/>
      <c r="Q19" s="42"/>
      <c r="R19" s="25">
        <v>92.0</v>
      </c>
      <c r="S19" s="32" t="s">
        <v>55</v>
      </c>
      <c r="T19" s="32" t="s">
        <v>51</v>
      </c>
      <c r="U19" s="32"/>
      <c r="V19" s="25"/>
      <c r="W19" s="171"/>
      <c r="X19" s="146"/>
      <c r="Y19" s="88"/>
      <c r="Z19" s="88"/>
      <c r="AA19" s="187"/>
      <c r="AB19" s="198"/>
      <c r="AC19" s="88"/>
      <c r="AD19" s="187" t="s">
        <v>51</v>
      </c>
      <c r="AE19" s="88" t="s">
        <v>2081</v>
      </c>
      <c r="AF19" s="175"/>
      <c r="AG19" s="176"/>
      <c r="AH19" s="173" t="s">
        <v>51</v>
      </c>
      <c r="AI19" s="178" t="s">
        <v>2082</v>
      </c>
      <c r="AJ19" s="176"/>
      <c r="AK19" s="175"/>
      <c r="AL19" s="176"/>
      <c r="AM19" s="125"/>
      <c r="AN19" s="146"/>
      <c r="AO19" s="125"/>
      <c r="AP19" s="146"/>
      <c r="AQ19" s="125"/>
      <c r="AR19" s="146"/>
      <c r="AS19" s="125"/>
      <c r="AT19" s="146"/>
      <c r="AU19" s="125"/>
      <c r="AV19" s="125"/>
      <c r="AW19" s="146"/>
      <c r="AX19" s="125"/>
      <c r="AY19" s="125"/>
      <c r="AZ19" s="185"/>
      <c r="BA19" s="35" t="s">
        <v>2083</v>
      </c>
      <c r="BB19" s="178" t="s">
        <v>2084</v>
      </c>
      <c r="BC19" s="125"/>
      <c r="BD19" s="125"/>
      <c r="BE19" s="125"/>
      <c r="BF19" s="125"/>
      <c r="BG19" s="125"/>
      <c r="BH19" s="125"/>
      <c r="BI19" s="125"/>
      <c r="BJ19" s="188" t="s">
        <v>2085</v>
      </c>
    </row>
    <row r="20">
      <c r="A20" s="24" t="s">
        <v>230</v>
      </c>
      <c r="B20" s="25" t="s">
        <v>231</v>
      </c>
      <c r="C20" s="26" t="s">
        <v>68</v>
      </c>
      <c r="D20" s="27" t="s">
        <v>69</v>
      </c>
      <c r="E20" s="25" t="s">
        <v>58</v>
      </c>
      <c r="F20" s="184"/>
      <c r="G20" s="47"/>
      <c r="H20" s="28"/>
      <c r="I20" s="46"/>
      <c r="J20" s="28"/>
      <c r="K20" s="25" t="s">
        <v>233</v>
      </c>
      <c r="L20" s="42">
        <v>44110.0</v>
      </c>
      <c r="M20" s="44" t="s">
        <v>2086</v>
      </c>
      <c r="N20" s="55"/>
      <c r="O20" s="28"/>
      <c r="P20" s="36"/>
      <c r="Q20" s="55"/>
      <c r="R20" s="28"/>
      <c r="S20" s="32" t="s">
        <v>55</v>
      </c>
      <c r="T20" s="28"/>
      <c r="U20" s="28"/>
      <c r="V20" s="28"/>
      <c r="W20" s="184"/>
      <c r="X20" s="146"/>
      <c r="Y20" s="125"/>
      <c r="Z20" s="125"/>
      <c r="AA20" s="146"/>
      <c r="AB20" s="183"/>
      <c r="AC20" s="125"/>
      <c r="AD20" s="146"/>
      <c r="AE20" s="125"/>
      <c r="AF20" s="146"/>
      <c r="AG20" s="125"/>
      <c r="AH20" s="146"/>
      <c r="AI20" s="125"/>
      <c r="AJ20" s="125"/>
      <c r="AK20" s="146"/>
      <c r="AL20" s="125"/>
      <c r="AM20" s="125"/>
      <c r="AN20" s="146"/>
      <c r="AO20" s="125"/>
      <c r="AP20" s="146"/>
      <c r="AQ20" s="125"/>
      <c r="AR20" s="146"/>
      <c r="AS20" s="125"/>
      <c r="AT20" s="146"/>
      <c r="AU20" s="125"/>
      <c r="AV20" s="125"/>
      <c r="AW20" s="146"/>
      <c r="AX20" s="125"/>
      <c r="AY20" s="35" t="s">
        <v>51</v>
      </c>
      <c r="AZ20" s="177" t="s">
        <v>2087</v>
      </c>
      <c r="BA20" s="125"/>
      <c r="BB20" s="125"/>
      <c r="BC20" s="125"/>
      <c r="BD20" s="125"/>
      <c r="BE20" s="125"/>
      <c r="BF20" s="125"/>
      <c r="BG20" s="125"/>
      <c r="BH20" s="125"/>
      <c r="BI20" s="125"/>
      <c r="BJ20" s="178" t="s">
        <v>2088</v>
      </c>
    </row>
    <row r="21">
      <c r="A21" s="24" t="s">
        <v>238</v>
      </c>
      <c r="B21" s="25" t="s">
        <v>239</v>
      </c>
      <c r="C21" s="26" t="s">
        <v>68</v>
      </c>
      <c r="D21" s="27" t="s">
        <v>102</v>
      </c>
      <c r="E21" s="25" t="s">
        <v>51</v>
      </c>
      <c r="F21" s="171">
        <v>43906.0</v>
      </c>
      <c r="G21" s="30">
        <v>399.0</v>
      </c>
      <c r="H21" s="25" t="s">
        <v>53</v>
      </c>
      <c r="I21" s="31"/>
      <c r="J21" s="32"/>
      <c r="K21" s="32" t="s">
        <v>51</v>
      </c>
      <c r="L21" s="33">
        <v>44308.0</v>
      </c>
      <c r="M21" s="182" t="s">
        <v>2089</v>
      </c>
      <c r="N21" s="33">
        <v>43969.0</v>
      </c>
      <c r="O21" s="32" t="s">
        <v>51</v>
      </c>
      <c r="P21" s="32" t="s">
        <v>2090</v>
      </c>
      <c r="Q21" s="33">
        <v>44284.0</v>
      </c>
      <c r="R21" s="56">
        <v>55559.0</v>
      </c>
      <c r="S21" s="32" t="s">
        <v>55</v>
      </c>
      <c r="T21" s="32"/>
      <c r="U21" s="32"/>
      <c r="V21" s="32"/>
      <c r="W21" s="172"/>
      <c r="X21" s="146"/>
      <c r="Y21" s="35"/>
      <c r="Z21" s="35"/>
      <c r="AA21" s="173"/>
      <c r="AB21" s="174"/>
      <c r="AC21" s="35"/>
      <c r="AD21" s="173" t="s">
        <v>51</v>
      </c>
      <c r="AE21" s="88" t="s">
        <v>2091</v>
      </c>
      <c r="AF21" s="175"/>
      <c r="AG21" s="176"/>
      <c r="AH21" s="173" t="s">
        <v>51</v>
      </c>
      <c r="AI21" s="178" t="s">
        <v>2092</v>
      </c>
      <c r="AJ21" s="176"/>
      <c r="AK21" s="175"/>
      <c r="AL21" s="176"/>
      <c r="AM21" s="125"/>
      <c r="AN21" s="146"/>
      <c r="AO21" s="125"/>
      <c r="AP21" s="146"/>
      <c r="AQ21" s="125"/>
      <c r="AR21" s="173" t="s">
        <v>51</v>
      </c>
      <c r="AS21" s="35" t="s">
        <v>2093</v>
      </c>
      <c r="AT21" s="146"/>
      <c r="AU21" s="125"/>
      <c r="AV21" s="125"/>
      <c r="AW21" s="146"/>
      <c r="AX21" s="125"/>
      <c r="AY21" s="35" t="s">
        <v>51</v>
      </c>
      <c r="AZ21" s="177" t="s">
        <v>2094</v>
      </c>
      <c r="BA21" s="125"/>
      <c r="BB21" s="125"/>
      <c r="BC21" s="125"/>
      <c r="BD21" s="125"/>
      <c r="BE21" s="125"/>
      <c r="BF21" s="125"/>
      <c r="BG21" s="125"/>
      <c r="BH21" s="125"/>
      <c r="BI21" s="125"/>
      <c r="BJ21" s="178" t="s">
        <v>2095</v>
      </c>
    </row>
    <row r="22">
      <c r="A22" s="24" t="s">
        <v>247</v>
      </c>
      <c r="B22" s="25" t="s">
        <v>248</v>
      </c>
      <c r="C22" s="26" t="s">
        <v>118</v>
      </c>
      <c r="D22" s="27" t="s">
        <v>69</v>
      </c>
      <c r="E22" s="25" t="s">
        <v>51</v>
      </c>
      <c r="F22" s="171">
        <v>43908.0</v>
      </c>
      <c r="G22" s="30">
        <v>0.0</v>
      </c>
      <c r="H22" s="25" t="s">
        <v>70</v>
      </c>
      <c r="I22" s="41">
        <v>2.0</v>
      </c>
      <c r="J22" s="25"/>
      <c r="K22" s="25" t="s">
        <v>51</v>
      </c>
      <c r="L22" s="42">
        <v>44327.0</v>
      </c>
      <c r="M22" s="44" t="s">
        <v>2096</v>
      </c>
      <c r="N22" s="42">
        <v>44298.0</v>
      </c>
      <c r="O22" s="32"/>
      <c r="P22" s="32"/>
      <c r="Q22" s="33"/>
      <c r="R22" s="32">
        <v>12503.0</v>
      </c>
      <c r="S22" s="32" t="s">
        <v>55</v>
      </c>
      <c r="T22" s="25"/>
      <c r="U22" s="29"/>
      <c r="V22" s="32"/>
      <c r="W22" s="172"/>
      <c r="X22" s="187"/>
      <c r="Y22" s="88"/>
      <c r="Z22" s="88" t="s">
        <v>51</v>
      </c>
      <c r="AA22" s="187"/>
      <c r="AB22" s="198">
        <v>43997.0</v>
      </c>
      <c r="AC22" s="88" t="s">
        <v>2097</v>
      </c>
      <c r="AD22" s="187" t="s">
        <v>51</v>
      </c>
      <c r="AE22" s="88" t="s">
        <v>2098</v>
      </c>
      <c r="AF22" s="175"/>
      <c r="AG22" s="176"/>
      <c r="AH22" s="173" t="s">
        <v>51</v>
      </c>
      <c r="AI22" s="178" t="s">
        <v>2099</v>
      </c>
      <c r="AJ22" s="35" t="s">
        <v>58</v>
      </c>
      <c r="AK22" s="175"/>
      <c r="AL22" s="176"/>
      <c r="AM22" s="35" t="s">
        <v>51</v>
      </c>
      <c r="AN22" s="173" t="s">
        <v>51</v>
      </c>
      <c r="AO22" s="178" t="s">
        <v>2100</v>
      </c>
      <c r="AP22" s="146"/>
      <c r="AQ22" s="125"/>
      <c r="AR22" s="173" t="s">
        <v>51</v>
      </c>
      <c r="AS22" s="178" t="s">
        <v>2101</v>
      </c>
      <c r="AT22" s="146"/>
      <c r="AU22" s="125"/>
      <c r="AV22" s="125"/>
      <c r="AW22" s="146"/>
      <c r="AX22" s="125"/>
      <c r="AY22" s="35" t="s">
        <v>51</v>
      </c>
      <c r="AZ22" s="177" t="s">
        <v>2102</v>
      </c>
      <c r="BA22" s="125"/>
      <c r="BB22" s="125"/>
      <c r="BC22" s="35" t="s">
        <v>51</v>
      </c>
      <c r="BD22" s="178" t="s">
        <v>2103</v>
      </c>
      <c r="BE22" s="125"/>
      <c r="BF22" s="125"/>
      <c r="BG22" s="125"/>
      <c r="BH22" s="125"/>
      <c r="BI22" s="125"/>
      <c r="BJ22" s="188" t="s">
        <v>2104</v>
      </c>
    </row>
    <row r="23">
      <c r="A23" s="24" t="s">
        <v>257</v>
      </c>
      <c r="B23" s="25" t="s">
        <v>258</v>
      </c>
      <c r="C23" s="26" t="s">
        <v>107</v>
      </c>
      <c r="D23" s="27" t="s">
        <v>50</v>
      </c>
      <c r="E23" s="25" t="s">
        <v>51</v>
      </c>
      <c r="F23" s="171">
        <v>43929.0</v>
      </c>
      <c r="G23" s="47"/>
      <c r="H23" s="28"/>
      <c r="I23" s="46"/>
      <c r="J23" s="28"/>
      <c r="K23" s="32" t="s">
        <v>51</v>
      </c>
      <c r="L23" s="33">
        <v>44339.0</v>
      </c>
      <c r="M23" s="182" t="s">
        <v>2105</v>
      </c>
      <c r="N23" s="33">
        <v>43962.0</v>
      </c>
      <c r="O23" s="28"/>
      <c r="P23" s="36"/>
      <c r="Q23" s="55"/>
      <c r="R23" s="25">
        <v>319.0</v>
      </c>
      <c r="S23" s="32" t="s">
        <v>55</v>
      </c>
      <c r="T23" s="32" t="s">
        <v>51</v>
      </c>
      <c r="U23" s="32"/>
      <c r="V23" s="28"/>
      <c r="W23" s="184"/>
      <c r="X23" s="199">
        <v>43842.0</v>
      </c>
      <c r="Y23" s="125"/>
      <c r="Z23" s="125"/>
      <c r="AA23" s="146"/>
      <c r="AB23" s="183"/>
      <c r="AC23" s="125"/>
      <c r="AD23" s="146"/>
      <c r="AE23" s="125"/>
      <c r="AF23" s="146"/>
      <c r="AG23" s="125"/>
      <c r="AH23" s="173" t="s">
        <v>51</v>
      </c>
      <c r="AI23" s="178" t="s">
        <v>2106</v>
      </c>
      <c r="AJ23" s="125"/>
      <c r="AK23" s="146"/>
      <c r="AL23" s="125"/>
      <c r="AM23" s="125"/>
      <c r="AN23" s="146"/>
      <c r="AO23" s="125"/>
      <c r="AP23" s="146"/>
      <c r="AQ23" s="125"/>
      <c r="AR23" s="146"/>
      <c r="AS23" s="88" t="s">
        <v>2107</v>
      </c>
      <c r="AT23" s="146"/>
      <c r="AU23" s="125"/>
      <c r="AV23" s="125"/>
      <c r="AW23" s="146"/>
      <c r="AX23" s="125"/>
      <c r="AY23" s="125"/>
      <c r="AZ23" s="185"/>
      <c r="BA23" s="125"/>
      <c r="BB23" s="125"/>
      <c r="BC23" s="125"/>
      <c r="BD23" s="125"/>
      <c r="BE23" s="125"/>
      <c r="BF23" s="125"/>
      <c r="BG23" s="200" t="s">
        <v>2108</v>
      </c>
      <c r="BH23" s="125"/>
      <c r="BI23" s="125"/>
      <c r="BJ23" s="181" t="s">
        <v>2109</v>
      </c>
    </row>
    <row r="24">
      <c r="A24" s="24" t="s">
        <v>264</v>
      </c>
      <c r="B24" s="25" t="s">
        <v>265</v>
      </c>
      <c r="C24" s="26" t="s">
        <v>266</v>
      </c>
      <c r="D24" s="27" t="s">
        <v>102</v>
      </c>
      <c r="E24" s="25" t="s">
        <v>51</v>
      </c>
      <c r="F24" s="171">
        <v>43913.0</v>
      </c>
      <c r="G24" s="30">
        <v>0.0</v>
      </c>
      <c r="H24" s="29">
        <v>43920.0</v>
      </c>
      <c r="I24" s="41">
        <v>1.0</v>
      </c>
      <c r="J24" s="32" t="s">
        <v>51</v>
      </c>
      <c r="K24" s="32" t="s">
        <v>51</v>
      </c>
      <c r="L24" s="33">
        <v>44235.0</v>
      </c>
      <c r="M24" s="44" t="s">
        <v>2110</v>
      </c>
      <c r="N24" s="33">
        <v>43976.0</v>
      </c>
      <c r="O24" s="25"/>
      <c r="P24" s="32"/>
      <c r="Q24" s="42"/>
      <c r="R24" s="25">
        <v>133.0</v>
      </c>
      <c r="S24" s="32" t="s">
        <v>55</v>
      </c>
      <c r="T24" s="32"/>
      <c r="U24" s="32"/>
      <c r="V24" s="25"/>
      <c r="W24" s="171"/>
      <c r="X24" s="146"/>
      <c r="Y24" s="88"/>
      <c r="Z24" s="88"/>
      <c r="AA24" s="187"/>
      <c r="AB24" s="198"/>
      <c r="AC24" s="88"/>
      <c r="AD24" s="187" t="s">
        <v>51</v>
      </c>
      <c r="AE24" s="176"/>
      <c r="AF24" s="175"/>
      <c r="AG24" s="176"/>
      <c r="AH24" s="173" t="s">
        <v>51</v>
      </c>
      <c r="AI24" s="178" t="s">
        <v>2111</v>
      </c>
      <c r="AJ24" s="176"/>
      <c r="AK24" s="175"/>
      <c r="AL24" s="176"/>
      <c r="AM24" s="125"/>
      <c r="AN24" s="146"/>
      <c r="AO24" s="125"/>
      <c r="AP24" s="146"/>
      <c r="AQ24" s="125"/>
      <c r="AR24" s="173" t="s">
        <v>51</v>
      </c>
      <c r="AS24" s="178" t="s">
        <v>2112</v>
      </c>
      <c r="AT24" s="146"/>
      <c r="AU24" s="125"/>
      <c r="AV24" s="125"/>
      <c r="AW24" s="146"/>
      <c r="AX24" s="125"/>
      <c r="AY24" s="35" t="s">
        <v>51</v>
      </c>
      <c r="AZ24" s="177" t="s">
        <v>2113</v>
      </c>
      <c r="BA24" s="35" t="s">
        <v>2083</v>
      </c>
      <c r="BB24" s="178" t="s">
        <v>2114</v>
      </c>
      <c r="BC24" s="125"/>
      <c r="BD24" s="125"/>
      <c r="BE24" s="125"/>
      <c r="BF24" s="125"/>
      <c r="BG24" s="188" t="s">
        <v>2115</v>
      </c>
      <c r="BH24" s="125"/>
      <c r="BI24" s="125"/>
      <c r="BJ24" s="180" t="s">
        <v>2116</v>
      </c>
    </row>
    <row r="25">
      <c r="A25" s="24" t="s">
        <v>272</v>
      </c>
      <c r="B25" s="25" t="s">
        <v>273</v>
      </c>
      <c r="C25" s="26" t="s">
        <v>49</v>
      </c>
      <c r="D25" s="27" t="s">
        <v>108</v>
      </c>
      <c r="E25" s="25" t="s">
        <v>51</v>
      </c>
      <c r="F25" s="171">
        <v>43903.0</v>
      </c>
      <c r="G25" s="30">
        <v>1.0</v>
      </c>
      <c r="H25" s="25" t="s">
        <v>53</v>
      </c>
      <c r="I25" s="41"/>
      <c r="J25" s="25"/>
      <c r="K25" s="25" t="s">
        <v>51</v>
      </c>
      <c r="L25" s="42">
        <v>44327.0</v>
      </c>
      <c r="M25" s="44" t="s">
        <v>2117</v>
      </c>
      <c r="N25" s="42">
        <v>44013.0</v>
      </c>
      <c r="O25" s="32" t="s">
        <v>51</v>
      </c>
      <c r="P25" s="182" t="s">
        <v>2118</v>
      </c>
      <c r="Q25" s="33">
        <v>44054.0</v>
      </c>
      <c r="R25" s="32">
        <v>77.0</v>
      </c>
      <c r="S25" s="32" t="s">
        <v>55</v>
      </c>
      <c r="T25" s="25"/>
      <c r="U25" s="25"/>
      <c r="V25" s="32"/>
      <c r="W25" s="172"/>
      <c r="X25" s="173" t="s">
        <v>51</v>
      </c>
      <c r="Y25" s="35" t="s">
        <v>2119</v>
      </c>
      <c r="Z25" s="35"/>
      <c r="AA25" s="146"/>
      <c r="AB25" s="174"/>
      <c r="AC25" s="35"/>
      <c r="AD25" s="173" t="s">
        <v>51</v>
      </c>
      <c r="AE25" s="35" t="s">
        <v>2120</v>
      </c>
      <c r="AF25" s="175"/>
      <c r="AG25" s="176"/>
      <c r="AH25" s="175"/>
      <c r="AI25" s="176"/>
      <c r="AJ25" s="176"/>
      <c r="AK25" s="175"/>
      <c r="AL25" s="176"/>
      <c r="AM25" s="125"/>
      <c r="AN25" s="146"/>
      <c r="AO25" s="125"/>
      <c r="AP25" s="146"/>
      <c r="AQ25" s="125"/>
      <c r="AR25" s="173" t="s">
        <v>51</v>
      </c>
      <c r="AS25" s="178" t="s">
        <v>2121</v>
      </c>
      <c r="AT25" s="201" t="s">
        <v>2122</v>
      </c>
      <c r="AU25" s="125"/>
      <c r="AV25" s="125"/>
      <c r="AW25" s="146"/>
      <c r="AX25" s="125"/>
      <c r="AY25" s="35" t="s">
        <v>51</v>
      </c>
      <c r="AZ25" s="177" t="s">
        <v>2123</v>
      </c>
      <c r="BA25" s="35" t="s">
        <v>2083</v>
      </c>
      <c r="BB25" s="178" t="s">
        <v>2124</v>
      </c>
      <c r="BC25" s="125"/>
      <c r="BD25" s="125"/>
      <c r="BE25" s="125"/>
      <c r="BF25" s="180" t="s">
        <v>2125</v>
      </c>
      <c r="BG25" s="181" t="s">
        <v>2126</v>
      </c>
      <c r="BH25" s="188" t="s">
        <v>280</v>
      </c>
      <c r="BI25" s="125"/>
      <c r="BJ25" s="125"/>
    </row>
    <row r="26">
      <c r="A26" s="24" t="s">
        <v>282</v>
      </c>
      <c r="B26" s="25" t="s">
        <v>283</v>
      </c>
      <c r="C26" s="26" t="s">
        <v>118</v>
      </c>
      <c r="D26" s="27" t="s">
        <v>108</v>
      </c>
      <c r="E26" s="25" t="s">
        <v>51</v>
      </c>
      <c r="F26" s="171">
        <v>43902.0</v>
      </c>
      <c r="G26" s="30">
        <v>3.0</v>
      </c>
      <c r="H26" s="29">
        <v>43921.0</v>
      </c>
      <c r="I26" s="46">
        <f>(H26-F26)/7</f>
        <v>2.714285714</v>
      </c>
      <c r="J26" s="25" t="s">
        <v>51</v>
      </c>
      <c r="K26" s="25" t="s">
        <v>51</v>
      </c>
      <c r="L26" s="42">
        <v>44243.0</v>
      </c>
      <c r="M26" s="182" t="s">
        <v>2127</v>
      </c>
      <c r="N26" s="42">
        <v>44228.0</v>
      </c>
      <c r="O26" s="32"/>
      <c r="P26" s="182"/>
      <c r="Q26" s="33"/>
      <c r="R26" s="32">
        <v>222447.0</v>
      </c>
      <c r="S26" s="32" t="s">
        <v>55</v>
      </c>
      <c r="T26" s="25"/>
      <c r="U26" s="25"/>
      <c r="V26" s="32"/>
      <c r="W26" s="172"/>
      <c r="X26" s="146"/>
      <c r="Y26" s="125"/>
      <c r="Z26" s="125"/>
      <c r="AA26" s="146"/>
      <c r="AB26" s="183"/>
      <c r="AC26" s="125"/>
      <c r="AD26" s="146"/>
      <c r="AE26" s="176"/>
      <c r="AF26" s="173" t="s">
        <v>51</v>
      </c>
      <c r="AG26" s="35" t="s">
        <v>2128</v>
      </c>
      <c r="AH26" s="173" t="s">
        <v>51</v>
      </c>
      <c r="AI26" s="178" t="s">
        <v>2129</v>
      </c>
      <c r="AJ26" s="176"/>
      <c r="AK26" s="175"/>
      <c r="AL26" s="176"/>
      <c r="AM26" s="125"/>
      <c r="AN26" s="146"/>
      <c r="AO26" s="125"/>
      <c r="AP26" s="146"/>
      <c r="AQ26" s="125"/>
      <c r="AR26" s="173" t="s">
        <v>51</v>
      </c>
      <c r="AS26" s="35" t="s">
        <v>2130</v>
      </c>
      <c r="AT26" s="146"/>
      <c r="AU26" s="125"/>
      <c r="AV26" s="125"/>
      <c r="AW26" s="146"/>
      <c r="AX26" s="125"/>
      <c r="AY26" s="125"/>
      <c r="AZ26" s="185"/>
      <c r="BA26" s="125"/>
      <c r="BB26" s="125"/>
      <c r="BC26" s="125"/>
      <c r="BD26" s="125"/>
      <c r="BE26" s="125"/>
      <c r="BF26" s="125"/>
      <c r="BG26" s="125"/>
      <c r="BH26" s="125"/>
      <c r="BI26" s="125"/>
      <c r="BJ26" s="180" t="s">
        <v>2131</v>
      </c>
    </row>
    <row r="27">
      <c r="A27" s="24" t="s">
        <v>295</v>
      </c>
      <c r="B27" s="25" t="s">
        <v>296</v>
      </c>
      <c r="C27" s="26" t="s">
        <v>68</v>
      </c>
      <c r="D27" s="27" t="s">
        <v>69</v>
      </c>
      <c r="E27" s="25" t="s">
        <v>51</v>
      </c>
      <c r="F27" s="171">
        <v>43901.0</v>
      </c>
      <c r="G27" s="47"/>
      <c r="H27" s="25" t="s">
        <v>109</v>
      </c>
      <c r="I27" s="41">
        <v>2.0</v>
      </c>
      <c r="J27" s="28"/>
      <c r="K27" s="25" t="s">
        <v>51</v>
      </c>
      <c r="L27" s="42">
        <v>44327.0</v>
      </c>
      <c r="M27" s="44" t="s">
        <v>2132</v>
      </c>
      <c r="N27" s="42">
        <v>44081.0</v>
      </c>
      <c r="O27" s="32"/>
      <c r="P27" s="32"/>
      <c r="Q27" s="33"/>
      <c r="R27" s="32">
        <v>21556.0</v>
      </c>
      <c r="S27" s="32" t="s">
        <v>55</v>
      </c>
      <c r="T27" s="28"/>
      <c r="U27" s="28"/>
      <c r="V27" s="32"/>
      <c r="W27" s="172"/>
      <c r="X27" s="146"/>
      <c r="Y27" s="125"/>
      <c r="Z27" s="125"/>
      <c r="AA27" s="146"/>
      <c r="AB27" s="183"/>
      <c r="AC27" s="125"/>
      <c r="AD27" s="146"/>
      <c r="AE27" s="176"/>
      <c r="AF27" s="173" t="s">
        <v>51</v>
      </c>
      <c r="AG27" s="35" t="s">
        <v>2133</v>
      </c>
      <c r="AH27" s="175"/>
      <c r="AI27" s="176"/>
      <c r="AJ27" s="176"/>
      <c r="AK27" s="175"/>
      <c r="AL27" s="176"/>
      <c r="AM27" s="125"/>
      <c r="AN27" s="146"/>
      <c r="AO27" s="125"/>
      <c r="AP27" s="146"/>
      <c r="AQ27" s="125"/>
      <c r="AR27" s="173" t="s">
        <v>51</v>
      </c>
      <c r="AS27" s="35" t="s">
        <v>2134</v>
      </c>
      <c r="AT27" s="146"/>
      <c r="AU27" s="125"/>
      <c r="AV27" s="125"/>
      <c r="AW27" s="146"/>
      <c r="AX27" s="125"/>
      <c r="AY27" s="125"/>
      <c r="AZ27" s="185"/>
      <c r="BA27" s="125"/>
      <c r="BB27" s="125"/>
      <c r="BC27" s="125"/>
      <c r="BD27" s="125"/>
      <c r="BE27" s="125"/>
      <c r="BF27" s="125"/>
      <c r="BG27" s="125"/>
      <c r="BH27" s="125"/>
      <c r="BI27" s="125"/>
      <c r="BJ27" s="178" t="s">
        <v>2135</v>
      </c>
    </row>
    <row r="28">
      <c r="A28" s="24" t="s">
        <v>303</v>
      </c>
      <c r="B28" s="25" t="s">
        <v>304</v>
      </c>
      <c r="C28" s="26" t="s">
        <v>107</v>
      </c>
      <c r="D28" s="27" t="s">
        <v>69</v>
      </c>
      <c r="E28" s="25" t="s">
        <v>51</v>
      </c>
      <c r="F28" s="171">
        <v>43913.0</v>
      </c>
      <c r="G28" s="30">
        <v>0.0</v>
      </c>
      <c r="H28" s="25" t="s">
        <v>53</v>
      </c>
      <c r="I28" s="46"/>
      <c r="J28" s="25"/>
      <c r="K28" s="25" t="s">
        <v>51</v>
      </c>
      <c r="L28" s="42">
        <v>44243.0</v>
      </c>
      <c r="M28" s="182" t="s">
        <v>2136</v>
      </c>
      <c r="N28" s="42">
        <v>43984.0</v>
      </c>
      <c r="O28" s="25" t="s">
        <v>51</v>
      </c>
      <c r="P28" s="44" t="s">
        <v>2137</v>
      </c>
      <c r="Q28" s="42">
        <v>44025.0</v>
      </c>
      <c r="R28" s="25">
        <v>40.0</v>
      </c>
      <c r="S28" s="32" t="s">
        <v>55</v>
      </c>
      <c r="T28" s="25"/>
      <c r="U28" s="25"/>
      <c r="V28" s="25"/>
      <c r="W28" s="171"/>
      <c r="X28" s="202" t="s">
        <v>2138</v>
      </c>
      <c r="Y28" s="88"/>
      <c r="Z28" s="88"/>
      <c r="AA28" s="187"/>
      <c r="AB28" s="198"/>
      <c r="AC28" s="88"/>
      <c r="AD28" s="187" t="s">
        <v>51</v>
      </c>
      <c r="AE28" s="88" t="s">
        <v>2139</v>
      </c>
      <c r="AF28" s="175"/>
      <c r="AG28" s="176"/>
      <c r="AH28" s="173" t="s">
        <v>51</v>
      </c>
      <c r="AI28" s="178" t="s">
        <v>2140</v>
      </c>
      <c r="AJ28" s="176"/>
      <c r="AK28" s="175"/>
      <c r="AL28" s="203" t="s">
        <v>2141</v>
      </c>
      <c r="AM28" s="125"/>
      <c r="AN28" s="146"/>
      <c r="AO28" s="125"/>
      <c r="AP28" s="146"/>
      <c r="AQ28" s="125"/>
      <c r="AR28" s="146"/>
      <c r="AS28" s="125"/>
      <c r="AT28" s="146"/>
      <c r="AU28" s="125"/>
      <c r="AV28" s="125"/>
      <c r="AW28" s="146"/>
      <c r="AX28" s="125"/>
      <c r="AY28" s="125"/>
      <c r="AZ28" s="185"/>
      <c r="BA28" s="125"/>
      <c r="BB28" s="125"/>
      <c r="BC28" s="125"/>
      <c r="BD28" s="125"/>
      <c r="BE28" s="125"/>
      <c r="BF28" s="125"/>
      <c r="BG28" s="125"/>
      <c r="BH28" s="188" t="s">
        <v>2142</v>
      </c>
      <c r="BI28" s="180" t="s">
        <v>310</v>
      </c>
      <c r="BJ28" s="35" t="s">
        <v>2143</v>
      </c>
    </row>
    <row r="29">
      <c r="A29" s="24" t="s">
        <v>311</v>
      </c>
      <c r="B29" s="25" t="s">
        <v>312</v>
      </c>
      <c r="C29" s="26" t="s">
        <v>118</v>
      </c>
      <c r="D29" s="27" t="s">
        <v>69</v>
      </c>
      <c r="E29" s="25" t="s">
        <v>51</v>
      </c>
      <c r="F29" s="171">
        <v>43907.0</v>
      </c>
      <c r="G29" s="30">
        <v>291.0</v>
      </c>
      <c r="H29" s="29">
        <v>43921.0</v>
      </c>
      <c r="I29" s="46">
        <f t="shared" ref="I29:I30" si="3">(H29-F29)/7</f>
        <v>2</v>
      </c>
      <c r="J29" s="59" t="s">
        <v>51</v>
      </c>
      <c r="K29" s="59" t="s">
        <v>51</v>
      </c>
      <c r="L29" s="61">
        <v>44339.0</v>
      </c>
      <c r="M29" s="204" t="s">
        <v>2144</v>
      </c>
      <c r="N29" s="61">
        <v>44053.0</v>
      </c>
      <c r="O29" s="32"/>
      <c r="P29" s="32"/>
      <c r="Q29" s="33"/>
      <c r="R29" s="32"/>
      <c r="S29" s="32" t="s">
        <v>55</v>
      </c>
      <c r="T29" s="59"/>
      <c r="U29" s="59"/>
      <c r="V29" s="32" t="s">
        <v>51</v>
      </c>
      <c r="W29" s="172">
        <v>44053.0</v>
      </c>
      <c r="X29" s="146"/>
      <c r="Y29" s="125"/>
      <c r="Z29" s="125"/>
      <c r="AA29" s="146"/>
      <c r="AB29" s="183"/>
      <c r="AC29" s="125"/>
      <c r="AD29" s="146"/>
      <c r="AE29" s="176"/>
      <c r="AF29" s="175"/>
      <c r="AG29" s="176"/>
      <c r="AH29" s="173" t="s">
        <v>51</v>
      </c>
      <c r="AI29" s="178" t="s">
        <v>2145</v>
      </c>
      <c r="AJ29" s="176"/>
      <c r="AK29" s="175"/>
      <c r="AL29" s="176"/>
      <c r="AM29" s="125"/>
      <c r="AN29" s="146"/>
      <c r="AO29" s="125"/>
      <c r="AP29" s="146"/>
      <c r="AQ29" s="125"/>
      <c r="AR29" s="146"/>
      <c r="AS29" s="125"/>
      <c r="AT29" s="146"/>
      <c r="AU29" s="125"/>
      <c r="AV29" s="125"/>
      <c r="AW29" s="146"/>
      <c r="AX29" s="125"/>
      <c r="AY29" s="35" t="s">
        <v>58</v>
      </c>
      <c r="AZ29" s="177" t="s">
        <v>2146</v>
      </c>
      <c r="BA29" s="35" t="s">
        <v>2083</v>
      </c>
      <c r="BB29" s="178" t="s">
        <v>2147</v>
      </c>
      <c r="BC29" s="179"/>
      <c r="BD29" s="179"/>
      <c r="BE29" s="125"/>
      <c r="BF29" s="125"/>
      <c r="BG29" s="125"/>
      <c r="BH29" s="125"/>
      <c r="BI29" s="125"/>
      <c r="BJ29" s="181" t="s">
        <v>2148</v>
      </c>
    </row>
    <row r="30">
      <c r="A30" s="24" t="s">
        <v>327</v>
      </c>
      <c r="B30" s="25" t="s">
        <v>328</v>
      </c>
      <c r="C30" s="26" t="s">
        <v>118</v>
      </c>
      <c r="D30" s="27" t="s">
        <v>102</v>
      </c>
      <c r="E30" s="25" t="s">
        <v>51</v>
      </c>
      <c r="F30" s="171">
        <v>43907.0</v>
      </c>
      <c r="G30" s="30">
        <v>0.0</v>
      </c>
      <c r="H30" s="29">
        <v>43924.0</v>
      </c>
      <c r="I30" s="46">
        <f t="shared" si="3"/>
        <v>2.428571429</v>
      </c>
      <c r="J30" s="32"/>
      <c r="K30" s="32" t="s">
        <v>51</v>
      </c>
      <c r="L30" s="33">
        <v>44203.0</v>
      </c>
      <c r="M30" s="182" t="s">
        <v>2149</v>
      </c>
      <c r="N30" s="33">
        <v>44095.0</v>
      </c>
      <c r="O30" s="59"/>
      <c r="P30" s="59"/>
      <c r="Q30" s="61"/>
      <c r="R30" s="59">
        <v>71.0</v>
      </c>
      <c r="S30" s="32" t="s">
        <v>55</v>
      </c>
      <c r="T30" s="32"/>
      <c r="U30" s="32"/>
      <c r="V30" s="59"/>
      <c r="W30" s="205"/>
      <c r="X30" s="146"/>
      <c r="Y30" s="125"/>
      <c r="Z30" s="125"/>
      <c r="AA30" s="146"/>
      <c r="AB30" s="183"/>
      <c r="AC30" s="125"/>
      <c r="AD30" s="173" t="s">
        <v>51</v>
      </c>
      <c r="AE30" s="35" t="s">
        <v>2150</v>
      </c>
      <c r="AF30" s="173" t="s">
        <v>51</v>
      </c>
      <c r="AG30" s="35" t="s">
        <v>2151</v>
      </c>
      <c r="AH30" s="175"/>
      <c r="AI30" s="176"/>
      <c r="AJ30" s="176"/>
      <c r="AK30" s="175"/>
      <c r="AL30" s="176"/>
      <c r="AM30" s="35" t="s">
        <v>51</v>
      </c>
      <c r="AN30" s="173" t="s">
        <v>51</v>
      </c>
      <c r="AO30" s="35" t="s">
        <v>2152</v>
      </c>
      <c r="AP30" s="146"/>
      <c r="AQ30" s="125"/>
      <c r="AR30" s="173" t="s">
        <v>51</v>
      </c>
      <c r="AS30" s="178" t="s">
        <v>2153</v>
      </c>
      <c r="AT30" s="173" t="s">
        <v>51</v>
      </c>
      <c r="AU30" s="178" t="s">
        <v>2154</v>
      </c>
      <c r="AV30" s="125"/>
      <c r="AW30" s="146"/>
      <c r="AX30" s="125"/>
      <c r="AY30" s="35" t="s">
        <v>51</v>
      </c>
      <c r="AZ30" s="177" t="s">
        <v>2155</v>
      </c>
      <c r="BA30" s="35" t="s">
        <v>2083</v>
      </c>
      <c r="BB30" s="178" t="s">
        <v>2156</v>
      </c>
      <c r="BC30" s="125"/>
      <c r="BD30" s="125"/>
      <c r="BE30" s="125"/>
      <c r="BF30" s="180" t="s">
        <v>2157</v>
      </c>
      <c r="BG30" s="125"/>
      <c r="BH30" s="125"/>
      <c r="BI30" s="125"/>
      <c r="BJ30" s="180" t="s">
        <v>2158</v>
      </c>
    </row>
    <row r="31">
      <c r="A31" s="24" t="s">
        <v>334</v>
      </c>
      <c r="B31" s="25" t="s">
        <v>335</v>
      </c>
      <c r="C31" s="26" t="s">
        <v>93</v>
      </c>
      <c r="D31" s="27" t="s">
        <v>102</v>
      </c>
      <c r="E31" s="25" t="s">
        <v>51</v>
      </c>
      <c r="F31" s="171">
        <v>43911.0</v>
      </c>
      <c r="G31" s="30">
        <v>91.0</v>
      </c>
      <c r="H31" s="25" t="s">
        <v>53</v>
      </c>
      <c r="I31" s="31"/>
      <c r="J31" s="32"/>
      <c r="K31" s="32" t="s">
        <v>51</v>
      </c>
      <c r="L31" s="33">
        <v>44203.0</v>
      </c>
      <c r="M31" s="44" t="s">
        <v>2159</v>
      </c>
      <c r="N31" s="33">
        <v>43984.0</v>
      </c>
      <c r="O31" s="32"/>
      <c r="P31" s="32"/>
      <c r="Q31" s="33"/>
      <c r="R31" s="32">
        <v>141.0</v>
      </c>
      <c r="S31" s="32" t="s">
        <v>55</v>
      </c>
      <c r="T31" s="32"/>
      <c r="U31" s="32"/>
      <c r="V31" s="32"/>
      <c r="W31" s="172"/>
      <c r="X31" s="146"/>
      <c r="Y31" s="88"/>
      <c r="Z31" s="88"/>
      <c r="AA31" s="187" t="s">
        <v>51</v>
      </c>
      <c r="AB31" s="198"/>
      <c r="AC31" s="88" t="s">
        <v>2160</v>
      </c>
      <c r="AD31" s="187" t="s">
        <v>51</v>
      </c>
      <c r="AE31" s="88" t="s">
        <v>2161</v>
      </c>
      <c r="AF31" s="175"/>
      <c r="AG31" s="176"/>
      <c r="AH31" s="175"/>
      <c r="AI31" s="176"/>
      <c r="AJ31" s="176"/>
      <c r="AK31" s="175"/>
      <c r="AL31" s="176"/>
      <c r="AM31" s="125"/>
      <c r="AN31" s="146"/>
      <c r="AO31" s="125"/>
      <c r="AP31" s="146"/>
      <c r="AQ31" s="125"/>
      <c r="AR31" s="146"/>
      <c r="AS31" s="125"/>
      <c r="AT31" s="146"/>
      <c r="AU31" s="125"/>
      <c r="AV31" s="125"/>
      <c r="AW31" s="146"/>
      <c r="AX31" s="125"/>
      <c r="AY31" s="125"/>
      <c r="AZ31" s="185"/>
      <c r="BA31" s="125"/>
      <c r="BB31" s="178" t="s">
        <v>2162</v>
      </c>
      <c r="BC31" s="125"/>
      <c r="BD31" s="125"/>
      <c r="BE31" s="180" t="s">
        <v>2163</v>
      </c>
      <c r="BF31" s="125"/>
      <c r="BG31" s="125"/>
      <c r="BH31" s="188" t="s">
        <v>340</v>
      </c>
      <c r="BI31" s="188" t="s">
        <v>2164</v>
      </c>
      <c r="BJ31" s="125"/>
    </row>
    <row r="32">
      <c r="A32" s="24" t="s">
        <v>341</v>
      </c>
      <c r="B32" s="25" t="s">
        <v>342</v>
      </c>
      <c r="C32" s="26" t="s">
        <v>68</v>
      </c>
      <c r="D32" s="27" t="s">
        <v>69</v>
      </c>
      <c r="E32" s="25" t="s">
        <v>51</v>
      </c>
      <c r="F32" s="171">
        <v>43903.0</v>
      </c>
      <c r="G32" s="30">
        <v>23.0</v>
      </c>
      <c r="H32" s="29">
        <v>43919.0</v>
      </c>
      <c r="I32" s="46">
        <f t="shared" ref="I32:I33" si="4">(H32-F32)/7</f>
        <v>2.285714286</v>
      </c>
      <c r="J32" s="32"/>
      <c r="K32" s="32" t="s">
        <v>51</v>
      </c>
      <c r="L32" s="33">
        <v>44349.0</v>
      </c>
      <c r="M32" s="44" t="s">
        <v>2165</v>
      </c>
      <c r="N32" s="33">
        <v>44089.0</v>
      </c>
      <c r="O32" s="32" t="s">
        <v>51</v>
      </c>
      <c r="P32" s="44" t="s">
        <v>2166</v>
      </c>
      <c r="Q32" s="33">
        <v>44162.0</v>
      </c>
      <c r="R32" s="32">
        <v>18061.0</v>
      </c>
      <c r="S32" s="32" t="s">
        <v>55</v>
      </c>
      <c r="T32" s="32" t="s">
        <v>51</v>
      </c>
      <c r="U32" s="73">
        <v>44089.0</v>
      </c>
      <c r="V32" s="32"/>
      <c r="W32" s="172"/>
      <c r="X32" s="146"/>
      <c r="Y32" s="125"/>
      <c r="Z32" s="35" t="s">
        <v>51</v>
      </c>
      <c r="AA32" s="146"/>
      <c r="AB32" s="174">
        <v>43972.0</v>
      </c>
      <c r="AC32" s="178" t="s">
        <v>2167</v>
      </c>
      <c r="AD32" s="146"/>
      <c r="AE32" s="176"/>
      <c r="AF32" s="175"/>
      <c r="AG32" s="176"/>
      <c r="AH32" s="175"/>
      <c r="AI32" s="176"/>
      <c r="AJ32" s="176"/>
      <c r="AK32" s="175"/>
      <c r="AL32" s="176"/>
      <c r="AM32" s="125"/>
      <c r="AN32" s="146"/>
      <c r="AO32" s="125"/>
      <c r="AP32" s="146"/>
      <c r="AQ32" s="125"/>
      <c r="AR32" s="173" t="s">
        <v>51</v>
      </c>
      <c r="AS32" s="178" t="s">
        <v>2168</v>
      </c>
      <c r="AT32" s="146"/>
      <c r="AU32" s="125"/>
      <c r="AV32" s="35" t="s">
        <v>2169</v>
      </c>
      <c r="AW32" s="146"/>
      <c r="AX32" s="125"/>
      <c r="AY32" s="35" t="s">
        <v>51</v>
      </c>
      <c r="AZ32" s="177" t="s">
        <v>2170</v>
      </c>
      <c r="BA32" s="35" t="s">
        <v>1958</v>
      </c>
      <c r="BB32" s="178" t="s">
        <v>2171</v>
      </c>
      <c r="BC32" s="179"/>
      <c r="BD32" s="179"/>
      <c r="BE32" s="125"/>
      <c r="BF32" s="125"/>
      <c r="BG32" s="125"/>
      <c r="BH32" s="125"/>
      <c r="BI32" s="125"/>
      <c r="BJ32" s="178" t="s">
        <v>2172</v>
      </c>
    </row>
    <row r="33">
      <c r="A33" s="24" t="s">
        <v>352</v>
      </c>
      <c r="B33" s="25" t="s">
        <v>353</v>
      </c>
      <c r="C33" s="26" t="s">
        <v>107</v>
      </c>
      <c r="D33" s="27" t="s">
        <v>50</v>
      </c>
      <c r="E33" s="25" t="s">
        <v>51</v>
      </c>
      <c r="F33" s="171">
        <v>43906.0</v>
      </c>
      <c r="G33" s="30">
        <v>2.0</v>
      </c>
      <c r="H33" s="29">
        <v>43951.0</v>
      </c>
      <c r="I33" s="46">
        <f t="shared" si="4"/>
        <v>6.428571429</v>
      </c>
      <c r="J33" s="25" t="s">
        <v>51</v>
      </c>
      <c r="K33" s="25" t="s">
        <v>51</v>
      </c>
      <c r="L33" s="42">
        <v>44339.0</v>
      </c>
      <c r="M33" s="206" t="s">
        <v>2173</v>
      </c>
      <c r="N33" s="42">
        <v>43984.0</v>
      </c>
      <c r="O33" s="25"/>
      <c r="P33" s="32"/>
      <c r="Q33" s="42"/>
      <c r="R33" s="25">
        <v>847.0</v>
      </c>
      <c r="S33" s="32" t="s">
        <v>55</v>
      </c>
      <c r="T33" s="28"/>
      <c r="U33" s="28"/>
      <c r="V33" s="25"/>
      <c r="W33" s="171"/>
      <c r="X33" s="146"/>
      <c r="Y33" s="35"/>
      <c r="Z33" s="35"/>
      <c r="AA33" s="173" t="s">
        <v>51</v>
      </c>
      <c r="AB33" s="174"/>
      <c r="AC33" s="35"/>
      <c r="AD33" s="146"/>
      <c r="AE33" s="88" t="s">
        <v>2174</v>
      </c>
      <c r="AF33" s="88"/>
      <c r="AG33" s="88"/>
      <c r="AH33" s="88" t="s">
        <v>51</v>
      </c>
      <c r="AI33" s="191" t="s">
        <v>2175</v>
      </c>
      <c r="AJ33" s="88"/>
      <c r="AK33" s="88"/>
      <c r="AL33" s="88" t="s">
        <v>2176</v>
      </c>
      <c r="AM33" s="125"/>
      <c r="AN33" s="146"/>
      <c r="AO33" s="125"/>
      <c r="AP33" s="146"/>
      <c r="AQ33" s="125"/>
      <c r="AR33" s="146"/>
      <c r="AS33" s="125"/>
      <c r="AT33" s="146"/>
      <c r="AU33" s="125"/>
      <c r="AV33" s="125"/>
      <c r="AW33" s="146"/>
      <c r="AX33" s="125"/>
      <c r="AY33" s="125"/>
      <c r="AZ33" s="185"/>
      <c r="BA33" s="125"/>
      <c r="BB33" s="125"/>
      <c r="BC33" s="35" t="s">
        <v>51</v>
      </c>
      <c r="BD33" s="178" t="s">
        <v>2177</v>
      </c>
      <c r="BE33" s="125"/>
      <c r="BF33" s="125"/>
      <c r="BG33" s="125"/>
      <c r="BH33" s="125"/>
      <c r="BI33" s="125"/>
      <c r="BJ33" s="181" t="s">
        <v>2178</v>
      </c>
    </row>
    <row r="34">
      <c r="A34" s="24" t="s">
        <v>359</v>
      </c>
      <c r="B34" s="25" t="s">
        <v>360</v>
      </c>
      <c r="C34" s="26" t="s">
        <v>107</v>
      </c>
      <c r="D34" s="27" t="s">
        <v>50</v>
      </c>
      <c r="E34" s="25" t="s">
        <v>58</v>
      </c>
      <c r="F34" s="184"/>
      <c r="G34" s="47"/>
      <c r="H34" s="28"/>
      <c r="I34" s="46"/>
      <c r="J34" s="28"/>
      <c r="K34" s="25" t="s">
        <v>233</v>
      </c>
      <c r="L34" s="42">
        <v>44340.0</v>
      </c>
      <c r="M34" s="44" t="s">
        <v>2179</v>
      </c>
      <c r="N34" s="55"/>
      <c r="O34" s="28"/>
      <c r="P34" s="36"/>
      <c r="Q34" s="55"/>
      <c r="R34" s="28"/>
      <c r="S34" s="32" t="s">
        <v>55</v>
      </c>
      <c r="T34" s="28"/>
      <c r="U34" s="28"/>
      <c r="V34" s="28"/>
      <c r="W34" s="184"/>
      <c r="X34" s="146"/>
      <c r="Y34" s="125"/>
      <c r="Z34" s="125"/>
      <c r="AA34" s="146"/>
      <c r="AB34" s="183"/>
      <c r="AC34" s="125"/>
      <c r="AD34" s="146"/>
      <c r="AE34" s="125"/>
      <c r="AF34" s="146"/>
      <c r="AG34" s="125"/>
      <c r="AH34" s="146"/>
      <c r="AI34" s="125"/>
      <c r="AJ34" s="125"/>
      <c r="AK34" s="146"/>
      <c r="AL34" s="125"/>
      <c r="AM34" s="125"/>
      <c r="AN34" s="146"/>
      <c r="AO34" s="125"/>
      <c r="AP34" s="146"/>
      <c r="AQ34" s="125"/>
      <c r="AR34" s="146"/>
      <c r="AS34" s="125"/>
      <c r="AT34" s="146"/>
      <c r="AU34" s="125"/>
      <c r="AV34" s="125"/>
      <c r="AW34" s="146"/>
      <c r="AX34" s="125"/>
      <c r="AY34" s="125"/>
      <c r="AZ34" s="185"/>
      <c r="BA34" s="125"/>
      <c r="BB34" s="125"/>
      <c r="BC34" s="125"/>
      <c r="BD34" s="125"/>
      <c r="BE34" s="125"/>
      <c r="BF34" s="125"/>
      <c r="BG34" s="125"/>
      <c r="BH34" s="125"/>
      <c r="BI34" s="125"/>
      <c r="BJ34" s="125"/>
    </row>
    <row r="35">
      <c r="A35" s="24" t="s">
        <v>364</v>
      </c>
      <c r="B35" s="25" t="s">
        <v>365</v>
      </c>
      <c r="C35" s="26" t="s">
        <v>107</v>
      </c>
      <c r="D35" s="27" t="s">
        <v>108</v>
      </c>
      <c r="E35" s="25" t="s">
        <v>51</v>
      </c>
      <c r="F35" s="171">
        <v>43935.0</v>
      </c>
      <c r="G35" s="30">
        <v>10.0</v>
      </c>
      <c r="H35" s="28"/>
      <c r="I35" s="46"/>
      <c r="J35" s="28"/>
      <c r="K35" s="25" t="s">
        <v>51</v>
      </c>
      <c r="L35" s="42">
        <v>44243.0</v>
      </c>
      <c r="M35" s="44" t="s">
        <v>2180</v>
      </c>
      <c r="N35" s="42">
        <v>44105.0</v>
      </c>
      <c r="O35" s="25" t="s">
        <v>51</v>
      </c>
      <c r="P35" s="44" t="s">
        <v>2181</v>
      </c>
      <c r="Q35" s="55"/>
      <c r="R35" s="25">
        <v>6024.0</v>
      </c>
      <c r="S35" s="32" t="s">
        <v>55</v>
      </c>
      <c r="T35" s="28"/>
      <c r="U35" s="28"/>
      <c r="V35" s="28"/>
      <c r="W35" s="184"/>
      <c r="X35" s="146"/>
      <c r="Y35" s="125"/>
      <c r="Z35" s="125"/>
      <c r="AA35" s="146"/>
      <c r="AB35" s="183"/>
      <c r="AC35" s="125"/>
      <c r="AD35" s="146"/>
      <c r="AE35" s="125"/>
      <c r="AF35" s="173" t="s">
        <v>51</v>
      </c>
      <c r="AG35" s="35" t="s">
        <v>2182</v>
      </c>
      <c r="AH35" s="173" t="s">
        <v>51</v>
      </c>
      <c r="AI35" s="178" t="s">
        <v>2183</v>
      </c>
      <c r="AJ35" s="125"/>
      <c r="AK35" s="173" t="s">
        <v>2035</v>
      </c>
      <c r="AL35" s="35" t="s">
        <v>2184</v>
      </c>
      <c r="AM35" s="125"/>
      <c r="AN35" s="173" t="s">
        <v>51</v>
      </c>
      <c r="AO35" s="178" t="s">
        <v>2185</v>
      </c>
      <c r="AP35" s="146"/>
      <c r="AQ35" s="125"/>
      <c r="AR35" s="173" t="s">
        <v>51</v>
      </c>
      <c r="AS35" s="35" t="s">
        <v>2186</v>
      </c>
      <c r="AT35" s="173" t="s">
        <v>51</v>
      </c>
      <c r="AU35" s="178" t="s">
        <v>2187</v>
      </c>
      <c r="AV35" s="125"/>
      <c r="AW35" s="146"/>
      <c r="AX35" s="125"/>
      <c r="AY35" s="35" t="s">
        <v>58</v>
      </c>
      <c r="AZ35" s="177" t="s">
        <v>2188</v>
      </c>
      <c r="BA35" s="125"/>
      <c r="BB35" s="125"/>
      <c r="BC35" s="35" t="s">
        <v>51</v>
      </c>
      <c r="BD35" s="178" t="s">
        <v>2189</v>
      </c>
      <c r="BE35" s="125"/>
      <c r="BF35" s="125"/>
      <c r="BG35" s="181" t="s">
        <v>2190</v>
      </c>
      <c r="BH35" s="125"/>
      <c r="BI35" s="125"/>
      <c r="BJ35" s="178" t="s">
        <v>2191</v>
      </c>
    </row>
    <row r="36">
      <c r="A36" s="24" t="s">
        <v>369</v>
      </c>
      <c r="B36" s="25" t="s">
        <v>370</v>
      </c>
      <c r="C36" s="26" t="s">
        <v>93</v>
      </c>
      <c r="D36" s="27" t="s">
        <v>108</v>
      </c>
      <c r="E36" s="25" t="s">
        <v>51</v>
      </c>
      <c r="F36" s="171">
        <v>43904.0</v>
      </c>
      <c r="G36" s="30">
        <v>24.0</v>
      </c>
      <c r="H36" s="25" t="s">
        <v>53</v>
      </c>
      <c r="I36" s="46"/>
      <c r="J36" s="28"/>
      <c r="K36" s="25" t="s">
        <v>51</v>
      </c>
      <c r="L36" s="42">
        <v>44285.0</v>
      </c>
      <c r="M36" s="182" t="s">
        <v>2192</v>
      </c>
      <c r="N36" s="42">
        <v>44081.0</v>
      </c>
      <c r="O36" s="32" t="s">
        <v>51</v>
      </c>
      <c r="P36" s="44" t="s">
        <v>2193</v>
      </c>
      <c r="Q36" s="33">
        <v>44143.0</v>
      </c>
      <c r="R36" s="32">
        <v>240.0</v>
      </c>
      <c r="S36" s="32" t="s">
        <v>55</v>
      </c>
      <c r="T36" s="28"/>
      <c r="U36" s="28"/>
      <c r="V36" s="32"/>
      <c r="W36" s="172"/>
      <c r="X36" s="146"/>
      <c r="Y36" s="125"/>
      <c r="Z36" s="125"/>
      <c r="AA36" s="146"/>
      <c r="AB36" s="183"/>
      <c r="AC36" s="125"/>
      <c r="AD36" s="173" t="s">
        <v>51</v>
      </c>
      <c r="AE36" s="178" t="s">
        <v>2194</v>
      </c>
      <c r="AF36" s="173" t="s">
        <v>51</v>
      </c>
      <c r="AG36" s="178" t="s">
        <v>2195</v>
      </c>
      <c r="AH36" s="175"/>
      <c r="AI36" s="176"/>
      <c r="AJ36" s="176"/>
      <c r="AK36" s="175"/>
      <c r="AL36" s="176"/>
      <c r="AM36" s="125"/>
      <c r="AN36" s="146"/>
      <c r="AO36" s="125"/>
      <c r="AP36" s="146"/>
      <c r="AQ36" s="35" t="s">
        <v>51</v>
      </c>
      <c r="AR36" s="173" t="s">
        <v>51</v>
      </c>
      <c r="AS36" s="35" t="s">
        <v>2196</v>
      </c>
      <c r="AT36" s="146"/>
      <c r="AU36" s="125"/>
      <c r="AV36" s="125"/>
      <c r="AW36" s="146"/>
      <c r="AX36" s="125"/>
      <c r="AY36" s="35" t="s">
        <v>51</v>
      </c>
      <c r="AZ36" s="177" t="s">
        <v>2197</v>
      </c>
      <c r="BA36" s="125"/>
      <c r="BB36" s="178" t="s">
        <v>2198</v>
      </c>
      <c r="BC36" s="125"/>
      <c r="BD36" s="125"/>
      <c r="BE36" s="125"/>
      <c r="BF36" s="180" t="s">
        <v>2199</v>
      </c>
      <c r="BG36" s="125"/>
      <c r="BH36" s="125"/>
      <c r="BI36" s="180" t="s">
        <v>2200</v>
      </c>
      <c r="BJ36" s="180" t="s">
        <v>2201</v>
      </c>
    </row>
    <row r="37">
      <c r="A37" s="24" t="s">
        <v>378</v>
      </c>
      <c r="B37" s="25" t="s">
        <v>379</v>
      </c>
      <c r="C37" s="26" t="s">
        <v>107</v>
      </c>
      <c r="D37" s="27" t="s">
        <v>108</v>
      </c>
      <c r="E37" s="25" t="s">
        <v>51</v>
      </c>
      <c r="F37" s="171">
        <v>43908.0</v>
      </c>
      <c r="G37" s="30">
        <v>13.0</v>
      </c>
      <c r="H37" s="25" t="s">
        <v>53</v>
      </c>
      <c r="I37" s="41"/>
      <c r="J37" s="25"/>
      <c r="K37" s="25" t="s">
        <v>51</v>
      </c>
      <c r="L37" s="42">
        <v>44339.0</v>
      </c>
      <c r="M37" s="44" t="s">
        <v>2202</v>
      </c>
      <c r="N37" s="42">
        <v>43983.0</v>
      </c>
      <c r="O37" s="25"/>
      <c r="P37" s="32"/>
      <c r="Q37" s="42"/>
      <c r="R37" s="25">
        <v>6397.0</v>
      </c>
      <c r="S37" s="32" t="s">
        <v>55</v>
      </c>
      <c r="T37" s="25"/>
      <c r="U37" s="25"/>
      <c r="V37" s="28"/>
      <c r="W37" s="184"/>
      <c r="X37" s="146"/>
      <c r="Y37" s="88"/>
      <c r="Z37" s="88"/>
      <c r="AA37" s="187" t="s">
        <v>51</v>
      </c>
      <c r="AB37" s="198"/>
      <c r="AC37" s="88"/>
      <c r="AD37" s="187" t="s">
        <v>51</v>
      </c>
      <c r="AE37" s="88" t="s">
        <v>2203</v>
      </c>
      <c r="AF37" s="146"/>
      <c r="AG37" s="125"/>
      <c r="AH37" s="173" t="s">
        <v>51</v>
      </c>
      <c r="AI37" s="178" t="s">
        <v>2204</v>
      </c>
      <c r="AJ37" s="125"/>
      <c r="AK37" s="146"/>
      <c r="AL37" s="125"/>
      <c r="AM37" s="125"/>
      <c r="AN37" s="146"/>
      <c r="AO37" s="125"/>
      <c r="AP37" s="146"/>
      <c r="AQ37" s="207" t="s">
        <v>51</v>
      </c>
      <c r="AR37" s="187" t="s">
        <v>51</v>
      </c>
      <c r="AS37" s="208" t="s">
        <v>2205</v>
      </c>
      <c r="AT37" s="146"/>
      <c r="AU37" s="125"/>
      <c r="AV37" s="125"/>
      <c r="AW37" s="146"/>
      <c r="AX37" s="125"/>
      <c r="AY37" s="125"/>
      <c r="AZ37" s="185"/>
      <c r="BA37" s="125"/>
      <c r="BB37" s="125"/>
      <c r="BC37" s="35" t="s">
        <v>51</v>
      </c>
      <c r="BD37" s="178" t="s">
        <v>2206</v>
      </c>
      <c r="BE37" s="178" t="s">
        <v>2207</v>
      </c>
      <c r="BF37" s="125"/>
      <c r="BG37" s="125"/>
      <c r="BH37" s="125"/>
      <c r="BI37" s="188" t="s">
        <v>2208</v>
      </c>
      <c r="BJ37" s="35" t="s">
        <v>2209</v>
      </c>
    </row>
    <row r="38">
      <c r="A38" s="24" t="s">
        <v>387</v>
      </c>
      <c r="B38" s="25" t="s">
        <v>388</v>
      </c>
      <c r="C38" s="26" t="s">
        <v>266</v>
      </c>
      <c r="D38" s="27" t="s">
        <v>102</v>
      </c>
      <c r="E38" s="25" t="s">
        <v>51</v>
      </c>
      <c r="F38" s="171">
        <v>43905.0</v>
      </c>
      <c r="G38" s="30">
        <v>244.0</v>
      </c>
      <c r="H38" s="28"/>
      <c r="I38" s="41"/>
      <c r="J38" s="25"/>
      <c r="K38" s="25" t="s">
        <v>51</v>
      </c>
      <c r="L38" s="42">
        <v>44315.0</v>
      </c>
      <c r="M38" s="44" t="s">
        <v>2210</v>
      </c>
      <c r="N38" s="42">
        <v>43983.0</v>
      </c>
      <c r="O38" s="25"/>
      <c r="P38" s="32"/>
      <c r="Q38" s="42"/>
      <c r="R38" s="25"/>
      <c r="S38" s="32" t="s">
        <v>55</v>
      </c>
      <c r="T38" s="25" t="s">
        <v>58</v>
      </c>
      <c r="U38" s="25"/>
      <c r="V38" s="25" t="s">
        <v>51</v>
      </c>
      <c r="W38" s="171"/>
      <c r="X38" s="146"/>
      <c r="Y38" s="125"/>
      <c r="Z38" s="125"/>
      <c r="AA38" s="146"/>
      <c r="AB38" s="183"/>
      <c r="AC38" s="125"/>
      <c r="AD38" s="146"/>
      <c r="AE38" s="176"/>
      <c r="AF38" s="175"/>
      <c r="AG38" s="176"/>
      <c r="AH38" s="173" t="s">
        <v>51</v>
      </c>
      <c r="AI38" s="178" t="s">
        <v>2211</v>
      </c>
      <c r="AJ38" s="176"/>
      <c r="AK38" s="175"/>
      <c r="AL38" s="176"/>
      <c r="AM38" s="125"/>
      <c r="AN38" s="146"/>
      <c r="AO38" s="125"/>
      <c r="AP38" s="146"/>
      <c r="AQ38" s="125"/>
      <c r="AR38" s="146"/>
      <c r="AS38" s="125"/>
      <c r="AT38" s="146"/>
      <c r="AU38" s="125"/>
      <c r="AV38" s="125"/>
      <c r="AW38" s="146"/>
      <c r="AX38" s="125"/>
      <c r="AY38" s="35"/>
      <c r="AZ38" s="209" t="s">
        <v>2212</v>
      </c>
      <c r="BA38" s="35" t="s">
        <v>2083</v>
      </c>
      <c r="BB38" s="178" t="s">
        <v>2213</v>
      </c>
      <c r="BC38" s="179"/>
      <c r="BD38" s="179"/>
      <c r="BE38" s="125"/>
      <c r="BF38" s="181" t="s">
        <v>2214</v>
      </c>
      <c r="BG38" s="188" t="s">
        <v>2215</v>
      </c>
      <c r="BH38" s="125"/>
      <c r="BI38" s="125"/>
      <c r="BJ38" s="125"/>
    </row>
    <row r="39">
      <c r="A39" s="24" t="s">
        <v>395</v>
      </c>
      <c r="B39" s="25" t="s">
        <v>396</v>
      </c>
      <c r="C39" s="26" t="s">
        <v>118</v>
      </c>
      <c r="D39" s="27" t="s">
        <v>102</v>
      </c>
      <c r="E39" s="25" t="s">
        <v>51</v>
      </c>
      <c r="F39" s="171">
        <v>43903.0</v>
      </c>
      <c r="G39" s="30">
        <v>1.0</v>
      </c>
      <c r="H39" s="29">
        <v>43948.0</v>
      </c>
      <c r="I39" s="46">
        <f>(H39-F39)/7</f>
        <v>6.428571429</v>
      </c>
      <c r="J39" s="25" t="s">
        <v>51</v>
      </c>
      <c r="K39" s="25" t="s">
        <v>51</v>
      </c>
      <c r="L39" s="42">
        <v>44243.0</v>
      </c>
      <c r="M39" s="44" t="s">
        <v>2216</v>
      </c>
      <c r="N39" s="42">
        <v>44069.0</v>
      </c>
      <c r="O39" s="32"/>
      <c r="P39" s="32"/>
      <c r="Q39" s="33"/>
      <c r="R39" s="32">
        <v>205.0</v>
      </c>
      <c r="S39" s="32" t="s">
        <v>55</v>
      </c>
      <c r="T39" s="25"/>
      <c r="U39" s="25"/>
      <c r="V39" s="32"/>
      <c r="W39" s="172"/>
      <c r="X39" s="146"/>
      <c r="Y39" s="125"/>
      <c r="Z39" s="125"/>
      <c r="AA39" s="146"/>
      <c r="AB39" s="183"/>
      <c r="AC39" s="125"/>
      <c r="AD39" s="173" t="s">
        <v>51</v>
      </c>
      <c r="AE39" s="178" t="s">
        <v>2217</v>
      </c>
      <c r="AF39" s="173" t="s">
        <v>51</v>
      </c>
      <c r="AG39" s="35" t="s">
        <v>2218</v>
      </c>
      <c r="AH39" s="175"/>
      <c r="AI39" s="176"/>
      <c r="AJ39" s="176"/>
      <c r="AK39" s="175"/>
      <c r="AL39" s="176"/>
      <c r="AM39" s="125"/>
      <c r="AN39" s="146"/>
      <c r="AO39" s="125"/>
      <c r="AP39" s="146"/>
      <c r="AQ39" s="125"/>
      <c r="AR39" s="146"/>
      <c r="AS39" s="125"/>
      <c r="AT39" s="146"/>
      <c r="AU39" s="125"/>
      <c r="AV39" s="125"/>
      <c r="AW39" s="146"/>
      <c r="AX39" s="125"/>
      <c r="AY39" s="35" t="s">
        <v>51</v>
      </c>
      <c r="AZ39" s="177" t="s">
        <v>2219</v>
      </c>
      <c r="BA39" s="125"/>
      <c r="BB39" s="125"/>
      <c r="BC39" s="125"/>
      <c r="BD39" s="125"/>
      <c r="BE39" s="125"/>
      <c r="BF39" s="180" t="s">
        <v>2220</v>
      </c>
      <c r="BG39" s="180" t="s">
        <v>2221</v>
      </c>
      <c r="BH39" s="125"/>
      <c r="BI39" s="188" t="s">
        <v>2222</v>
      </c>
      <c r="BJ39" s="125"/>
    </row>
    <row r="40">
      <c r="A40" s="24" t="s">
        <v>403</v>
      </c>
      <c r="B40" s="25" t="s">
        <v>404</v>
      </c>
      <c r="C40" s="26" t="s">
        <v>107</v>
      </c>
      <c r="D40" s="27" t="s">
        <v>50</v>
      </c>
      <c r="E40" s="25" t="s">
        <v>51</v>
      </c>
      <c r="F40" s="171">
        <v>43923.0</v>
      </c>
      <c r="G40" s="30">
        <v>6.0</v>
      </c>
      <c r="H40" s="28"/>
      <c r="I40" s="46"/>
      <c r="J40" s="28"/>
      <c r="K40" s="25" t="s">
        <v>51</v>
      </c>
      <c r="L40" s="42">
        <v>44339.0</v>
      </c>
      <c r="M40" s="44" t="s">
        <v>2223</v>
      </c>
      <c r="N40" s="42">
        <v>44123.0</v>
      </c>
      <c r="O40" s="28"/>
      <c r="P40" s="36"/>
      <c r="Q40" s="55"/>
      <c r="R40" s="25">
        <v>4856.0</v>
      </c>
      <c r="S40" s="32" t="s">
        <v>55</v>
      </c>
      <c r="T40" s="25"/>
      <c r="U40" s="25"/>
      <c r="V40" s="28"/>
      <c r="W40" s="184"/>
      <c r="X40" s="146"/>
      <c r="Y40" s="125"/>
      <c r="Z40" s="35" t="s">
        <v>51</v>
      </c>
      <c r="AA40" s="146"/>
      <c r="AB40" s="174">
        <v>44027.0</v>
      </c>
      <c r="AC40" s="35" t="s">
        <v>2224</v>
      </c>
      <c r="AD40" s="146"/>
      <c r="AE40" s="125"/>
      <c r="AF40" s="146"/>
      <c r="AG40" s="125"/>
      <c r="AH40" s="146"/>
      <c r="AI40" s="125"/>
      <c r="AJ40" s="125"/>
      <c r="AK40" s="146"/>
      <c r="AL40" s="125"/>
      <c r="AM40" s="125"/>
      <c r="AN40" s="146"/>
      <c r="AO40" s="125"/>
      <c r="AP40" s="146"/>
      <c r="AQ40" s="125"/>
      <c r="AR40" s="173" t="s">
        <v>51</v>
      </c>
      <c r="AS40" s="35" t="s">
        <v>2225</v>
      </c>
      <c r="AT40" s="146"/>
      <c r="AU40" s="125"/>
      <c r="AV40" s="125"/>
      <c r="AW40" s="146"/>
      <c r="AX40" s="125"/>
      <c r="AY40" s="125"/>
      <c r="AZ40" s="185"/>
      <c r="BA40" s="125"/>
      <c r="BB40" s="125"/>
      <c r="BC40" s="35" t="s">
        <v>51</v>
      </c>
      <c r="BD40" s="178" t="s">
        <v>2226</v>
      </c>
      <c r="BE40" s="35" t="s">
        <v>2227</v>
      </c>
      <c r="BF40" s="125"/>
      <c r="BG40" s="125"/>
      <c r="BH40" s="125"/>
      <c r="BI40" s="125"/>
      <c r="BJ40" s="180" t="s">
        <v>2228</v>
      </c>
    </row>
    <row r="41">
      <c r="A41" s="24" t="s">
        <v>409</v>
      </c>
      <c r="B41" s="25" t="s">
        <v>410</v>
      </c>
      <c r="C41" s="26" t="s">
        <v>107</v>
      </c>
      <c r="D41" s="27" t="s">
        <v>50</v>
      </c>
      <c r="E41" s="25" t="s">
        <v>51</v>
      </c>
      <c r="F41" s="171">
        <v>43910.0</v>
      </c>
      <c r="G41" s="30">
        <v>1.0</v>
      </c>
      <c r="H41" s="25" t="s">
        <v>53</v>
      </c>
      <c r="I41" s="46"/>
      <c r="J41" s="32"/>
      <c r="K41" s="32" t="s">
        <v>51</v>
      </c>
      <c r="L41" s="33">
        <v>44270.0</v>
      </c>
      <c r="M41" s="44" t="s">
        <v>2229</v>
      </c>
      <c r="N41" s="33">
        <v>44007.0</v>
      </c>
      <c r="O41" s="25" t="s">
        <v>51</v>
      </c>
      <c r="P41" s="32" t="s">
        <v>2230</v>
      </c>
      <c r="Q41" s="42">
        <v>44200.0</v>
      </c>
      <c r="R41" s="25">
        <v>860.0</v>
      </c>
      <c r="S41" s="32" t="s">
        <v>55</v>
      </c>
      <c r="T41" s="32"/>
      <c r="U41" s="32"/>
      <c r="V41" s="25"/>
      <c r="W41" s="171"/>
      <c r="X41" s="146"/>
      <c r="Y41" s="125"/>
      <c r="Z41" s="125"/>
      <c r="AA41" s="146"/>
      <c r="AB41" s="183"/>
      <c r="AC41" s="125"/>
      <c r="AD41" s="146"/>
      <c r="AE41" s="176"/>
      <c r="AF41" s="175"/>
      <c r="AG41" s="176"/>
      <c r="AH41" s="175"/>
      <c r="AI41" s="176"/>
      <c r="AJ41" s="176"/>
      <c r="AK41" s="175"/>
      <c r="AL41" s="176"/>
      <c r="AM41" s="125"/>
      <c r="AN41" s="146"/>
      <c r="AO41" s="125"/>
      <c r="AP41" s="146"/>
      <c r="AQ41" s="125"/>
      <c r="AR41" s="146"/>
      <c r="AS41" s="125"/>
      <c r="AT41" s="146"/>
      <c r="AU41" s="125"/>
      <c r="AV41" s="125"/>
      <c r="AW41" s="146"/>
      <c r="AX41" s="125"/>
      <c r="AY41" s="125"/>
      <c r="AZ41" s="185"/>
      <c r="BA41" s="125"/>
      <c r="BB41" s="125"/>
      <c r="BC41" s="125"/>
      <c r="BD41" s="125"/>
      <c r="BE41" s="125"/>
      <c r="BF41" s="125"/>
      <c r="BG41" s="125"/>
      <c r="BH41" s="125"/>
      <c r="BI41" s="125"/>
      <c r="BJ41" s="125"/>
    </row>
    <row r="42">
      <c r="A42" s="24" t="s">
        <v>416</v>
      </c>
      <c r="B42" s="25" t="s">
        <v>417</v>
      </c>
      <c r="C42" s="26" t="s">
        <v>68</v>
      </c>
      <c r="D42" s="27" t="s">
        <v>102</v>
      </c>
      <c r="E42" s="25" t="s">
        <v>159</v>
      </c>
      <c r="F42" s="171">
        <v>43908.0</v>
      </c>
      <c r="G42" s="30">
        <v>6.0</v>
      </c>
      <c r="H42" s="25" t="s">
        <v>53</v>
      </c>
      <c r="I42" s="31"/>
      <c r="J42" s="146"/>
      <c r="K42" s="32" t="s">
        <v>51</v>
      </c>
      <c r="L42" s="33">
        <v>44270.0</v>
      </c>
      <c r="M42" s="44" t="s">
        <v>2231</v>
      </c>
      <c r="N42" s="33">
        <v>43990.0</v>
      </c>
      <c r="O42" s="25"/>
      <c r="P42" s="32"/>
      <c r="Q42" s="42"/>
      <c r="R42" s="25">
        <v>564.0</v>
      </c>
      <c r="S42" s="32" t="s">
        <v>55</v>
      </c>
      <c r="T42" s="32"/>
      <c r="U42" s="32"/>
      <c r="V42" s="25"/>
      <c r="W42" s="171"/>
      <c r="X42" s="146"/>
      <c r="Y42" s="125"/>
      <c r="Z42" s="125"/>
      <c r="AA42" s="146"/>
      <c r="AB42" s="183"/>
      <c r="AC42" s="125"/>
      <c r="AD42" s="146"/>
      <c r="AE42" s="176"/>
      <c r="AF42" s="175"/>
      <c r="AG42" s="176"/>
      <c r="AH42" s="175"/>
      <c r="AI42" s="176"/>
      <c r="AJ42" s="176"/>
      <c r="AK42" s="175"/>
      <c r="AL42" s="176"/>
      <c r="AM42" s="125"/>
      <c r="AN42" s="146"/>
      <c r="AO42" s="125"/>
      <c r="AP42" s="146"/>
      <c r="AQ42" s="125"/>
      <c r="AR42" s="146"/>
      <c r="AS42" s="125"/>
      <c r="AT42" s="146"/>
      <c r="AU42" s="125"/>
      <c r="AV42" s="125"/>
      <c r="AW42" s="146"/>
      <c r="AX42" s="125"/>
      <c r="AY42" s="35" t="s">
        <v>58</v>
      </c>
      <c r="AZ42" s="177" t="s">
        <v>2232</v>
      </c>
      <c r="BA42" s="125"/>
      <c r="BB42" s="125"/>
      <c r="BC42" s="125"/>
      <c r="BD42" s="125"/>
      <c r="BE42" s="125"/>
      <c r="BF42" s="125"/>
      <c r="BG42" s="125"/>
      <c r="BH42" s="125"/>
      <c r="BI42" s="125"/>
      <c r="BJ42" s="188" t="s">
        <v>2233</v>
      </c>
    </row>
    <row r="43">
      <c r="A43" s="24" t="s">
        <v>422</v>
      </c>
      <c r="B43" s="25" t="s">
        <v>423</v>
      </c>
      <c r="C43" s="26" t="s">
        <v>118</v>
      </c>
      <c r="D43" s="27" t="s">
        <v>102</v>
      </c>
      <c r="E43" s="25" t="s">
        <v>51</v>
      </c>
      <c r="F43" s="171">
        <v>43903.0</v>
      </c>
      <c r="G43" s="30">
        <v>43.0</v>
      </c>
      <c r="H43" s="29">
        <v>43948.0</v>
      </c>
      <c r="I43" s="41">
        <v>6.0</v>
      </c>
      <c r="J43" s="25"/>
      <c r="K43" s="25" t="s">
        <v>51</v>
      </c>
      <c r="L43" s="42">
        <v>44285.0</v>
      </c>
      <c r="M43" s="44" t="s">
        <v>2234</v>
      </c>
      <c r="N43" s="42">
        <v>44130.0</v>
      </c>
      <c r="O43" s="32"/>
      <c r="P43" s="32"/>
      <c r="Q43" s="33"/>
      <c r="R43" s="32">
        <v>502063.0</v>
      </c>
      <c r="S43" s="32" t="s">
        <v>55</v>
      </c>
      <c r="T43" s="25"/>
      <c r="U43" s="25"/>
      <c r="V43" s="32"/>
      <c r="W43" s="172"/>
      <c r="X43" s="146"/>
      <c r="Y43" s="125"/>
      <c r="Z43" s="125"/>
      <c r="AA43" s="146"/>
      <c r="AB43" s="183"/>
      <c r="AC43" s="125"/>
      <c r="AD43" s="173" t="s">
        <v>51</v>
      </c>
      <c r="AE43" s="35" t="s">
        <v>2235</v>
      </c>
      <c r="AF43" s="175"/>
      <c r="AG43" s="176"/>
      <c r="AH43" s="173" t="s">
        <v>51</v>
      </c>
      <c r="AI43" s="178" t="s">
        <v>2236</v>
      </c>
      <c r="AJ43" s="176"/>
      <c r="AK43" s="175"/>
      <c r="AL43" s="176"/>
      <c r="AM43" s="125"/>
      <c r="AN43" s="146"/>
      <c r="AO43" s="125"/>
      <c r="AP43" s="146"/>
      <c r="AQ43" s="125"/>
      <c r="AR43" s="173" t="s">
        <v>51</v>
      </c>
      <c r="AS43" s="35" t="s">
        <v>2237</v>
      </c>
      <c r="AT43" s="146"/>
      <c r="AU43" s="125"/>
      <c r="AV43" s="125"/>
      <c r="AW43" s="146"/>
      <c r="AX43" s="125"/>
      <c r="AY43" s="35" t="s">
        <v>58</v>
      </c>
      <c r="AZ43" s="177" t="s">
        <v>2238</v>
      </c>
      <c r="BA43" s="125"/>
      <c r="BB43" s="125"/>
      <c r="BC43" s="125"/>
      <c r="BD43" s="125"/>
      <c r="BE43" s="125"/>
      <c r="BF43" s="125"/>
      <c r="BG43" s="188" t="s">
        <v>2239</v>
      </c>
      <c r="BH43" s="125"/>
      <c r="BI43" s="125"/>
      <c r="BJ43" s="191" t="s">
        <v>2240</v>
      </c>
    </row>
    <row r="44" ht="100.5" customHeight="1">
      <c r="A44" s="24" t="s">
        <v>434</v>
      </c>
      <c r="B44" s="25" t="s">
        <v>435</v>
      </c>
      <c r="C44" s="26" t="s">
        <v>93</v>
      </c>
      <c r="D44" s="27" t="s">
        <v>69</v>
      </c>
      <c r="E44" s="25" t="s">
        <v>159</v>
      </c>
      <c r="F44" s="171">
        <v>43878.0</v>
      </c>
      <c r="G44" s="30">
        <v>70548.0</v>
      </c>
      <c r="H44" s="25" t="s">
        <v>53</v>
      </c>
      <c r="I44" s="31"/>
      <c r="J44" s="32"/>
      <c r="K44" s="32" t="s">
        <v>51</v>
      </c>
      <c r="L44" s="33">
        <v>44339.0</v>
      </c>
      <c r="M44" s="182" t="s">
        <v>2241</v>
      </c>
      <c r="N44" s="33">
        <v>43948.0</v>
      </c>
      <c r="O44" s="32" t="s">
        <v>51</v>
      </c>
      <c r="P44" s="32" t="s">
        <v>2242</v>
      </c>
      <c r="Q44" s="33">
        <v>43999.0</v>
      </c>
      <c r="R44" s="70">
        <v>82830.0</v>
      </c>
      <c r="S44" s="32" t="s">
        <v>55</v>
      </c>
      <c r="T44" s="32"/>
      <c r="U44" s="32"/>
      <c r="V44" s="32"/>
      <c r="W44" s="172"/>
      <c r="X44" s="146"/>
      <c r="Y44" s="125"/>
      <c r="Z44" s="125"/>
      <c r="AA44" s="146"/>
      <c r="AB44" s="183"/>
      <c r="AC44" s="125"/>
      <c r="AD44" s="146"/>
      <c r="AE44" s="71"/>
      <c r="AF44" s="71"/>
      <c r="AG44" s="71"/>
      <c r="AH44" s="71"/>
      <c r="AI44" s="71"/>
      <c r="AJ44" s="71"/>
      <c r="AK44" s="71"/>
      <c r="AL44" s="71" t="s">
        <v>2243</v>
      </c>
      <c r="AM44" s="125"/>
      <c r="AN44" s="146"/>
      <c r="AO44" s="125"/>
      <c r="AP44" s="146"/>
      <c r="AQ44" s="125"/>
      <c r="AR44" s="146"/>
      <c r="AS44" s="125"/>
      <c r="AT44" s="146"/>
      <c r="AU44" s="125"/>
      <c r="AV44" s="125"/>
      <c r="AW44" s="146"/>
      <c r="AX44" s="125"/>
      <c r="AY44" s="35" t="s">
        <v>58</v>
      </c>
      <c r="AZ44" s="177" t="s">
        <v>2244</v>
      </c>
      <c r="BA44" s="35" t="s">
        <v>2083</v>
      </c>
      <c r="BB44" s="178" t="s">
        <v>2245</v>
      </c>
      <c r="BC44" s="125"/>
      <c r="BD44" s="125"/>
      <c r="BE44" s="178" t="s">
        <v>2246</v>
      </c>
      <c r="BF44" s="125"/>
      <c r="BG44" s="125"/>
      <c r="BH44" s="125"/>
      <c r="BI44" s="125"/>
      <c r="BJ44" s="125"/>
    </row>
    <row r="45">
      <c r="A45" s="24" t="s">
        <v>447</v>
      </c>
      <c r="B45" s="25" t="s">
        <v>448</v>
      </c>
      <c r="C45" s="26" t="s">
        <v>118</v>
      </c>
      <c r="D45" s="27" t="s">
        <v>69</v>
      </c>
      <c r="E45" s="25" t="s">
        <v>51</v>
      </c>
      <c r="F45" s="171">
        <v>43905.0</v>
      </c>
      <c r="G45" s="30">
        <v>54.0</v>
      </c>
      <c r="H45" s="29">
        <v>43940.0</v>
      </c>
      <c r="I45" s="46">
        <f>(H45-F45)/7</f>
        <v>5</v>
      </c>
      <c r="J45" s="59"/>
      <c r="K45" s="59" t="s">
        <v>51</v>
      </c>
      <c r="L45" s="61">
        <v>44315.0</v>
      </c>
      <c r="M45" s="210" t="s">
        <v>2247</v>
      </c>
      <c r="N45" s="61">
        <v>44103.0</v>
      </c>
      <c r="O45" s="59"/>
      <c r="P45" s="59"/>
      <c r="Q45" s="61"/>
      <c r="R45" s="59">
        <v>818203.0</v>
      </c>
      <c r="S45" s="32" t="s">
        <v>55</v>
      </c>
      <c r="T45" s="59" t="s">
        <v>58</v>
      </c>
      <c r="U45" s="59"/>
      <c r="V45" s="59"/>
      <c r="W45" s="205"/>
      <c r="X45" s="146"/>
      <c r="Y45" s="125"/>
      <c r="Z45" s="125"/>
      <c r="AA45" s="146"/>
      <c r="AB45" s="183"/>
      <c r="AC45" s="125"/>
      <c r="AD45" s="173" t="s">
        <v>51</v>
      </c>
      <c r="AE45" s="178" t="s">
        <v>2248</v>
      </c>
      <c r="AF45" s="173" t="s">
        <v>51</v>
      </c>
      <c r="AG45" s="35" t="s">
        <v>2249</v>
      </c>
      <c r="AH45" s="175"/>
      <c r="AI45" s="176"/>
      <c r="AJ45" s="35" t="s">
        <v>58</v>
      </c>
      <c r="AK45" s="175"/>
      <c r="AL45" s="176"/>
      <c r="AM45" s="125"/>
      <c r="AN45" s="146"/>
      <c r="AO45" s="125"/>
      <c r="AP45" s="146"/>
      <c r="AQ45" s="125"/>
      <c r="AR45" s="146"/>
      <c r="AS45" s="125"/>
      <c r="AT45" s="146"/>
      <c r="AU45" s="125"/>
      <c r="AV45" s="125"/>
      <c r="AW45" s="146"/>
      <c r="AX45" s="125"/>
      <c r="AY45" s="35" t="s">
        <v>58</v>
      </c>
      <c r="AZ45" s="177" t="s">
        <v>2250</v>
      </c>
      <c r="BA45" s="125"/>
      <c r="BB45" s="125"/>
      <c r="BC45" s="125"/>
      <c r="BD45" s="125"/>
      <c r="BE45" s="125"/>
      <c r="BF45" s="125"/>
      <c r="BG45" s="125"/>
      <c r="BH45" s="125"/>
      <c r="BI45" s="181" t="s">
        <v>2251</v>
      </c>
      <c r="BJ45" s="180" t="s">
        <v>2252</v>
      </c>
    </row>
    <row r="46">
      <c r="A46" s="24" t="s">
        <v>460</v>
      </c>
      <c r="B46" s="25" t="s">
        <v>461</v>
      </c>
      <c r="C46" s="26" t="s">
        <v>107</v>
      </c>
      <c r="D46" s="27" t="s">
        <v>108</v>
      </c>
      <c r="E46" s="25" t="s">
        <v>51</v>
      </c>
      <c r="F46" s="171">
        <v>43913.0</v>
      </c>
      <c r="G46" s="30">
        <v>0.0</v>
      </c>
      <c r="H46" s="28"/>
      <c r="I46" s="46"/>
      <c r="J46" s="32"/>
      <c r="K46" s="32" t="s">
        <v>51</v>
      </c>
      <c r="L46" s="33">
        <v>44285.0</v>
      </c>
      <c r="M46" s="44" t="s">
        <v>2253</v>
      </c>
      <c r="N46" s="33">
        <v>44013.0</v>
      </c>
      <c r="O46" s="28"/>
      <c r="P46" s="36"/>
      <c r="Q46" s="55"/>
      <c r="R46" s="25">
        <v>303.0</v>
      </c>
      <c r="S46" s="32" t="s">
        <v>55</v>
      </c>
      <c r="T46" s="32"/>
      <c r="U46" s="32"/>
      <c r="V46" s="28"/>
      <c r="W46" s="184"/>
      <c r="X46" s="146"/>
      <c r="Y46" s="125"/>
      <c r="Z46" s="125"/>
      <c r="AA46" s="173" t="s">
        <v>51</v>
      </c>
      <c r="AB46" s="174">
        <v>44013.0</v>
      </c>
      <c r="AC46" s="35" t="s">
        <v>2254</v>
      </c>
      <c r="AD46" s="173" t="s">
        <v>51</v>
      </c>
      <c r="AE46" s="35" t="s">
        <v>2255</v>
      </c>
      <c r="AF46" s="146"/>
      <c r="AG46" s="125"/>
      <c r="AH46" s="173" t="s">
        <v>51</v>
      </c>
      <c r="AI46" s="178" t="s">
        <v>2256</v>
      </c>
      <c r="AJ46" s="125"/>
      <c r="AK46" s="146"/>
      <c r="AL46" s="125"/>
      <c r="AM46" s="125"/>
      <c r="AN46" s="146"/>
      <c r="AO46" s="125"/>
      <c r="AP46" s="146"/>
      <c r="AQ46" s="125"/>
      <c r="AR46" s="173" t="s">
        <v>51</v>
      </c>
      <c r="AS46" s="35" t="s">
        <v>2257</v>
      </c>
      <c r="AT46" s="146"/>
      <c r="AU46" s="125"/>
      <c r="AV46" s="125"/>
      <c r="AW46" s="146"/>
      <c r="AX46" s="125"/>
      <c r="AY46" s="125"/>
      <c r="AZ46" s="185"/>
      <c r="BA46" s="125"/>
      <c r="BB46" s="125"/>
      <c r="BC46" s="125"/>
      <c r="BD46" s="125"/>
      <c r="BE46" s="125"/>
      <c r="BF46" s="125"/>
      <c r="BG46" s="125"/>
      <c r="BH46" s="125"/>
      <c r="BI46" s="125"/>
      <c r="BJ46" s="180" t="s">
        <v>2258</v>
      </c>
    </row>
    <row r="47" ht="141.0" customHeight="1">
      <c r="A47" s="24" t="s">
        <v>463</v>
      </c>
      <c r="B47" s="25" t="s">
        <v>464</v>
      </c>
      <c r="C47" s="26" t="s">
        <v>107</v>
      </c>
      <c r="D47" s="27" t="s">
        <v>50</v>
      </c>
      <c r="E47" s="25" t="s">
        <v>51</v>
      </c>
      <c r="F47" s="171">
        <v>43913.0</v>
      </c>
      <c r="G47" s="30">
        <v>18.0</v>
      </c>
      <c r="H47" s="25" t="s">
        <v>465</v>
      </c>
      <c r="I47" s="46"/>
      <c r="J47" s="28"/>
      <c r="K47" s="25" t="s">
        <v>51</v>
      </c>
      <c r="L47" s="42">
        <v>44270.0</v>
      </c>
      <c r="M47" s="44" t="s">
        <v>2259</v>
      </c>
      <c r="N47" s="42">
        <v>44053.0</v>
      </c>
      <c r="O47" s="25"/>
      <c r="P47" s="32"/>
      <c r="Q47" s="42"/>
      <c r="R47" s="25">
        <v>9489.0</v>
      </c>
      <c r="S47" s="32" t="s">
        <v>55</v>
      </c>
      <c r="T47" s="28"/>
      <c r="U47" s="28"/>
      <c r="V47" s="25"/>
      <c r="W47" s="171"/>
      <c r="X47" s="146"/>
      <c r="Y47" s="35"/>
      <c r="Z47" s="35"/>
      <c r="AA47" s="146"/>
      <c r="AB47" s="174"/>
      <c r="AC47" s="35"/>
      <c r="AD47" s="173" t="s">
        <v>51</v>
      </c>
      <c r="AE47" s="35" t="s">
        <v>2260</v>
      </c>
      <c r="AF47" s="175"/>
      <c r="AG47" s="176"/>
      <c r="AH47" s="173" t="s">
        <v>51</v>
      </c>
      <c r="AI47" s="178" t="s">
        <v>2261</v>
      </c>
      <c r="AJ47" s="176"/>
      <c r="AK47" s="175"/>
      <c r="AL47" s="176"/>
      <c r="AM47" s="125"/>
      <c r="AN47" s="146"/>
      <c r="AO47" s="125"/>
      <c r="AP47" s="146"/>
      <c r="AQ47" s="125"/>
      <c r="AR47" s="146"/>
      <c r="AS47" s="125"/>
      <c r="AT47" s="146"/>
      <c r="AU47" s="125"/>
      <c r="AV47" s="125"/>
      <c r="AW47" s="146"/>
      <c r="AX47" s="125"/>
      <c r="AY47" s="125"/>
      <c r="AZ47" s="185"/>
      <c r="BA47" s="125"/>
      <c r="BB47" s="125"/>
      <c r="BC47" s="125"/>
      <c r="BD47" s="125"/>
      <c r="BE47" s="178" t="s">
        <v>2262</v>
      </c>
      <c r="BF47" s="125"/>
      <c r="BG47" s="125"/>
      <c r="BH47" s="188" t="s">
        <v>2263</v>
      </c>
      <c r="BI47" s="188" t="s">
        <v>2264</v>
      </c>
      <c r="BJ47" s="181" t="s">
        <v>2265</v>
      </c>
    </row>
    <row r="48">
      <c r="A48" s="24" t="s">
        <v>469</v>
      </c>
      <c r="B48" s="25" t="s">
        <v>470</v>
      </c>
      <c r="C48" s="26" t="s">
        <v>107</v>
      </c>
      <c r="D48" s="27" t="s">
        <v>108</v>
      </c>
      <c r="E48" s="25" t="s">
        <v>51</v>
      </c>
      <c r="F48" s="171">
        <v>43909.0</v>
      </c>
      <c r="G48" s="30">
        <v>2.0</v>
      </c>
      <c r="H48" s="28"/>
      <c r="I48" s="46"/>
      <c r="J48" s="28"/>
      <c r="K48" s="25" t="s">
        <v>51</v>
      </c>
      <c r="L48" s="42">
        <v>44132.0</v>
      </c>
      <c r="M48" s="44" t="s">
        <v>2266</v>
      </c>
      <c r="N48" s="42">
        <v>44116.0</v>
      </c>
      <c r="O48" s="28"/>
      <c r="P48" s="36"/>
      <c r="Q48" s="55"/>
      <c r="R48" s="25">
        <v>5118.0</v>
      </c>
      <c r="S48" s="32" t="s">
        <v>55</v>
      </c>
      <c r="T48" s="28"/>
      <c r="U48" s="28"/>
      <c r="V48" s="28"/>
      <c r="W48" s="184"/>
      <c r="X48" s="146"/>
      <c r="Y48" s="125"/>
      <c r="Z48" s="35" t="s">
        <v>51</v>
      </c>
      <c r="AA48" s="146"/>
      <c r="AB48" s="174">
        <v>43984.0</v>
      </c>
      <c r="AC48" s="35" t="s">
        <v>2267</v>
      </c>
      <c r="AD48" s="146"/>
      <c r="AE48" s="125"/>
      <c r="AF48" s="173" t="s">
        <v>51</v>
      </c>
      <c r="AG48" s="35" t="s">
        <v>2268</v>
      </c>
      <c r="AH48" s="146"/>
      <c r="AI48" s="125"/>
      <c r="AJ48" s="125"/>
      <c r="AK48" s="173" t="s">
        <v>1991</v>
      </c>
      <c r="AL48" s="35" t="s">
        <v>2269</v>
      </c>
      <c r="AM48" s="125"/>
      <c r="AN48" s="146"/>
      <c r="AO48" s="125"/>
      <c r="AP48" s="146"/>
      <c r="AQ48" s="125"/>
      <c r="AR48" s="146"/>
      <c r="AS48" s="125"/>
      <c r="AT48" s="146"/>
      <c r="AU48" s="125"/>
      <c r="AV48" s="125"/>
      <c r="AW48" s="146"/>
      <c r="AX48" s="125"/>
      <c r="AY48" s="125"/>
      <c r="AZ48" s="185"/>
      <c r="BA48" s="125"/>
      <c r="BB48" s="125"/>
      <c r="BC48" s="125"/>
      <c r="BD48" s="125"/>
      <c r="BE48" s="125"/>
      <c r="BF48" s="125"/>
      <c r="BG48" s="181" t="s">
        <v>2270</v>
      </c>
      <c r="BH48" s="125"/>
      <c r="BI48" s="180" t="s">
        <v>2271</v>
      </c>
      <c r="BJ48" s="181" t="s">
        <v>2272</v>
      </c>
    </row>
    <row r="49">
      <c r="A49" s="24" t="s">
        <v>472</v>
      </c>
      <c r="B49" s="25" t="s">
        <v>473</v>
      </c>
      <c r="C49" s="26" t="s">
        <v>118</v>
      </c>
      <c r="D49" s="27" t="s">
        <v>69</v>
      </c>
      <c r="E49" s="25" t="s">
        <v>51</v>
      </c>
      <c r="F49" s="171">
        <v>43907.0</v>
      </c>
      <c r="G49" s="30">
        <v>50.0</v>
      </c>
      <c r="H49" s="29">
        <v>43924.0</v>
      </c>
      <c r="I49" s="46">
        <f t="shared" ref="I49:I50" si="5">(H49-F49)/7</f>
        <v>2.428571429</v>
      </c>
      <c r="J49" s="32" t="s">
        <v>51</v>
      </c>
      <c r="K49" s="32" t="s">
        <v>51</v>
      </c>
      <c r="L49" s="33">
        <v>44243.0</v>
      </c>
      <c r="M49" s="44" t="s">
        <v>2273</v>
      </c>
      <c r="N49" s="33">
        <v>44235.0</v>
      </c>
      <c r="O49" s="32"/>
      <c r="P49" s="32"/>
      <c r="Q49" s="33"/>
      <c r="R49" s="32">
        <v>196438.0</v>
      </c>
      <c r="S49" s="32" t="s">
        <v>55</v>
      </c>
      <c r="T49" s="32"/>
      <c r="U49" s="32"/>
      <c r="V49" s="32"/>
      <c r="W49" s="172"/>
      <c r="X49" s="146"/>
      <c r="Y49" s="125"/>
      <c r="Z49" s="125"/>
      <c r="AA49" s="146"/>
      <c r="AB49" s="183"/>
      <c r="AC49" s="125"/>
      <c r="AD49" s="146"/>
      <c r="AE49" s="176"/>
      <c r="AF49" s="173" t="s">
        <v>51</v>
      </c>
      <c r="AG49" s="35" t="s">
        <v>2274</v>
      </c>
      <c r="AH49" s="175"/>
      <c r="AI49" s="176"/>
      <c r="AJ49" s="176"/>
      <c r="AK49" s="175"/>
      <c r="AL49" s="176"/>
      <c r="AM49" s="125"/>
      <c r="AN49" s="146"/>
      <c r="AO49" s="125"/>
      <c r="AP49" s="146"/>
      <c r="AQ49" s="125"/>
      <c r="AR49" s="173" t="s">
        <v>51</v>
      </c>
      <c r="AS49" s="35" t="s">
        <v>2275</v>
      </c>
      <c r="AT49" s="146"/>
      <c r="AU49" s="125"/>
      <c r="AV49" s="125"/>
      <c r="AW49" s="146"/>
      <c r="AX49" s="125"/>
      <c r="AY49" s="35" t="s">
        <v>51</v>
      </c>
      <c r="AZ49" s="177" t="s">
        <v>2276</v>
      </c>
      <c r="BA49" s="35" t="s">
        <v>1958</v>
      </c>
      <c r="BB49" s="178" t="s">
        <v>2277</v>
      </c>
      <c r="BC49" s="125"/>
      <c r="BD49" s="125"/>
      <c r="BE49" s="125"/>
      <c r="BF49" s="125"/>
      <c r="BG49" s="125"/>
      <c r="BH49" s="188" t="s">
        <v>2278</v>
      </c>
      <c r="BI49" s="125"/>
      <c r="BJ49" s="180" t="s">
        <v>2279</v>
      </c>
    </row>
    <row r="50">
      <c r="A50" s="24" t="s">
        <v>485</v>
      </c>
      <c r="B50" s="25" t="s">
        <v>486</v>
      </c>
      <c r="C50" s="26" t="s">
        <v>107</v>
      </c>
      <c r="D50" s="27" t="s">
        <v>108</v>
      </c>
      <c r="E50" s="25" t="s">
        <v>51</v>
      </c>
      <c r="F50" s="171">
        <v>43906.0</v>
      </c>
      <c r="G50" s="30">
        <v>6.0</v>
      </c>
      <c r="H50" s="73">
        <v>43936.0</v>
      </c>
      <c r="I50" s="46">
        <f t="shared" si="5"/>
        <v>4.285714286</v>
      </c>
      <c r="J50" s="32" t="s">
        <v>51</v>
      </c>
      <c r="K50" s="32" t="s">
        <v>51</v>
      </c>
      <c r="L50" s="211">
        <v>44111.0</v>
      </c>
      <c r="M50" s="212" t="s">
        <v>2280</v>
      </c>
      <c r="N50" s="33">
        <v>43976.0</v>
      </c>
      <c r="O50" s="25"/>
      <c r="P50" s="32"/>
      <c r="Q50" s="42"/>
      <c r="R50" s="25">
        <v>2423.0</v>
      </c>
      <c r="S50" s="32" t="s">
        <v>55</v>
      </c>
      <c r="T50" s="32"/>
      <c r="U50" s="32"/>
      <c r="V50" s="25" t="s">
        <v>51</v>
      </c>
      <c r="W50" s="171">
        <v>43976.0</v>
      </c>
      <c r="X50" s="146"/>
      <c r="Y50" s="125"/>
      <c r="Z50" s="125"/>
      <c r="AA50" s="146"/>
      <c r="AB50" s="183"/>
      <c r="AC50" s="125"/>
      <c r="AD50" s="146"/>
      <c r="AE50" s="176"/>
      <c r="AF50" s="175"/>
      <c r="AG50" s="176"/>
      <c r="AH50" s="175"/>
      <c r="AI50" s="176"/>
      <c r="AJ50" s="176"/>
      <c r="AK50" s="175"/>
      <c r="AL50" s="176"/>
      <c r="AM50" s="125"/>
      <c r="AN50" s="146"/>
      <c r="AO50" s="125"/>
      <c r="AP50" s="146"/>
      <c r="AQ50" s="125"/>
      <c r="AR50" s="146"/>
      <c r="AS50" s="125"/>
      <c r="AT50" s="146"/>
      <c r="AU50" s="125"/>
      <c r="AV50" s="125"/>
      <c r="AW50" s="71"/>
      <c r="AX50" s="71" t="s">
        <v>2281</v>
      </c>
      <c r="AY50" s="71" t="s">
        <v>51</v>
      </c>
      <c r="AZ50" s="213" t="s">
        <v>2282</v>
      </c>
      <c r="BA50" s="71"/>
      <c r="BB50" s="71"/>
      <c r="BC50" s="71"/>
      <c r="BD50" s="71"/>
      <c r="BE50" s="71"/>
      <c r="BF50" s="125"/>
      <c r="BG50" s="214" t="s">
        <v>2283</v>
      </c>
      <c r="BH50" s="125"/>
      <c r="BI50" s="192"/>
      <c r="BJ50" s="188" t="s">
        <v>2284</v>
      </c>
    </row>
    <row r="51">
      <c r="A51" s="24" t="s">
        <v>491</v>
      </c>
      <c r="B51" s="25" t="s">
        <v>492</v>
      </c>
      <c r="C51" s="26" t="s">
        <v>68</v>
      </c>
      <c r="D51" s="27" t="s">
        <v>102</v>
      </c>
      <c r="E51" s="25" t="s">
        <v>51</v>
      </c>
      <c r="F51" s="171">
        <v>43903.0</v>
      </c>
      <c r="G51" s="30">
        <v>32.0</v>
      </c>
      <c r="H51" s="25" t="s">
        <v>70</v>
      </c>
      <c r="I51" s="31">
        <v>2.0</v>
      </c>
      <c r="J51" s="32"/>
      <c r="K51" s="32" t="s">
        <v>51</v>
      </c>
      <c r="L51" s="33">
        <v>44243.0</v>
      </c>
      <c r="M51" s="44" t="s">
        <v>2285</v>
      </c>
      <c r="N51" s="33">
        <v>43962.0</v>
      </c>
      <c r="O51" s="32" t="s">
        <v>51</v>
      </c>
      <c r="P51" s="32" t="s">
        <v>2286</v>
      </c>
      <c r="Q51" s="33">
        <v>44179.0</v>
      </c>
      <c r="R51" s="32">
        <v>2196.0</v>
      </c>
      <c r="S51" s="32" t="s">
        <v>55</v>
      </c>
      <c r="T51" s="32"/>
      <c r="U51" s="32"/>
      <c r="V51" s="32"/>
      <c r="W51" s="172"/>
      <c r="X51" s="146"/>
      <c r="Y51" s="125"/>
      <c r="Z51" s="125"/>
      <c r="AA51" s="146"/>
      <c r="AB51" s="183"/>
      <c r="AC51" s="125"/>
      <c r="AD51" s="146"/>
      <c r="AE51" s="176"/>
      <c r="AF51" s="175"/>
      <c r="AG51" s="176"/>
      <c r="AH51" s="175"/>
      <c r="AI51" s="176"/>
      <c r="AJ51" s="176"/>
      <c r="AK51" s="175"/>
      <c r="AL51" s="176"/>
      <c r="AM51" s="125"/>
      <c r="AN51" s="146"/>
      <c r="AO51" s="125"/>
      <c r="AP51" s="146"/>
      <c r="AQ51" s="125"/>
      <c r="AR51" s="146"/>
      <c r="AS51" s="125"/>
      <c r="AT51" s="146"/>
      <c r="AU51" s="125"/>
      <c r="AV51" s="125"/>
      <c r="AW51" s="146"/>
      <c r="AX51" s="125"/>
      <c r="AY51" s="125"/>
      <c r="AZ51" s="185"/>
      <c r="BA51" s="125"/>
      <c r="BB51" s="125"/>
      <c r="BC51" s="125"/>
      <c r="BD51" s="125"/>
      <c r="BE51" s="125"/>
      <c r="BF51" s="180" t="s">
        <v>2287</v>
      </c>
      <c r="BG51" s="188" t="s">
        <v>499</v>
      </c>
      <c r="BH51" s="125"/>
      <c r="BI51" s="88"/>
      <c r="BJ51" s="192"/>
    </row>
    <row r="52">
      <c r="A52" s="24" t="s">
        <v>501</v>
      </c>
      <c r="B52" s="25" t="s">
        <v>502</v>
      </c>
      <c r="C52" s="26" t="s">
        <v>118</v>
      </c>
      <c r="D52" s="27" t="s">
        <v>69</v>
      </c>
      <c r="E52" s="25" t="s">
        <v>51</v>
      </c>
      <c r="F52" s="171">
        <v>43913.0</v>
      </c>
      <c r="G52" s="30">
        <v>40.0</v>
      </c>
      <c r="H52" s="25" t="s">
        <v>503</v>
      </c>
      <c r="I52" s="41">
        <v>4.0</v>
      </c>
      <c r="J52" s="32" t="s">
        <v>51</v>
      </c>
      <c r="K52" s="32" t="s">
        <v>51</v>
      </c>
      <c r="L52" s="33">
        <v>44349.0</v>
      </c>
      <c r="M52" s="44" t="s">
        <v>2288</v>
      </c>
      <c r="N52" s="33">
        <v>44076.0</v>
      </c>
      <c r="O52" s="25" t="s">
        <v>51</v>
      </c>
      <c r="P52" s="32" t="s">
        <v>2289</v>
      </c>
      <c r="Q52" s="42">
        <v>44210.0</v>
      </c>
      <c r="R52" s="25">
        <v>4032.0</v>
      </c>
      <c r="S52" s="32" t="s">
        <v>55</v>
      </c>
      <c r="T52" s="32"/>
      <c r="U52" s="32"/>
      <c r="V52" s="25"/>
      <c r="W52" s="171"/>
      <c r="X52" s="146"/>
      <c r="Y52" s="125"/>
      <c r="Z52" s="125"/>
      <c r="AA52" s="146"/>
      <c r="AB52" s="183"/>
      <c r="AC52" s="125"/>
      <c r="AD52" s="146"/>
      <c r="AE52" s="176"/>
      <c r="AF52" s="175"/>
      <c r="AG52" s="176"/>
      <c r="AH52" s="175"/>
      <c r="AI52" s="176"/>
      <c r="AJ52" s="176"/>
      <c r="AK52" s="175"/>
      <c r="AL52" s="176"/>
      <c r="AM52" s="125"/>
      <c r="AN52" s="146"/>
      <c r="AO52" s="125"/>
      <c r="AP52" s="146"/>
      <c r="AQ52" s="125"/>
      <c r="AR52" s="173" t="s">
        <v>51</v>
      </c>
      <c r="AS52" s="35" t="s">
        <v>2290</v>
      </c>
      <c r="AT52" s="146"/>
      <c r="AU52" s="125"/>
      <c r="AV52" s="125"/>
      <c r="AW52" s="146"/>
      <c r="AX52" s="125"/>
      <c r="AY52" s="125"/>
      <c r="AZ52" s="185"/>
      <c r="BA52" s="125"/>
      <c r="BB52" s="125"/>
      <c r="BC52" s="125"/>
      <c r="BD52" s="125"/>
      <c r="BE52" s="125"/>
      <c r="BF52" s="125"/>
      <c r="BG52" s="125"/>
      <c r="BH52" s="125"/>
      <c r="BI52" s="192"/>
      <c r="BJ52" s="191" t="s">
        <v>2291</v>
      </c>
    </row>
    <row r="53">
      <c r="A53" s="24" t="s">
        <v>509</v>
      </c>
      <c r="B53" s="25" t="s">
        <v>510</v>
      </c>
      <c r="C53" s="26" t="s">
        <v>118</v>
      </c>
      <c r="D53" s="27" t="s">
        <v>102</v>
      </c>
      <c r="E53" s="25" t="s">
        <v>51</v>
      </c>
      <c r="F53" s="171">
        <v>43907.0</v>
      </c>
      <c r="G53" s="30">
        <v>3.0</v>
      </c>
      <c r="H53" s="29">
        <v>43911.0</v>
      </c>
      <c r="I53" s="46">
        <f>(H53-F53)/7</f>
        <v>0.5714285714</v>
      </c>
      <c r="J53" s="25" t="s">
        <v>51</v>
      </c>
      <c r="K53" s="25" t="s">
        <v>51</v>
      </c>
      <c r="L53" s="42">
        <v>44327.0</v>
      </c>
      <c r="M53" s="44" t="s">
        <v>2292</v>
      </c>
      <c r="N53" s="42">
        <v>43983.0</v>
      </c>
      <c r="O53" s="187" t="s">
        <v>51</v>
      </c>
      <c r="P53" s="88" t="s">
        <v>2293</v>
      </c>
      <c r="Q53" s="215">
        <v>44284.0</v>
      </c>
      <c r="R53" s="76">
        <v>19.0</v>
      </c>
      <c r="S53" s="32" t="s">
        <v>55</v>
      </c>
      <c r="T53" s="25"/>
      <c r="U53" s="25"/>
      <c r="V53" s="25"/>
      <c r="W53" s="171"/>
      <c r="X53" s="146"/>
      <c r="Y53" s="125"/>
      <c r="Z53" s="125"/>
      <c r="AA53" s="146"/>
      <c r="AB53" s="183"/>
      <c r="AC53" s="125"/>
      <c r="AD53" s="146"/>
      <c r="AE53" s="176"/>
      <c r="AF53" s="187"/>
      <c r="AG53" s="88"/>
      <c r="AH53" s="187"/>
      <c r="AI53" s="88"/>
      <c r="AJ53" s="88" t="s">
        <v>58</v>
      </c>
      <c r="AK53" s="175"/>
      <c r="AL53" s="176"/>
      <c r="AM53" s="125"/>
      <c r="AN53" s="146"/>
      <c r="AO53" s="125"/>
      <c r="AP53" s="187" t="s">
        <v>51</v>
      </c>
      <c r="AQ53" s="125"/>
      <c r="AR53" s="187" t="s">
        <v>51</v>
      </c>
      <c r="AS53" s="216" t="s">
        <v>2294</v>
      </c>
      <c r="AT53" s="146"/>
      <c r="AU53" s="125"/>
      <c r="AV53" s="125"/>
      <c r="AW53" s="146"/>
      <c r="AX53" s="125"/>
      <c r="AY53" s="35" t="s">
        <v>58</v>
      </c>
      <c r="AZ53" s="177" t="s">
        <v>2295</v>
      </c>
      <c r="BA53" s="125"/>
      <c r="BB53" s="125"/>
      <c r="BC53" s="125"/>
      <c r="BD53" s="125"/>
      <c r="BE53" s="125"/>
      <c r="BF53" s="125"/>
      <c r="BG53" s="125"/>
      <c r="BH53" s="125"/>
      <c r="BI53" s="188" t="s">
        <v>2296</v>
      </c>
      <c r="BJ53" s="188" t="s">
        <v>2297</v>
      </c>
    </row>
    <row r="54" ht="143.25" customHeight="1">
      <c r="A54" s="24" t="s">
        <v>514</v>
      </c>
      <c r="B54" s="25" t="s">
        <v>515</v>
      </c>
      <c r="C54" s="26" t="s">
        <v>68</v>
      </c>
      <c r="D54" s="27" t="s">
        <v>102</v>
      </c>
      <c r="E54" s="25" t="s">
        <v>51</v>
      </c>
      <c r="F54" s="171">
        <v>43903.0</v>
      </c>
      <c r="G54" s="30">
        <v>10.0</v>
      </c>
      <c r="H54" s="25" t="s">
        <v>53</v>
      </c>
      <c r="I54" s="46"/>
      <c r="J54" s="28"/>
      <c r="K54" s="25" t="s">
        <v>51</v>
      </c>
      <c r="L54" s="42">
        <v>44299.0</v>
      </c>
      <c r="M54" s="44" t="s">
        <v>2298</v>
      </c>
      <c r="N54" s="42">
        <v>43972.0</v>
      </c>
      <c r="O54" s="32" t="s">
        <v>51</v>
      </c>
      <c r="P54" s="44" t="s">
        <v>2299</v>
      </c>
      <c r="Q54" s="33">
        <v>44151.0</v>
      </c>
      <c r="R54" s="32">
        <v>923.0</v>
      </c>
      <c r="S54" s="32" t="s">
        <v>55</v>
      </c>
      <c r="T54" s="25" t="s">
        <v>51</v>
      </c>
      <c r="U54" s="29">
        <v>43972.0</v>
      </c>
      <c r="V54" s="32"/>
      <c r="W54" s="172"/>
      <c r="X54" s="88" t="s">
        <v>2300</v>
      </c>
      <c r="Y54" s="88"/>
      <c r="Z54" s="88"/>
      <c r="AA54" s="187"/>
      <c r="AB54" s="198"/>
      <c r="AC54" s="88"/>
      <c r="AD54" s="187" t="s">
        <v>51</v>
      </c>
      <c r="AE54" s="88" t="s">
        <v>2301</v>
      </c>
      <c r="AF54" s="175"/>
      <c r="AG54" s="176"/>
      <c r="AH54" s="175"/>
      <c r="AI54" s="176"/>
      <c r="AJ54" s="176"/>
      <c r="AK54" s="175"/>
      <c r="AL54" s="176"/>
      <c r="AM54" s="125"/>
      <c r="AN54" s="146"/>
      <c r="AO54" s="125"/>
      <c r="AP54" s="146"/>
      <c r="AQ54" s="88" t="s">
        <v>51</v>
      </c>
      <c r="AR54" s="187" t="s">
        <v>51</v>
      </c>
      <c r="AS54" s="217" t="s">
        <v>2302</v>
      </c>
      <c r="AT54" s="146"/>
      <c r="AU54" s="125"/>
      <c r="AV54" s="125"/>
      <c r="AW54" s="146"/>
      <c r="AX54" s="125"/>
      <c r="AY54" s="35" t="s">
        <v>58</v>
      </c>
      <c r="AZ54" s="177" t="s">
        <v>2303</v>
      </c>
      <c r="BA54" s="125"/>
      <c r="BB54" s="125"/>
      <c r="BC54" s="125"/>
      <c r="BD54" s="125"/>
      <c r="BE54" s="125"/>
      <c r="BF54" s="125"/>
      <c r="BG54" s="125"/>
      <c r="BH54" s="125"/>
      <c r="BI54" s="188" t="s">
        <v>2304</v>
      </c>
      <c r="BJ54" s="192"/>
    </row>
    <row r="55">
      <c r="A55" s="24" t="s">
        <v>522</v>
      </c>
      <c r="B55" s="25" t="s">
        <v>523</v>
      </c>
      <c r="C55" s="26" t="s">
        <v>68</v>
      </c>
      <c r="D55" s="27" t="s">
        <v>102</v>
      </c>
      <c r="E55" s="25" t="s">
        <v>51</v>
      </c>
      <c r="F55" s="171">
        <v>43902.0</v>
      </c>
      <c r="G55" s="30">
        <v>96.0</v>
      </c>
      <c r="H55" s="25" t="s">
        <v>53</v>
      </c>
      <c r="I55" s="41"/>
      <c r="J55" s="25"/>
      <c r="K55" s="25" t="s">
        <v>51</v>
      </c>
      <c r="L55" s="42">
        <v>44299.0</v>
      </c>
      <c r="M55" s="44" t="s">
        <v>2305</v>
      </c>
      <c r="N55" s="42">
        <v>43962.0</v>
      </c>
      <c r="O55" s="32" t="s">
        <v>51</v>
      </c>
      <c r="P55" s="32" t="s">
        <v>2306</v>
      </c>
      <c r="Q55" s="33">
        <v>44118.0</v>
      </c>
      <c r="R55" s="32">
        <v>8198.0</v>
      </c>
      <c r="S55" s="32" t="s">
        <v>55</v>
      </c>
      <c r="T55" s="25"/>
      <c r="U55" s="25"/>
      <c r="V55" s="32"/>
      <c r="W55" s="172"/>
      <c r="X55" s="146"/>
      <c r="Y55" s="88"/>
      <c r="Z55" s="88"/>
      <c r="AA55" s="187"/>
      <c r="AB55" s="198"/>
      <c r="AC55" s="88"/>
      <c r="AD55" s="187" t="s">
        <v>51</v>
      </c>
      <c r="AE55" s="88" t="s">
        <v>2307</v>
      </c>
      <c r="AF55" s="187"/>
      <c r="AG55" s="88"/>
      <c r="AH55" s="187"/>
      <c r="AI55" s="88"/>
      <c r="AJ55" s="88" t="s">
        <v>58</v>
      </c>
      <c r="AK55" s="175"/>
      <c r="AL55" s="176"/>
      <c r="AM55" s="125"/>
      <c r="AN55" s="187" t="s">
        <v>51</v>
      </c>
      <c r="AO55" s="88" t="s">
        <v>2308</v>
      </c>
      <c r="AP55" s="146"/>
      <c r="AQ55" s="125"/>
      <c r="AR55" s="187" t="s">
        <v>51</v>
      </c>
      <c r="AS55" s="218" t="s">
        <v>2309</v>
      </c>
      <c r="AT55" s="146"/>
      <c r="AU55" s="125"/>
      <c r="AV55" s="125"/>
      <c r="AW55" s="146"/>
      <c r="AX55" s="125"/>
      <c r="AY55" s="35" t="s">
        <v>51</v>
      </c>
      <c r="AZ55" s="177" t="s">
        <v>2310</v>
      </c>
      <c r="BA55" s="125"/>
      <c r="BB55" s="125"/>
      <c r="BC55" s="125"/>
      <c r="BD55" s="125"/>
      <c r="BE55" s="125"/>
      <c r="BF55" s="188" t="s">
        <v>2311</v>
      </c>
      <c r="BG55" s="180" t="s">
        <v>2312</v>
      </c>
      <c r="BH55" s="188" t="s">
        <v>530</v>
      </c>
      <c r="BI55" s="188" t="s">
        <v>2313</v>
      </c>
      <c r="BJ55" s="188" t="s">
        <v>2314</v>
      </c>
    </row>
    <row r="56">
      <c r="A56" s="24" t="s">
        <v>531</v>
      </c>
      <c r="B56" s="25" t="s">
        <v>532</v>
      </c>
      <c r="C56" s="26" t="s">
        <v>68</v>
      </c>
      <c r="D56" s="27" t="s">
        <v>102</v>
      </c>
      <c r="E56" s="25" t="s">
        <v>51</v>
      </c>
      <c r="F56" s="171">
        <v>43906.0</v>
      </c>
      <c r="G56" s="30">
        <v>674.0</v>
      </c>
      <c r="H56" s="25" t="s">
        <v>70</v>
      </c>
      <c r="I56" s="41">
        <v>2.0</v>
      </c>
      <c r="J56" s="25" t="s">
        <v>51</v>
      </c>
      <c r="K56" s="32" t="s">
        <v>51</v>
      </c>
      <c r="L56" s="33">
        <v>44299.0</v>
      </c>
      <c r="M56" s="44" t="s">
        <v>2315</v>
      </c>
      <c r="N56" s="33">
        <v>43936.0</v>
      </c>
      <c r="O56" s="32" t="s">
        <v>51</v>
      </c>
      <c r="P56" s="32" t="s">
        <v>2316</v>
      </c>
      <c r="Q56" s="33">
        <v>44199.0</v>
      </c>
      <c r="R56" s="32">
        <v>6870.0</v>
      </c>
      <c r="S56" s="32" t="s">
        <v>55</v>
      </c>
      <c r="T56" s="32" t="s">
        <v>51</v>
      </c>
      <c r="U56" s="73">
        <v>43936.0</v>
      </c>
      <c r="V56" s="32"/>
      <c r="W56" s="172"/>
      <c r="X56" s="88" t="s">
        <v>2317</v>
      </c>
      <c r="Y56" s="35"/>
      <c r="Z56" s="35"/>
      <c r="AA56" s="173"/>
      <c r="AB56" s="174"/>
      <c r="AC56" s="35"/>
      <c r="AD56" s="173" t="s">
        <v>51</v>
      </c>
      <c r="AE56" s="32" t="s">
        <v>2318</v>
      </c>
      <c r="AF56" s="32"/>
      <c r="AG56" s="32"/>
      <c r="AH56" s="32" t="s">
        <v>51</v>
      </c>
      <c r="AI56" s="44" t="s">
        <v>2319</v>
      </c>
      <c r="AJ56" s="32"/>
      <c r="AK56" s="32"/>
      <c r="AL56" s="32" t="s">
        <v>2320</v>
      </c>
      <c r="AM56" s="125"/>
      <c r="AN56" s="187" t="s">
        <v>51</v>
      </c>
      <c r="AO56" s="88" t="s">
        <v>2321</v>
      </c>
      <c r="AP56" s="146"/>
      <c r="AQ56" s="125"/>
      <c r="AR56" s="187" t="s">
        <v>51</v>
      </c>
      <c r="AS56" s="88" t="s">
        <v>2322</v>
      </c>
      <c r="AT56" s="146"/>
      <c r="AU56" s="125"/>
      <c r="AV56" s="125"/>
      <c r="AW56" s="146"/>
      <c r="AX56" s="125"/>
      <c r="AY56" s="35" t="s">
        <v>58</v>
      </c>
      <c r="AZ56" s="177" t="s">
        <v>2323</v>
      </c>
      <c r="BA56" s="125"/>
      <c r="BB56" s="125"/>
      <c r="BC56" s="125"/>
      <c r="BD56" s="125"/>
      <c r="BE56" s="125"/>
      <c r="BF56" s="125"/>
      <c r="BG56" s="125"/>
      <c r="BH56" s="125"/>
      <c r="BI56" s="125"/>
      <c r="BJ56" s="206" t="s">
        <v>2324</v>
      </c>
    </row>
    <row r="57" ht="64.5" customHeight="1">
      <c r="A57" s="24" t="s">
        <v>542</v>
      </c>
      <c r="B57" s="25" t="s">
        <v>543</v>
      </c>
      <c r="C57" s="26" t="s">
        <v>82</v>
      </c>
      <c r="D57" s="27" t="s">
        <v>108</v>
      </c>
      <c r="E57" s="25" t="s">
        <v>51</v>
      </c>
      <c r="F57" s="171">
        <v>43913.0</v>
      </c>
      <c r="G57" s="30">
        <v>1.0</v>
      </c>
      <c r="H57" s="25" t="s">
        <v>544</v>
      </c>
      <c r="I57" s="80">
        <v>1.0</v>
      </c>
      <c r="J57" s="59" t="s">
        <v>51</v>
      </c>
      <c r="K57" s="59" t="s">
        <v>51</v>
      </c>
      <c r="L57" s="61">
        <v>44091.0</v>
      </c>
      <c r="M57" s="59" t="s">
        <v>2325</v>
      </c>
      <c r="N57" s="61">
        <v>44080.0</v>
      </c>
      <c r="O57" s="208"/>
      <c r="P57" s="208"/>
      <c r="Q57" s="33"/>
      <c r="R57" s="32">
        <v>5387.0</v>
      </c>
      <c r="S57" s="32" t="s">
        <v>55</v>
      </c>
      <c r="T57" s="59"/>
      <c r="U57" s="59"/>
      <c r="V57" s="208"/>
      <c r="W57" s="219"/>
      <c r="X57" s="146"/>
      <c r="Y57" s="125"/>
      <c r="Z57" s="125"/>
      <c r="AA57" s="146"/>
      <c r="AB57" s="183"/>
      <c r="AC57" s="125"/>
      <c r="AD57" s="146"/>
      <c r="AE57" s="176"/>
      <c r="AF57" s="175"/>
      <c r="AG57" s="176"/>
      <c r="AH57" s="175"/>
      <c r="AI57" s="176"/>
      <c r="AJ57" s="176"/>
      <c r="AK57" s="175"/>
      <c r="AL57" s="176"/>
      <c r="AM57" s="125"/>
      <c r="AN57" s="146"/>
      <c r="AO57" s="125"/>
      <c r="AP57" s="146"/>
      <c r="AQ57" s="125"/>
      <c r="AR57" s="173" t="s">
        <v>51</v>
      </c>
      <c r="AS57" s="35" t="s">
        <v>2326</v>
      </c>
      <c r="AT57" s="146"/>
      <c r="AU57" s="125"/>
      <c r="AV57" s="125"/>
      <c r="AW57" s="146"/>
      <c r="AX57" s="125"/>
      <c r="AY57" s="125"/>
      <c r="AZ57" s="185"/>
      <c r="BA57" s="125"/>
      <c r="BB57" s="125"/>
      <c r="BC57" s="125"/>
      <c r="BD57" s="125"/>
      <c r="BE57" s="125"/>
      <c r="BF57" s="125"/>
      <c r="BG57" s="125"/>
      <c r="BH57" s="188" t="s">
        <v>2327</v>
      </c>
      <c r="BI57" s="125"/>
      <c r="BJ57" s="181" t="s">
        <v>2328</v>
      </c>
    </row>
    <row r="58" ht="41.25" customHeight="1">
      <c r="A58" s="24" t="s">
        <v>549</v>
      </c>
      <c r="B58" s="25" t="s">
        <v>550</v>
      </c>
      <c r="C58" s="26" t="s">
        <v>118</v>
      </c>
      <c r="D58" s="27" t="s">
        <v>69</v>
      </c>
      <c r="E58" s="25" t="s">
        <v>51</v>
      </c>
      <c r="F58" s="171">
        <v>43913.0</v>
      </c>
      <c r="G58" s="30">
        <v>1.0</v>
      </c>
      <c r="H58" s="25" t="s">
        <v>53</v>
      </c>
      <c r="I58" s="46"/>
      <c r="J58" s="25"/>
      <c r="K58" s="25" t="s">
        <v>51</v>
      </c>
      <c r="L58" s="42">
        <v>44091.0</v>
      </c>
      <c r="M58" s="44" t="s">
        <v>2329</v>
      </c>
      <c r="N58" s="42">
        <v>44081.0</v>
      </c>
      <c r="O58" s="28"/>
      <c r="P58" s="36"/>
      <c r="Q58" s="55"/>
      <c r="R58" s="25">
        <v>22.0</v>
      </c>
      <c r="S58" s="32" t="s">
        <v>55</v>
      </c>
      <c r="T58" s="28"/>
      <c r="U58" s="28"/>
      <c r="V58" s="28"/>
      <c r="W58" s="184"/>
      <c r="X58" s="146"/>
      <c r="Y58" s="125"/>
      <c r="Z58" s="125"/>
      <c r="AA58" s="146"/>
      <c r="AB58" s="183"/>
      <c r="AC58" s="125"/>
      <c r="AD58" s="146"/>
      <c r="AE58" s="125"/>
      <c r="AF58" s="146"/>
      <c r="AG58" s="125"/>
      <c r="AH58" s="146"/>
      <c r="AI58" s="125"/>
      <c r="AJ58" s="125"/>
      <c r="AK58" s="173" t="s">
        <v>1991</v>
      </c>
      <c r="AL58" s="35" t="s">
        <v>2330</v>
      </c>
      <c r="AM58" s="35" t="s">
        <v>51</v>
      </c>
      <c r="AN58" s="146"/>
      <c r="AO58" s="125"/>
      <c r="AP58" s="146"/>
      <c r="AQ58" s="125"/>
      <c r="AR58" s="146"/>
      <c r="AS58" s="125"/>
      <c r="AT58" s="146"/>
      <c r="AU58" s="125"/>
      <c r="AV58" s="125"/>
      <c r="AW58" s="146"/>
      <c r="AX58" s="125"/>
      <c r="AY58" s="125"/>
      <c r="AZ58" s="185"/>
      <c r="BA58" s="125"/>
      <c r="BB58" s="125"/>
      <c r="BC58" s="125"/>
      <c r="BD58" s="125"/>
      <c r="BE58" s="125"/>
      <c r="BF58" s="125"/>
      <c r="BG58" s="188" t="s">
        <v>554</v>
      </c>
      <c r="BH58" s="191" t="s">
        <v>554</v>
      </c>
      <c r="BI58" s="180" t="s">
        <v>2331</v>
      </c>
      <c r="BJ58" s="181" t="s">
        <v>2332</v>
      </c>
    </row>
    <row r="59">
      <c r="A59" s="24" t="s">
        <v>555</v>
      </c>
      <c r="B59" s="25" t="s">
        <v>556</v>
      </c>
      <c r="C59" s="26" t="s">
        <v>118</v>
      </c>
      <c r="D59" s="27" t="s">
        <v>69</v>
      </c>
      <c r="E59" s="25" t="s">
        <v>51</v>
      </c>
      <c r="F59" s="171">
        <v>43907.0</v>
      </c>
      <c r="G59" s="30">
        <v>21.0</v>
      </c>
      <c r="H59" s="29">
        <v>43934.0</v>
      </c>
      <c r="I59" s="46">
        <f>(H59-F59)/7</f>
        <v>3.857142857</v>
      </c>
      <c r="J59" s="32" t="s">
        <v>51</v>
      </c>
      <c r="K59" s="32" t="s">
        <v>51</v>
      </c>
      <c r="L59" s="33">
        <v>44327.0</v>
      </c>
      <c r="M59" s="44" t="s">
        <v>2333</v>
      </c>
      <c r="N59" s="33">
        <v>44292.0</v>
      </c>
      <c r="O59" s="32"/>
      <c r="P59" s="32"/>
      <c r="Q59" s="33"/>
      <c r="R59" s="32">
        <v>254603.0</v>
      </c>
      <c r="S59" s="32" t="s">
        <v>55</v>
      </c>
      <c r="T59" s="32"/>
      <c r="U59" s="32"/>
      <c r="V59" s="32"/>
      <c r="W59" s="172"/>
      <c r="X59" s="146"/>
      <c r="Y59" s="125"/>
      <c r="Z59" s="125"/>
      <c r="AA59" s="146"/>
      <c r="AB59" s="183"/>
      <c r="AC59" s="125"/>
      <c r="AD59" s="173" t="s">
        <v>51</v>
      </c>
      <c r="AE59" s="35" t="s">
        <v>2334</v>
      </c>
      <c r="AF59" s="173"/>
      <c r="AG59" s="176"/>
      <c r="AH59" s="175"/>
      <c r="AI59" s="176"/>
      <c r="AJ59" s="176"/>
      <c r="AK59" s="173" t="s">
        <v>2035</v>
      </c>
      <c r="AL59" s="35" t="s">
        <v>2335</v>
      </c>
      <c r="AM59" s="35" t="s">
        <v>51</v>
      </c>
      <c r="AN59" s="146"/>
      <c r="AO59" s="125"/>
      <c r="AP59" s="146"/>
      <c r="AQ59" s="125"/>
      <c r="AR59" s="173" t="s">
        <v>51</v>
      </c>
      <c r="AS59" s="35" t="s">
        <v>2336</v>
      </c>
      <c r="AT59" s="146"/>
      <c r="AU59" s="125"/>
      <c r="AV59" s="125"/>
      <c r="AW59" s="146"/>
      <c r="AX59" s="125"/>
      <c r="AY59" s="125"/>
      <c r="AZ59" s="185"/>
      <c r="BA59" s="125"/>
      <c r="BB59" s="125"/>
      <c r="BC59" s="125"/>
      <c r="BD59" s="125"/>
      <c r="BE59" s="125"/>
      <c r="BF59" s="125"/>
      <c r="BG59" s="191" t="s">
        <v>2337</v>
      </c>
      <c r="BH59" s="191" t="s">
        <v>2338</v>
      </c>
      <c r="BI59" s="125"/>
      <c r="BJ59" s="125"/>
    </row>
    <row r="60">
      <c r="A60" s="24" t="s">
        <v>567</v>
      </c>
      <c r="B60" s="25" t="s">
        <v>568</v>
      </c>
      <c r="C60" s="26" t="s">
        <v>118</v>
      </c>
      <c r="D60" s="27" t="s">
        <v>69</v>
      </c>
      <c r="E60" s="25" t="s">
        <v>51</v>
      </c>
      <c r="F60" s="171">
        <v>43906.0</v>
      </c>
      <c r="G60" s="30">
        <v>58.0</v>
      </c>
      <c r="H60" s="25" t="s">
        <v>53</v>
      </c>
      <c r="I60" s="46"/>
      <c r="J60" s="28"/>
      <c r="K60" s="25" t="s">
        <v>51</v>
      </c>
      <c r="L60" s="42">
        <v>44349.0</v>
      </c>
      <c r="M60" s="44" t="s">
        <v>2339</v>
      </c>
      <c r="N60" s="42">
        <v>44004.0</v>
      </c>
      <c r="O60" s="32"/>
      <c r="P60" s="32"/>
      <c r="Q60" s="33"/>
      <c r="R60" s="70">
        <v>50640.0</v>
      </c>
      <c r="S60" s="32" t="s">
        <v>55</v>
      </c>
      <c r="T60" s="25" t="s">
        <v>58</v>
      </c>
      <c r="U60" s="28"/>
      <c r="V60" s="32" t="s">
        <v>51</v>
      </c>
      <c r="W60" s="172">
        <v>44004.0</v>
      </c>
      <c r="X60" s="146"/>
      <c r="Y60" s="88"/>
      <c r="Z60" s="88"/>
      <c r="AA60" s="187"/>
      <c r="AB60" s="198"/>
      <c r="AC60" s="88"/>
      <c r="AD60" s="187" t="s">
        <v>51</v>
      </c>
      <c r="AE60" s="88" t="s">
        <v>2340</v>
      </c>
      <c r="AF60" s="187" t="s">
        <v>51</v>
      </c>
      <c r="AG60" s="88" t="s">
        <v>2341</v>
      </c>
      <c r="AH60" s="187" t="s">
        <v>51</v>
      </c>
      <c r="AI60" s="191" t="s">
        <v>2342</v>
      </c>
      <c r="AJ60" s="88" t="s">
        <v>58</v>
      </c>
      <c r="AK60" s="175"/>
      <c r="AL60" s="176"/>
      <c r="AM60" s="125"/>
      <c r="AN60" s="146"/>
      <c r="AO60" s="125"/>
      <c r="AP60" s="146"/>
      <c r="AQ60" s="125"/>
      <c r="AR60" s="146"/>
      <c r="AS60" s="125"/>
      <c r="AT60" s="146"/>
      <c r="AU60" s="125"/>
      <c r="AV60" s="125"/>
      <c r="AW60" s="146"/>
      <c r="AX60" s="125"/>
      <c r="AY60" s="35" t="s">
        <v>58</v>
      </c>
      <c r="AZ60" s="177" t="s">
        <v>2343</v>
      </c>
      <c r="BA60" s="35" t="s">
        <v>1958</v>
      </c>
      <c r="BB60" s="178" t="s">
        <v>2344</v>
      </c>
      <c r="BC60" s="179"/>
      <c r="BD60" s="179"/>
      <c r="BE60" s="125"/>
      <c r="BF60" s="188" t="s">
        <v>2345</v>
      </c>
      <c r="BG60" s="188" t="s">
        <v>2346</v>
      </c>
      <c r="BH60" s="188" t="s">
        <v>577</v>
      </c>
      <c r="BI60" s="125"/>
      <c r="BJ60" s="181" t="s">
        <v>2347</v>
      </c>
    </row>
    <row r="61">
      <c r="A61" s="24" t="s">
        <v>578</v>
      </c>
      <c r="B61" s="25" t="s">
        <v>579</v>
      </c>
      <c r="C61" s="26" t="s">
        <v>82</v>
      </c>
      <c r="D61" s="27" t="s">
        <v>108</v>
      </c>
      <c r="E61" s="25" t="s">
        <v>51</v>
      </c>
      <c r="F61" s="171">
        <v>43905.0</v>
      </c>
      <c r="G61" s="30">
        <v>109.0</v>
      </c>
      <c r="H61" s="25" t="s">
        <v>70</v>
      </c>
      <c r="I61" s="41">
        <v>2.0</v>
      </c>
      <c r="J61" s="28"/>
      <c r="K61" s="25" t="s">
        <v>51</v>
      </c>
      <c r="L61" s="42">
        <v>44286.0</v>
      </c>
      <c r="M61" s="44" t="s">
        <v>2348</v>
      </c>
      <c r="N61" s="42">
        <v>44089.0</v>
      </c>
      <c r="O61" s="32"/>
      <c r="P61" s="32"/>
      <c r="Q61" s="33"/>
      <c r="R61" s="32">
        <v>101177.0</v>
      </c>
      <c r="S61" s="32" t="s">
        <v>55</v>
      </c>
      <c r="T61" s="28"/>
      <c r="U61" s="28"/>
      <c r="V61" s="32"/>
      <c r="W61" s="172"/>
      <c r="X61" s="146"/>
      <c r="Y61" s="125"/>
      <c r="Z61" s="125"/>
      <c r="AA61" s="146"/>
      <c r="AB61" s="183"/>
      <c r="AC61" s="125"/>
      <c r="AD61" s="173" t="s">
        <v>51</v>
      </c>
      <c r="AE61" s="35" t="s">
        <v>2349</v>
      </c>
      <c r="AF61" s="173" t="s">
        <v>51</v>
      </c>
      <c r="AG61" s="35" t="s">
        <v>2350</v>
      </c>
      <c r="AH61" s="175"/>
      <c r="AI61" s="176"/>
      <c r="AJ61" s="176"/>
      <c r="AK61" s="175"/>
      <c r="AL61" s="176"/>
      <c r="AM61" s="35" t="s">
        <v>2351</v>
      </c>
      <c r="AN61" s="146"/>
      <c r="AO61" s="125"/>
      <c r="AP61" s="146"/>
      <c r="AQ61" s="125"/>
      <c r="AR61" s="173" t="s">
        <v>51</v>
      </c>
      <c r="AS61" s="35" t="s">
        <v>2352</v>
      </c>
      <c r="AT61" s="173" t="s">
        <v>51</v>
      </c>
      <c r="AU61" s="178" t="s">
        <v>2353</v>
      </c>
      <c r="AV61" s="125"/>
      <c r="AW61" s="146"/>
      <c r="AX61" s="125"/>
      <c r="AY61" s="35" t="s">
        <v>58</v>
      </c>
      <c r="AZ61" s="177" t="s">
        <v>2354</v>
      </c>
      <c r="BA61" s="35" t="s">
        <v>2083</v>
      </c>
      <c r="BB61" s="178" t="s">
        <v>2355</v>
      </c>
      <c r="BC61" s="179"/>
      <c r="BD61" s="179"/>
      <c r="BE61" s="125"/>
      <c r="BF61" s="125"/>
      <c r="BG61" s="125"/>
      <c r="BH61" s="188" t="s">
        <v>586</v>
      </c>
      <c r="BI61" s="125"/>
      <c r="BJ61" s="180" t="s">
        <v>2356</v>
      </c>
    </row>
    <row r="62">
      <c r="A62" s="24" t="s">
        <v>587</v>
      </c>
      <c r="B62" s="25" t="s">
        <v>588</v>
      </c>
      <c r="C62" s="26" t="s">
        <v>118</v>
      </c>
      <c r="D62" s="27" t="s">
        <v>108</v>
      </c>
      <c r="E62" s="25" t="s">
        <v>51</v>
      </c>
      <c r="F62" s="171">
        <v>43901.0</v>
      </c>
      <c r="G62" s="30">
        <v>0.0</v>
      </c>
      <c r="H62" s="25" t="s">
        <v>589</v>
      </c>
      <c r="I62" s="31">
        <v>3.0</v>
      </c>
      <c r="J62" s="32" t="s">
        <v>51</v>
      </c>
      <c r="K62" s="32" t="s">
        <v>51</v>
      </c>
      <c r="L62" s="33">
        <v>44299.0</v>
      </c>
      <c r="M62" s="44" t="s">
        <v>2357</v>
      </c>
      <c r="N62" s="33">
        <v>44292.0</v>
      </c>
      <c r="O62" s="32"/>
      <c r="P62" s="32"/>
      <c r="Q62" s="33"/>
      <c r="R62" s="32">
        <v>64431.0</v>
      </c>
      <c r="S62" s="32" t="s">
        <v>55</v>
      </c>
      <c r="T62" s="32" t="s">
        <v>51</v>
      </c>
      <c r="U62" s="32"/>
      <c r="V62" s="32"/>
      <c r="W62" s="172"/>
      <c r="X62" s="146"/>
      <c r="Y62" s="125"/>
      <c r="Z62" s="125"/>
      <c r="AA62" s="146"/>
      <c r="AB62" s="183"/>
      <c r="AC62" s="125"/>
      <c r="AD62" s="173"/>
      <c r="AE62" s="176"/>
      <c r="AF62" s="173" t="s">
        <v>51</v>
      </c>
      <c r="AG62" s="35" t="s">
        <v>2358</v>
      </c>
      <c r="AH62" s="175"/>
      <c r="AI62" s="176"/>
      <c r="AJ62" s="176"/>
      <c r="AK62" s="175"/>
      <c r="AL62" s="176"/>
      <c r="AM62" s="125"/>
      <c r="AN62" s="146"/>
      <c r="AO62" s="125"/>
      <c r="AP62" s="146"/>
      <c r="AQ62" s="125"/>
      <c r="AR62" s="146"/>
      <c r="AS62" s="125"/>
      <c r="AT62" s="146"/>
      <c r="AU62" s="125"/>
      <c r="AV62" s="125"/>
      <c r="AW62" s="146"/>
      <c r="AX62" s="125"/>
      <c r="AY62" s="35" t="s">
        <v>51</v>
      </c>
      <c r="AZ62" s="177" t="s">
        <v>2359</v>
      </c>
      <c r="BA62" s="125"/>
      <c r="BB62" s="125"/>
      <c r="BC62" s="125"/>
      <c r="BD62" s="125"/>
      <c r="BE62" s="125"/>
      <c r="BF62" s="125"/>
      <c r="BG62" s="188" t="s">
        <v>2360</v>
      </c>
      <c r="BH62" s="188" t="s">
        <v>599</v>
      </c>
      <c r="BI62" s="125"/>
      <c r="BJ62" s="181" t="s">
        <v>2361</v>
      </c>
    </row>
    <row r="63">
      <c r="A63" s="24" t="s">
        <v>602</v>
      </c>
      <c r="B63" s="25" t="s">
        <v>603</v>
      </c>
      <c r="C63" s="26" t="s">
        <v>107</v>
      </c>
      <c r="D63" s="27" t="s">
        <v>69</v>
      </c>
      <c r="E63" s="25" t="s">
        <v>51</v>
      </c>
      <c r="F63" s="171">
        <v>43908.0</v>
      </c>
      <c r="G63" s="30">
        <v>3.0</v>
      </c>
      <c r="H63" s="25" t="s">
        <v>53</v>
      </c>
      <c r="I63" s="46"/>
      <c r="J63" s="28"/>
      <c r="K63" s="25" t="s">
        <v>51</v>
      </c>
      <c r="L63" s="42">
        <v>44286.0</v>
      </c>
      <c r="M63" s="44" t="s">
        <v>2362</v>
      </c>
      <c r="N63" s="42">
        <v>44075.0</v>
      </c>
      <c r="O63" s="25" t="s">
        <v>51</v>
      </c>
      <c r="P63" s="32" t="s">
        <v>2363</v>
      </c>
      <c r="Q63" s="42">
        <v>44242.0</v>
      </c>
      <c r="R63" s="30">
        <v>4941.0</v>
      </c>
      <c r="S63" s="32" t="s">
        <v>55</v>
      </c>
      <c r="T63" s="28"/>
      <c r="U63" s="28"/>
      <c r="V63" s="25"/>
      <c r="W63" s="171"/>
      <c r="X63" s="146"/>
      <c r="Y63" s="125"/>
      <c r="Z63" s="35" t="s">
        <v>51</v>
      </c>
      <c r="AA63" s="146"/>
      <c r="AB63" s="174">
        <v>43997.0</v>
      </c>
      <c r="AC63" s="35" t="s">
        <v>2364</v>
      </c>
      <c r="AD63" s="146"/>
      <c r="AE63" s="176"/>
      <c r="AF63" s="175"/>
      <c r="AG63" s="176"/>
      <c r="AH63" s="175"/>
      <c r="AI63" s="176"/>
      <c r="AJ63" s="176"/>
      <c r="AK63" s="173" t="s">
        <v>1991</v>
      </c>
      <c r="AL63" s="35" t="s">
        <v>2365</v>
      </c>
      <c r="AM63" s="35" t="s">
        <v>51</v>
      </c>
      <c r="AN63" s="146"/>
      <c r="AO63" s="125"/>
      <c r="AP63" s="187" t="s">
        <v>51</v>
      </c>
      <c r="AQ63" s="192"/>
      <c r="AR63" s="187" t="s">
        <v>51</v>
      </c>
      <c r="AS63" s="88" t="s">
        <v>2366</v>
      </c>
      <c r="AT63" s="146"/>
      <c r="AU63" s="125"/>
      <c r="AV63" s="125"/>
      <c r="AW63" s="146"/>
      <c r="AX63" s="125"/>
      <c r="AY63" s="125"/>
      <c r="AZ63" s="185"/>
      <c r="BA63" s="125"/>
      <c r="BB63" s="125"/>
      <c r="BC63" s="125"/>
      <c r="BD63" s="125"/>
      <c r="BE63" s="125"/>
      <c r="BF63" s="125"/>
      <c r="BG63" s="181" t="s">
        <v>2367</v>
      </c>
      <c r="BH63" s="188" t="s">
        <v>2368</v>
      </c>
      <c r="BI63" s="191" t="s">
        <v>2369</v>
      </c>
      <c r="BJ63" s="125"/>
    </row>
    <row r="64">
      <c r="A64" s="24" t="s">
        <v>609</v>
      </c>
      <c r="B64" s="25" t="s">
        <v>610</v>
      </c>
      <c r="C64" s="26" t="s">
        <v>107</v>
      </c>
      <c r="D64" s="27" t="s">
        <v>50</v>
      </c>
      <c r="E64" s="25" t="s">
        <v>51</v>
      </c>
      <c r="F64" s="171">
        <v>43917.0</v>
      </c>
      <c r="G64" s="30">
        <v>12.0</v>
      </c>
      <c r="H64" s="25" t="s">
        <v>53</v>
      </c>
      <c r="I64" s="46"/>
      <c r="J64" s="28"/>
      <c r="K64" s="25" t="s">
        <v>51</v>
      </c>
      <c r="L64" s="42">
        <v>44299.0</v>
      </c>
      <c r="M64" s="182" t="s">
        <v>2370</v>
      </c>
      <c r="N64" s="42">
        <v>44018.0</v>
      </c>
      <c r="O64" s="28"/>
      <c r="P64" s="36"/>
      <c r="Q64" s="55"/>
      <c r="R64" s="25">
        <v>215.0</v>
      </c>
      <c r="S64" s="32" t="s">
        <v>55</v>
      </c>
      <c r="T64" s="25"/>
      <c r="U64" s="25"/>
      <c r="V64" s="28"/>
      <c r="W64" s="184"/>
      <c r="X64" s="146"/>
      <c r="Y64" s="125"/>
      <c r="Z64" s="125"/>
      <c r="AA64" s="146"/>
      <c r="AB64" s="183"/>
      <c r="AC64" s="125"/>
      <c r="AD64" s="173" t="s">
        <v>51</v>
      </c>
      <c r="AE64" s="35" t="s">
        <v>2371</v>
      </c>
      <c r="AF64" s="146"/>
      <c r="AG64" s="125"/>
      <c r="AH64" s="146"/>
      <c r="AI64" s="125"/>
      <c r="AJ64" s="125"/>
      <c r="AK64" s="146"/>
      <c r="AL64" s="125"/>
      <c r="AM64" s="125"/>
      <c r="AN64" s="146"/>
      <c r="AO64" s="125"/>
      <c r="AP64" s="146"/>
      <c r="AQ64" s="125"/>
      <c r="AR64" s="146"/>
      <c r="AS64" s="125"/>
      <c r="AT64" s="146"/>
      <c r="AU64" s="125"/>
      <c r="AV64" s="125"/>
      <c r="AW64" s="146"/>
      <c r="AX64" s="125"/>
      <c r="AY64" s="125"/>
      <c r="AZ64" s="185"/>
      <c r="BA64" s="125"/>
      <c r="BB64" s="125"/>
      <c r="BC64" s="125"/>
      <c r="BD64" s="125"/>
      <c r="BE64" s="125"/>
      <c r="BF64" s="125"/>
      <c r="BG64" s="180" t="s">
        <v>2372</v>
      </c>
      <c r="BH64" s="125"/>
      <c r="BI64" s="125"/>
      <c r="BJ64" s="125"/>
    </row>
    <row r="65">
      <c r="A65" s="24" t="s">
        <v>614</v>
      </c>
      <c r="B65" s="25" t="s">
        <v>615</v>
      </c>
      <c r="C65" s="26" t="s">
        <v>68</v>
      </c>
      <c r="D65" s="27" t="s">
        <v>102</v>
      </c>
      <c r="E65" s="25" t="s">
        <v>51</v>
      </c>
      <c r="F65" s="171">
        <v>43902.0</v>
      </c>
      <c r="G65" s="30">
        <v>27.0</v>
      </c>
      <c r="H65" s="25" t="s">
        <v>53</v>
      </c>
      <c r="I65" s="41"/>
      <c r="J65" s="25"/>
      <c r="K65" s="25" t="s">
        <v>51</v>
      </c>
      <c r="L65" s="42">
        <v>44327.0</v>
      </c>
      <c r="M65" s="44" t="s">
        <v>2373</v>
      </c>
      <c r="N65" s="42">
        <v>43966.0</v>
      </c>
      <c r="O65" s="32"/>
      <c r="P65" s="32"/>
      <c r="Q65" s="33"/>
      <c r="R65" s="70">
        <v>1766.0</v>
      </c>
      <c r="S65" s="32" t="s">
        <v>55</v>
      </c>
      <c r="T65" s="25" t="s">
        <v>51</v>
      </c>
      <c r="U65" s="29">
        <v>43966.0</v>
      </c>
      <c r="V65" s="32"/>
      <c r="W65" s="172"/>
      <c r="X65" s="146"/>
      <c r="Y65" s="125"/>
      <c r="Z65" s="125"/>
      <c r="AA65" s="146"/>
      <c r="AB65" s="183"/>
      <c r="AC65" s="125"/>
      <c r="AD65" s="146"/>
      <c r="AE65" s="176"/>
      <c r="AF65" s="175"/>
      <c r="AG65" s="176"/>
      <c r="AH65" s="175"/>
      <c r="AI65" s="176"/>
      <c r="AJ65" s="176"/>
      <c r="AK65" s="175"/>
      <c r="AL65" s="176"/>
      <c r="AM65" s="125"/>
      <c r="AN65" s="146"/>
      <c r="AO65" s="125"/>
      <c r="AP65" s="146"/>
      <c r="AQ65" s="125"/>
      <c r="AR65" s="146"/>
      <c r="AS65" s="125"/>
      <c r="AT65" s="146"/>
      <c r="AU65" s="125"/>
      <c r="AV65" s="125"/>
      <c r="AW65" s="146"/>
      <c r="AX65" s="125"/>
      <c r="AY65" s="35" t="s">
        <v>58</v>
      </c>
      <c r="AZ65" s="177" t="s">
        <v>2374</v>
      </c>
      <c r="BA65" s="125"/>
      <c r="BB65" s="125"/>
      <c r="BC65" s="125"/>
      <c r="BD65" s="125"/>
      <c r="BE65" s="178" t="s">
        <v>2375</v>
      </c>
      <c r="BF65" s="125"/>
      <c r="BG65" s="188" t="s">
        <v>2376</v>
      </c>
      <c r="BH65" s="125"/>
      <c r="BI65" s="125"/>
      <c r="BJ65" s="125"/>
    </row>
    <row r="66">
      <c r="A66" s="24" t="s">
        <v>623</v>
      </c>
      <c r="B66" s="25" t="s">
        <v>624</v>
      </c>
      <c r="C66" s="26" t="s">
        <v>107</v>
      </c>
      <c r="D66" s="27" t="s">
        <v>108</v>
      </c>
      <c r="E66" s="25" t="s">
        <v>51</v>
      </c>
      <c r="F66" s="171">
        <v>43914.0</v>
      </c>
      <c r="G66" s="30">
        <v>4.0</v>
      </c>
      <c r="H66" s="25" t="s">
        <v>625</v>
      </c>
      <c r="I66" s="41">
        <v>3.0</v>
      </c>
      <c r="J66" s="28"/>
      <c r="K66" s="25" t="s">
        <v>51</v>
      </c>
      <c r="L66" s="42">
        <v>44335.0</v>
      </c>
      <c r="M66" s="220" t="s">
        <v>2377</v>
      </c>
      <c r="N66" s="42">
        <v>44018.0</v>
      </c>
      <c r="O66" s="25"/>
      <c r="P66" s="32"/>
      <c r="Q66" s="42"/>
      <c r="R66" s="30">
        <v>1011.0</v>
      </c>
      <c r="S66" s="32" t="s">
        <v>55</v>
      </c>
      <c r="T66" s="25"/>
      <c r="U66" s="25"/>
      <c r="V66" s="25"/>
      <c r="W66" s="171"/>
      <c r="X66" s="146"/>
      <c r="Y66" s="125"/>
      <c r="Z66" s="125"/>
      <c r="AA66" s="146"/>
      <c r="AB66" s="183"/>
      <c r="AC66" s="125"/>
      <c r="AD66" s="173" t="s">
        <v>51</v>
      </c>
      <c r="AE66" s="35" t="s">
        <v>2378</v>
      </c>
      <c r="AF66" s="175"/>
      <c r="AG66" s="176"/>
      <c r="AH66" s="173" t="s">
        <v>51</v>
      </c>
      <c r="AI66" s="178" t="s">
        <v>2379</v>
      </c>
      <c r="AJ66" s="176"/>
      <c r="AK66" s="175"/>
      <c r="AL66" s="176"/>
      <c r="AM66" s="125"/>
      <c r="AN66" s="146"/>
      <c r="AO66" s="125"/>
      <c r="AP66" s="146"/>
      <c r="AQ66" s="125"/>
      <c r="AR66" s="146"/>
      <c r="AS66" s="125"/>
      <c r="AT66" s="173" t="s">
        <v>58</v>
      </c>
      <c r="AU66" s="35" t="s">
        <v>2380</v>
      </c>
      <c r="AV66" s="125"/>
      <c r="AW66" s="146"/>
      <c r="AX66" s="125"/>
      <c r="AY66" s="125"/>
      <c r="AZ66" s="185"/>
      <c r="BA66" s="125"/>
      <c r="BB66" s="125"/>
      <c r="BC66" s="125"/>
      <c r="BD66" s="125"/>
      <c r="BE66" s="125"/>
      <c r="BF66" s="125"/>
      <c r="BG66" s="181" t="s">
        <v>2381</v>
      </c>
      <c r="BH66" s="188" t="s">
        <v>632</v>
      </c>
      <c r="BI66" s="35" t="s">
        <v>2382</v>
      </c>
      <c r="BJ66" s="125"/>
    </row>
    <row r="67">
      <c r="A67" s="24" t="s">
        <v>634</v>
      </c>
      <c r="B67" s="25" t="s">
        <v>635</v>
      </c>
      <c r="C67" s="26" t="s">
        <v>107</v>
      </c>
      <c r="D67" s="27" t="s">
        <v>50</v>
      </c>
      <c r="E67" s="25" t="s">
        <v>51</v>
      </c>
      <c r="F67" s="171">
        <v>43906.0</v>
      </c>
      <c r="G67" s="30">
        <v>5.0</v>
      </c>
      <c r="H67" s="29">
        <v>43920.0</v>
      </c>
      <c r="I67" s="41">
        <v>2.0</v>
      </c>
      <c r="J67" s="32" t="s">
        <v>51</v>
      </c>
      <c r="K67" s="32" t="s">
        <v>51</v>
      </c>
      <c r="L67" s="33">
        <v>44209.0</v>
      </c>
      <c r="M67" s="44" t="s">
        <v>2383</v>
      </c>
      <c r="N67" s="33">
        <v>44124.0</v>
      </c>
      <c r="O67" s="32"/>
      <c r="P67" s="32"/>
      <c r="Q67" s="33"/>
      <c r="R67" s="32">
        <v>90490.0</v>
      </c>
      <c r="S67" s="32" t="s">
        <v>55</v>
      </c>
      <c r="T67" s="32"/>
      <c r="U67" s="32"/>
      <c r="V67" s="32"/>
      <c r="W67" s="172"/>
      <c r="X67" s="146"/>
      <c r="Y67" s="125"/>
      <c r="Z67" s="125"/>
      <c r="AA67" s="146"/>
      <c r="AB67" s="183"/>
      <c r="AC67" s="125"/>
      <c r="AD67" s="173" t="s">
        <v>51</v>
      </c>
      <c r="AE67" s="35" t="s">
        <v>2384</v>
      </c>
      <c r="AF67" s="175"/>
      <c r="AG67" s="176"/>
      <c r="AH67" s="175"/>
      <c r="AI67" s="176"/>
      <c r="AJ67" s="176"/>
      <c r="AK67" s="175"/>
      <c r="AL67" s="176"/>
      <c r="AM67" s="125"/>
      <c r="AN67" s="146"/>
      <c r="AO67" s="125"/>
      <c r="AP67" s="146"/>
      <c r="AQ67" s="125"/>
      <c r="AR67" s="173" t="s">
        <v>51</v>
      </c>
      <c r="AS67" s="178" t="s">
        <v>2385</v>
      </c>
      <c r="AT67" s="146"/>
      <c r="AU67" s="125"/>
      <c r="AV67" s="125"/>
      <c r="AW67" s="146"/>
      <c r="AX67" s="125"/>
      <c r="AY67" s="125"/>
      <c r="AZ67" s="185"/>
      <c r="BA67" s="125"/>
      <c r="BB67" s="125"/>
      <c r="BC67" s="125"/>
      <c r="BD67" s="125"/>
      <c r="BE67" s="35" t="s">
        <v>2386</v>
      </c>
      <c r="BF67" s="125"/>
      <c r="BG67" s="125"/>
      <c r="BH67" s="125"/>
      <c r="BI67" s="180" t="s">
        <v>2387</v>
      </c>
      <c r="BJ67" s="191" t="s">
        <v>2388</v>
      </c>
    </row>
    <row r="68">
      <c r="A68" s="24" t="s">
        <v>643</v>
      </c>
      <c r="B68" s="25" t="s">
        <v>644</v>
      </c>
      <c r="C68" s="26" t="s">
        <v>68</v>
      </c>
      <c r="D68" s="27" t="s">
        <v>102</v>
      </c>
      <c r="E68" s="25" t="s">
        <v>51</v>
      </c>
      <c r="F68" s="171">
        <v>43902.0</v>
      </c>
      <c r="G68" s="47"/>
      <c r="H68" s="28"/>
      <c r="I68" s="46"/>
      <c r="J68" s="28"/>
      <c r="K68" s="25" t="s">
        <v>51</v>
      </c>
      <c r="L68" s="42">
        <v>44113.0</v>
      </c>
      <c r="M68" s="44" t="s">
        <v>2389</v>
      </c>
      <c r="N68" s="42">
        <v>43941.0</v>
      </c>
      <c r="O68" s="28"/>
      <c r="P68" s="36"/>
      <c r="Q68" s="55"/>
      <c r="R68" s="25">
        <v>184.0</v>
      </c>
      <c r="S68" s="32" t="s">
        <v>55</v>
      </c>
      <c r="T68" s="25" t="s">
        <v>51</v>
      </c>
      <c r="U68" s="25"/>
      <c r="V68" s="28"/>
      <c r="W68" s="184"/>
      <c r="X68" s="221" t="s">
        <v>2390</v>
      </c>
      <c r="Y68" s="208"/>
      <c r="Z68" s="208"/>
      <c r="AA68" s="221"/>
      <c r="AB68" s="172"/>
      <c r="AC68" s="208"/>
      <c r="AD68" s="221" t="s">
        <v>51</v>
      </c>
      <c r="AE68" s="208" t="s">
        <v>2391</v>
      </c>
      <c r="AF68" s="222"/>
      <c r="AG68" s="223"/>
      <c r="AH68" s="222"/>
      <c r="AI68" s="223"/>
      <c r="AJ68" s="223"/>
      <c r="AK68" s="222"/>
      <c r="AL68" s="223"/>
      <c r="AM68" s="125"/>
      <c r="AN68" s="146"/>
      <c r="AO68" s="125"/>
      <c r="AP68" s="146"/>
      <c r="AQ68" s="125"/>
      <c r="AR68" s="146"/>
      <c r="AS68" s="125"/>
      <c r="AT68" s="146"/>
      <c r="AU68" s="125"/>
      <c r="AV68" s="125"/>
      <c r="AW68" s="146"/>
      <c r="AX68" s="125"/>
      <c r="AY68" s="125"/>
      <c r="AZ68" s="185"/>
      <c r="BA68" s="125"/>
      <c r="BB68" s="125"/>
      <c r="BC68" s="125"/>
      <c r="BD68" s="125"/>
      <c r="BE68" s="125"/>
      <c r="BF68" s="125"/>
      <c r="BG68" s="188" t="s">
        <v>2392</v>
      </c>
      <c r="BH68" s="125"/>
      <c r="BI68" s="125"/>
      <c r="BJ68" s="180" t="s">
        <v>2393</v>
      </c>
    </row>
    <row r="69">
      <c r="A69" s="24" t="s">
        <v>646</v>
      </c>
      <c r="B69" s="25" t="s">
        <v>647</v>
      </c>
      <c r="C69" s="26" t="s">
        <v>93</v>
      </c>
      <c r="D69" s="27" t="s">
        <v>69</v>
      </c>
      <c r="E69" s="25" t="s">
        <v>51</v>
      </c>
      <c r="F69" s="171">
        <v>43909.0</v>
      </c>
      <c r="G69" s="30">
        <v>1.0</v>
      </c>
      <c r="H69" s="25" t="s">
        <v>53</v>
      </c>
      <c r="I69" s="31"/>
      <c r="J69" s="32"/>
      <c r="K69" s="32" t="s">
        <v>51</v>
      </c>
      <c r="L69" s="33">
        <v>44244.0</v>
      </c>
      <c r="M69" s="44" t="s">
        <v>2394</v>
      </c>
      <c r="N69" s="33">
        <v>44012.0</v>
      </c>
      <c r="O69" s="25"/>
      <c r="P69" s="32"/>
      <c r="Q69" s="42"/>
      <c r="R69" s="25">
        <v>18.0</v>
      </c>
      <c r="S69" s="32" t="s">
        <v>55</v>
      </c>
      <c r="T69" s="32"/>
      <c r="U69" s="32"/>
      <c r="V69" s="25"/>
      <c r="W69" s="171"/>
      <c r="X69" s="222"/>
      <c r="Y69" s="223"/>
      <c r="Z69" s="223"/>
      <c r="AA69" s="222"/>
      <c r="AB69" s="224"/>
      <c r="AC69" s="223"/>
      <c r="AD69" s="221" t="s">
        <v>51</v>
      </c>
      <c r="AE69" s="208" t="s">
        <v>2395</v>
      </c>
      <c r="AF69" s="225"/>
      <c r="AG69" s="226"/>
      <c r="AH69" s="225"/>
      <c r="AI69" s="226"/>
      <c r="AJ69" s="226"/>
      <c r="AK69" s="225"/>
      <c r="AL69" s="226"/>
      <c r="AM69" s="125"/>
      <c r="AN69" s="146"/>
      <c r="AO69" s="125"/>
      <c r="AP69" s="146"/>
      <c r="AQ69" s="125"/>
      <c r="AR69" s="173" t="s">
        <v>51</v>
      </c>
      <c r="AS69" s="35" t="s">
        <v>2396</v>
      </c>
      <c r="AT69" s="173" t="s">
        <v>51</v>
      </c>
      <c r="AU69" s="35" t="s">
        <v>2397</v>
      </c>
      <c r="AV69" s="125"/>
      <c r="AW69" s="146"/>
      <c r="AX69" s="35" t="s">
        <v>2398</v>
      </c>
      <c r="AY69" s="35"/>
      <c r="AZ69" s="227"/>
      <c r="BA69" s="35"/>
      <c r="BB69" s="35"/>
      <c r="BC69" s="35"/>
      <c r="BD69" s="35"/>
      <c r="BE69" s="35"/>
      <c r="BF69" s="178" t="s">
        <v>2399</v>
      </c>
      <c r="BG69" s="188" t="s">
        <v>2400</v>
      </c>
      <c r="BH69" s="188" t="s">
        <v>2401</v>
      </c>
      <c r="BI69" s="188" t="s">
        <v>2402</v>
      </c>
      <c r="BJ69" s="180" t="s">
        <v>2403</v>
      </c>
    </row>
    <row r="70">
      <c r="A70" s="24" t="s">
        <v>653</v>
      </c>
      <c r="B70" s="25" t="s">
        <v>654</v>
      </c>
      <c r="C70" s="26" t="s">
        <v>68</v>
      </c>
      <c r="D70" s="27" t="s">
        <v>102</v>
      </c>
      <c r="E70" s="25" t="s">
        <v>51</v>
      </c>
      <c r="F70" s="171">
        <v>43907.0</v>
      </c>
      <c r="G70" s="30">
        <v>272.0</v>
      </c>
      <c r="H70" s="29">
        <v>43934.0</v>
      </c>
      <c r="I70" s="46">
        <f>(H70-F70)/7</f>
        <v>3.857142857</v>
      </c>
      <c r="J70" s="32"/>
      <c r="K70" s="32" t="s">
        <v>51</v>
      </c>
      <c r="L70" s="33">
        <v>44286.0</v>
      </c>
      <c r="M70" s="44" t="s">
        <v>2404</v>
      </c>
      <c r="N70" s="33">
        <v>43965.0</v>
      </c>
      <c r="O70" s="32"/>
      <c r="P70" s="32"/>
      <c r="Q70" s="33"/>
      <c r="R70" s="70">
        <v>6145.0</v>
      </c>
      <c r="S70" s="32" t="s">
        <v>55</v>
      </c>
      <c r="T70" s="32"/>
      <c r="U70" s="32"/>
      <c r="V70" s="32"/>
      <c r="W70" s="172"/>
      <c r="X70" s="222"/>
      <c r="Y70" s="223"/>
      <c r="Z70" s="223"/>
      <c r="AA70" s="222"/>
      <c r="AB70" s="224"/>
      <c r="AC70" s="223"/>
      <c r="AD70" s="222"/>
      <c r="AE70" s="226"/>
      <c r="AF70" s="225"/>
      <c r="AG70" s="226"/>
      <c r="AH70" s="221" t="s">
        <v>51</v>
      </c>
      <c r="AI70" s="228" t="s">
        <v>2405</v>
      </c>
      <c r="AJ70" s="226"/>
      <c r="AK70" s="225"/>
      <c r="AL70" s="226"/>
      <c r="AM70" s="125"/>
      <c r="AN70" s="173" t="s">
        <v>51</v>
      </c>
      <c r="AO70" s="35" t="s">
        <v>2406</v>
      </c>
      <c r="AP70" s="146"/>
      <c r="AQ70" s="125"/>
      <c r="AR70" s="146"/>
      <c r="AS70" s="125"/>
      <c r="AT70" s="146"/>
      <c r="AU70" s="125"/>
      <c r="AV70" s="125"/>
      <c r="AW70" s="146"/>
      <c r="AX70" s="125"/>
      <c r="AY70" s="35" t="s">
        <v>58</v>
      </c>
      <c r="AZ70" s="177" t="s">
        <v>2407</v>
      </c>
      <c r="BA70" s="125"/>
      <c r="BB70" s="125"/>
      <c r="BC70" s="125"/>
      <c r="BD70" s="125"/>
      <c r="BE70" s="125"/>
      <c r="BF70" s="180" t="s">
        <v>2408</v>
      </c>
      <c r="BG70" s="125"/>
      <c r="BH70" s="125"/>
      <c r="BI70" s="180" t="s">
        <v>2409</v>
      </c>
      <c r="BJ70" s="188" t="s">
        <v>2410</v>
      </c>
    </row>
    <row r="71">
      <c r="A71" s="24" t="s">
        <v>661</v>
      </c>
      <c r="B71" s="25" t="s">
        <v>662</v>
      </c>
      <c r="C71" s="26" t="s">
        <v>68</v>
      </c>
      <c r="D71" s="27" t="s">
        <v>102</v>
      </c>
      <c r="E71" s="25" t="s">
        <v>51</v>
      </c>
      <c r="F71" s="171">
        <v>43906.0</v>
      </c>
      <c r="G71" s="30">
        <v>2876.0</v>
      </c>
      <c r="H71" s="25" t="s">
        <v>53</v>
      </c>
      <c r="I71" s="31"/>
      <c r="J71" s="32"/>
      <c r="K71" s="32" t="s">
        <v>51</v>
      </c>
      <c r="L71" s="33">
        <v>44327.0</v>
      </c>
      <c r="M71" s="44" t="s">
        <v>2411</v>
      </c>
      <c r="N71" s="33">
        <v>43962.0</v>
      </c>
      <c r="O71" s="32" t="s">
        <v>51</v>
      </c>
      <c r="P71" s="44" t="s">
        <v>2412</v>
      </c>
      <c r="Q71" s="33">
        <v>43969.0</v>
      </c>
      <c r="R71" s="70">
        <v>139519.0</v>
      </c>
      <c r="S71" s="32" t="s">
        <v>55</v>
      </c>
      <c r="T71" s="32"/>
      <c r="U71" s="32"/>
      <c r="V71" s="32"/>
      <c r="W71" s="172"/>
      <c r="X71" s="222"/>
      <c r="Y71" s="208"/>
      <c r="Z71" s="208"/>
      <c r="AA71" s="221"/>
      <c r="AB71" s="172"/>
      <c r="AC71" s="208"/>
      <c r="AD71" s="221" t="s">
        <v>51</v>
      </c>
      <c r="AE71" s="59" t="s">
        <v>2413</v>
      </c>
      <c r="AF71" s="208"/>
      <c r="AG71" s="208"/>
      <c r="AH71" s="208" t="s">
        <v>51</v>
      </c>
      <c r="AI71" s="228" t="s">
        <v>2414</v>
      </c>
      <c r="AJ71" s="208" t="s">
        <v>58</v>
      </c>
      <c r="AK71" s="208"/>
      <c r="AL71" s="208" t="s">
        <v>2415</v>
      </c>
      <c r="AM71" s="125"/>
      <c r="AN71" s="146"/>
      <c r="AO71" s="125"/>
      <c r="AP71" s="146"/>
      <c r="AQ71" s="125"/>
      <c r="AR71" s="173" t="s">
        <v>51</v>
      </c>
      <c r="AS71" s="59" t="s">
        <v>2416</v>
      </c>
      <c r="AT71" s="173" t="s">
        <v>51</v>
      </c>
      <c r="AU71" s="178" t="s">
        <v>2417</v>
      </c>
      <c r="AV71" s="125"/>
      <c r="AW71" s="146"/>
      <c r="AX71" s="125"/>
      <c r="AY71" s="35" t="s">
        <v>51</v>
      </c>
      <c r="AZ71" s="177" t="s">
        <v>2418</v>
      </c>
      <c r="BA71" s="125"/>
      <c r="BB71" s="125"/>
      <c r="BC71" s="125"/>
      <c r="BD71" s="125"/>
      <c r="BE71" s="125"/>
      <c r="BF71" s="181" t="s">
        <v>2419</v>
      </c>
      <c r="BG71" s="125"/>
      <c r="BH71" s="125"/>
      <c r="BI71" s="125"/>
      <c r="BJ71" s="88" t="s">
        <v>2420</v>
      </c>
    </row>
    <row r="72">
      <c r="A72" s="24" t="s">
        <v>675</v>
      </c>
      <c r="B72" s="25" t="s">
        <v>676</v>
      </c>
      <c r="C72" s="26" t="s">
        <v>93</v>
      </c>
      <c r="D72" s="27" t="s">
        <v>102</v>
      </c>
      <c r="E72" s="25" t="s">
        <v>51</v>
      </c>
      <c r="F72" s="171">
        <v>43909.0</v>
      </c>
      <c r="G72" s="30">
        <v>6.0</v>
      </c>
      <c r="H72" s="25" t="s">
        <v>53</v>
      </c>
      <c r="I72" s="46"/>
      <c r="J72" s="28"/>
      <c r="K72" s="25" t="s">
        <v>51</v>
      </c>
      <c r="L72" s="42">
        <v>44245.0</v>
      </c>
      <c r="M72" s="44" t="s">
        <v>2421</v>
      </c>
      <c r="N72" s="42">
        <v>44081.0</v>
      </c>
      <c r="O72" s="25" t="s">
        <v>51</v>
      </c>
      <c r="P72" s="44" t="s">
        <v>2422</v>
      </c>
      <c r="Q72" s="55"/>
      <c r="R72" s="25">
        <v>738.0</v>
      </c>
      <c r="S72" s="32" t="s">
        <v>55</v>
      </c>
      <c r="T72" s="28"/>
      <c r="U72" s="28"/>
      <c r="V72" s="28"/>
      <c r="W72" s="184"/>
      <c r="X72" s="222"/>
      <c r="Y72" s="223"/>
      <c r="Z72" s="223"/>
      <c r="AA72" s="222"/>
      <c r="AB72" s="224"/>
      <c r="AC72" s="223"/>
      <c r="AD72" s="222"/>
      <c r="AE72" s="223"/>
      <c r="AF72" s="222"/>
      <c r="AG72" s="223"/>
      <c r="AH72" s="221" t="s">
        <v>51</v>
      </c>
      <c r="AI72" s="208" t="s">
        <v>2423</v>
      </c>
      <c r="AJ72" s="223"/>
      <c r="AK72" s="222"/>
      <c r="AL72" s="223"/>
      <c r="AM72" s="125"/>
      <c r="AN72" s="146"/>
      <c r="AO72" s="125"/>
      <c r="AP72" s="146"/>
      <c r="AQ72" s="125"/>
      <c r="AR72" s="146"/>
      <c r="AS72" s="125"/>
      <c r="AT72" s="146"/>
      <c r="AU72" s="125"/>
      <c r="AV72" s="125"/>
      <c r="AW72" s="146"/>
      <c r="AX72" s="125"/>
      <c r="AY72" s="125"/>
      <c r="AZ72" s="185"/>
      <c r="BA72" s="125"/>
      <c r="BB72" s="125"/>
      <c r="BC72" s="125"/>
      <c r="BD72" s="125"/>
      <c r="BE72" s="125"/>
      <c r="BF72" s="125"/>
      <c r="BG72" s="125"/>
      <c r="BH72" s="125"/>
      <c r="BI72" s="191" t="s">
        <v>2424</v>
      </c>
      <c r="BJ72" s="180" t="s">
        <v>2425</v>
      </c>
    </row>
    <row r="73" ht="101.25" customHeight="1">
      <c r="A73" s="24" t="s">
        <v>678</v>
      </c>
      <c r="B73" s="25" t="s">
        <v>679</v>
      </c>
      <c r="C73" s="26" t="s">
        <v>107</v>
      </c>
      <c r="D73" s="27" t="s">
        <v>69</v>
      </c>
      <c r="E73" s="25" t="s">
        <v>51</v>
      </c>
      <c r="F73" s="171">
        <v>43904.0</v>
      </c>
      <c r="G73" s="30">
        <v>1.0</v>
      </c>
      <c r="H73" s="29">
        <v>43920.0</v>
      </c>
      <c r="I73" s="46">
        <f>(H73-F73)/7</f>
        <v>2.285714286</v>
      </c>
      <c r="J73" s="25"/>
      <c r="K73" s="25" t="s">
        <v>51</v>
      </c>
      <c r="L73" s="42">
        <v>44165.0</v>
      </c>
      <c r="M73" s="44" t="s">
        <v>2426</v>
      </c>
      <c r="N73" s="42">
        <v>44144.0</v>
      </c>
      <c r="O73" s="25"/>
      <c r="P73" s="32"/>
      <c r="Q73" s="42"/>
      <c r="R73" s="25">
        <v>9022.0</v>
      </c>
      <c r="S73" s="32" t="s">
        <v>55</v>
      </c>
      <c r="T73" s="25"/>
      <c r="U73" s="25"/>
      <c r="V73" s="25"/>
      <c r="W73" s="171"/>
      <c r="X73" s="222"/>
      <c r="Y73" s="223"/>
      <c r="Z73" s="208" t="s">
        <v>51</v>
      </c>
      <c r="AA73" s="221"/>
      <c r="AB73" s="172">
        <v>44032.0</v>
      </c>
      <c r="AC73" s="208" t="s">
        <v>2427</v>
      </c>
      <c r="AD73" s="221" t="s">
        <v>51</v>
      </c>
      <c r="AE73" s="208" t="s">
        <v>2428</v>
      </c>
      <c r="AF73" s="225"/>
      <c r="AG73" s="226"/>
      <c r="AH73" s="221" t="s">
        <v>51</v>
      </c>
      <c r="AI73" s="228" t="s">
        <v>2429</v>
      </c>
      <c r="AJ73" s="226"/>
      <c r="AK73" s="225"/>
      <c r="AL73" s="226"/>
      <c r="AM73" s="125"/>
      <c r="AN73" s="146"/>
      <c r="AO73" s="125"/>
      <c r="AP73" s="146"/>
      <c r="AQ73" s="125"/>
      <c r="AR73" s="173" t="s">
        <v>51</v>
      </c>
      <c r="AS73" s="35" t="s">
        <v>2430</v>
      </c>
      <c r="AT73" s="146"/>
      <c r="AU73" s="125"/>
      <c r="AV73" s="125"/>
      <c r="AW73" s="146"/>
      <c r="AX73" s="125"/>
      <c r="AY73" s="125"/>
      <c r="AZ73" s="185"/>
      <c r="BA73" s="125"/>
      <c r="BB73" s="125"/>
      <c r="BC73" s="125"/>
      <c r="BD73" s="125"/>
      <c r="BE73" s="125"/>
      <c r="BF73" s="125"/>
      <c r="BG73" s="188" t="s">
        <v>683</v>
      </c>
      <c r="BH73" s="125"/>
      <c r="BI73" s="125"/>
      <c r="BJ73" s="181" t="s">
        <v>2431</v>
      </c>
    </row>
    <row r="74" ht="138.75" customHeight="1">
      <c r="A74" s="229" t="s">
        <v>2432</v>
      </c>
      <c r="B74" s="25" t="s">
        <v>685</v>
      </c>
      <c r="C74" s="26" t="s">
        <v>107</v>
      </c>
      <c r="D74" s="27" t="s">
        <v>50</v>
      </c>
      <c r="E74" s="25" t="s">
        <v>51</v>
      </c>
      <c r="F74" s="171">
        <v>43908.0</v>
      </c>
      <c r="G74" s="30">
        <v>1.0</v>
      </c>
      <c r="H74" s="25" t="s">
        <v>686</v>
      </c>
      <c r="I74" s="41">
        <v>3.0</v>
      </c>
      <c r="J74" s="25" t="s">
        <v>51</v>
      </c>
      <c r="K74" s="25" t="s">
        <v>51</v>
      </c>
      <c r="L74" s="42">
        <v>44137.0</v>
      </c>
      <c r="M74" s="44" t="s">
        <v>2433</v>
      </c>
      <c r="N74" s="42">
        <v>44118.0</v>
      </c>
      <c r="O74" s="32"/>
      <c r="P74" s="32"/>
      <c r="Q74" s="33"/>
      <c r="R74" s="32">
        <v>3636.0</v>
      </c>
      <c r="S74" s="32" t="s">
        <v>55</v>
      </c>
      <c r="T74" s="28"/>
      <c r="U74" s="28"/>
      <c r="V74" s="32"/>
      <c r="W74" s="172"/>
      <c r="X74" s="222"/>
      <c r="Y74" s="223"/>
      <c r="Z74" s="208" t="s">
        <v>51</v>
      </c>
      <c r="AA74" s="221"/>
      <c r="AB74" s="172">
        <v>44032.0</v>
      </c>
      <c r="AC74" s="208" t="s">
        <v>2434</v>
      </c>
      <c r="AD74" s="221" t="s">
        <v>51</v>
      </c>
      <c r="AE74" s="208" t="s">
        <v>2435</v>
      </c>
      <c r="AF74" s="225"/>
      <c r="AG74" s="226"/>
      <c r="AH74" s="221" t="s">
        <v>51</v>
      </c>
      <c r="AI74" s="228" t="s">
        <v>2436</v>
      </c>
      <c r="AJ74" s="226"/>
      <c r="AK74" s="225"/>
      <c r="AL74" s="226"/>
      <c r="AM74" s="125"/>
      <c r="AN74" s="146"/>
      <c r="AO74" s="125"/>
      <c r="AP74" s="146"/>
      <c r="AQ74" s="125"/>
      <c r="AR74" s="173" t="s">
        <v>51</v>
      </c>
      <c r="AS74" s="35" t="s">
        <v>2437</v>
      </c>
      <c r="AT74" s="146"/>
      <c r="AU74" s="125"/>
      <c r="AV74" s="125"/>
      <c r="AW74" s="146"/>
      <c r="AX74" s="125"/>
      <c r="AY74" s="125"/>
      <c r="AZ74" s="185"/>
      <c r="BA74" s="125"/>
      <c r="BB74" s="125"/>
      <c r="BC74" s="125"/>
      <c r="BD74" s="125"/>
      <c r="BE74" s="125"/>
      <c r="BF74" s="180" t="s">
        <v>2438</v>
      </c>
      <c r="BG74" s="188" t="s">
        <v>2439</v>
      </c>
      <c r="BH74" s="125"/>
      <c r="BI74" s="188" t="s">
        <v>2440</v>
      </c>
      <c r="BJ74" s="180" t="s">
        <v>2441</v>
      </c>
    </row>
    <row r="75">
      <c r="A75" s="24" t="s">
        <v>692</v>
      </c>
      <c r="B75" s="25" t="s">
        <v>693</v>
      </c>
      <c r="C75" s="26" t="s">
        <v>68</v>
      </c>
      <c r="D75" s="27" t="s">
        <v>69</v>
      </c>
      <c r="E75" s="25" t="s">
        <v>51</v>
      </c>
      <c r="F75" s="171">
        <v>43901.0</v>
      </c>
      <c r="G75" s="30">
        <v>23.0</v>
      </c>
      <c r="H75" s="29">
        <v>43922.0</v>
      </c>
      <c r="I75" s="46">
        <f t="shared" ref="I75:I76" si="6">(H75-F75)/7</f>
        <v>3</v>
      </c>
      <c r="J75" s="32"/>
      <c r="K75" s="32" t="s">
        <v>51</v>
      </c>
      <c r="L75" s="33">
        <v>44245.0</v>
      </c>
      <c r="M75" s="44" t="s">
        <v>2442</v>
      </c>
      <c r="N75" s="33">
        <v>44089.0</v>
      </c>
      <c r="O75" s="32" t="s">
        <v>51</v>
      </c>
      <c r="P75" s="32" t="s">
        <v>2443</v>
      </c>
      <c r="Q75" s="33">
        <v>44163.0</v>
      </c>
      <c r="R75" s="32">
        <v>2562.0</v>
      </c>
      <c r="S75" s="32" t="s">
        <v>55</v>
      </c>
      <c r="T75" s="32"/>
      <c r="U75" s="32"/>
      <c r="V75" s="32"/>
      <c r="W75" s="172"/>
      <c r="X75" s="222"/>
      <c r="Y75" s="223"/>
      <c r="Z75" s="223"/>
      <c r="AA75" s="222"/>
      <c r="AB75" s="224"/>
      <c r="AC75" s="223"/>
      <c r="AD75" s="221" t="s">
        <v>51</v>
      </c>
      <c r="AE75" s="208" t="s">
        <v>2444</v>
      </c>
      <c r="AF75" s="225"/>
      <c r="AG75" s="226"/>
      <c r="AH75" s="225"/>
      <c r="AI75" s="226"/>
      <c r="AJ75" s="226"/>
      <c r="AK75" s="225"/>
      <c r="AL75" s="226"/>
      <c r="AM75" s="125"/>
      <c r="AN75" s="146"/>
      <c r="AO75" s="125"/>
      <c r="AP75" s="146"/>
      <c r="AQ75" s="125"/>
      <c r="AR75" s="146"/>
      <c r="AS75" s="125"/>
      <c r="AT75" s="146"/>
      <c r="AU75" s="125"/>
      <c r="AV75" s="125"/>
      <c r="AW75" s="146"/>
      <c r="AX75" s="125"/>
      <c r="AY75" s="35" t="s">
        <v>58</v>
      </c>
      <c r="AZ75" s="177" t="s">
        <v>2445</v>
      </c>
      <c r="BA75" s="125"/>
      <c r="BB75" s="125"/>
      <c r="BC75" s="125"/>
      <c r="BD75" s="125"/>
      <c r="BE75" s="125"/>
      <c r="BF75" s="125"/>
      <c r="BG75" s="88" t="s">
        <v>2446</v>
      </c>
      <c r="BH75" s="180" t="s">
        <v>2447</v>
      </c>
      <c r="BI75" s="188" t="s">
        <v>2448</v>
      </c>
      <c r="BJ75" s="181" t="s">
        <v>2449</v>
      </c>
    </row>
    <row r="76">
      <c r="A76" s="24" t="s">
        <v>702</v>
      </c>
      <c r="B76" s="25" t="s">
        <v>703</v>
      </c>
      <c r="C76" s="26" t="s">
        <v>68</v>
      </c>
      <c r="D76" s="27" t="s">
        <v>102</v>
      </c>
      <c r="E76" s="32" t="s">
        <v>159</v>
      </c>
      <c r="F76" s="171">
        <v>43906.0</v>
      </c>
      <c r="G76" s="30">
        <v>3062.0</v>
      </c>
      <c r="H76" s="29">
        <v>43941.0</v>
      </c>
      <c r="I76" s="46">
        <f t="shared" si="6"/>
        <v>5</v>
      </c>
      <c r="J76" s="25" t="s">
        <v>51</v>
      </c>
      <c r="K76" s="25" t="s">
        <v>51</v>
      </c>
      <c r="L76" s="42">
        <v>44270.0</v>
      </c>
      <c r="M76" s="44" t="s">
        <v>2450</v>
      </c>
      <c r="N76" s="42">
        <v>43955.0</v>
      </c>
      <c r="O76" s="32" t="s">
        <v>51</v>
      </c>
      <c r="P76" s="44" t="s">
        <v>2451</v>
      </c>
      <c r="Q76" s="33">
        <v>44067.0</v>
      </c>
      <c r="R76" s="70">
        <v>166152.0</v>
      </c>
      <c r="S76" s="32" t="s">
        <v>55</v>
      </c>
      <c r="T76" s="25"/>
      <c r="U76" s="25"/>
      <c r="V76" s="32"/>
      <c r="W76" s="172"/>
      <c r="X76" s="222"/>
      <c r="Y76" s="223"/>
      <c r="Z76" s="223"/>
      <c r="AA76" s="222"/>
      <c r="AB76" s="224"/>
      <c r="AC76" s="223"/>
      <c r="AD76" s="222"/>
      <c r="AE76" s="226"/>
      <c r="AF76" s="225"/>
      <c r="AG76" s="226"/>
      <c r="AH76" s="221" t="s">
        <v>51</v>
      </c>
      <c r="AI76" s="228" t="s">
        <v>2452</v>
      </c>
      <c r="AJ76" s="226"/>
      <c r="AK76" s="225"/>
      <c r="AL76" s="226"/>
      <c r="AM76" s="125"/>
      <c r="AN76" s="146"/>
      <c r="AO76" s="125"/>
      <c r="AP76" s="146"/>
      <c r="AQ76" s="125"/>
      <c r="AR76" s="146"/>
      <c r="AS76" s="125"/>
      <c r="AT76" s="146"/>
      <c r="AU76" s="125"/>
      <c r="AV76" s="125"/>
      <c r="AW76" s="146"/>
      <c r="AX76" s="125"/>
      <c r="AY76" s="35" t="s">
        <v>51</v>
      </c>
      <c r="AZ76" s="177" t="s">
        <v>2453</v>
      </c>
      <c r="BA76" s="35" t="s">
        <v>2083</v>
      </c>
      <c r="BB76" s="178" t="s">
        <v>2454</v>
      </c>
      <c r="BC76" s="125"/>
      <c r="BD76" s="125"/>
      <c r="BE76" s="125"/>
      <c r="BF76" s="125"/>
      <c r="BG76" s="125"/>
      <c r="BH76" s="188" t="s">
        <v>712</v>
      </c>
      <c r="BI76" s="125"/>
      <c r="BJ76" s="181" t="s">
        <v>2455</v>
      </c>
    </row>
    <row r="77">
      <c r="A77" s="24" t="s">
        <v>713</v>
      </c>
      <c r="B77" s="25" t="s">
        <v>714</v>
      </c>
      <c r="C77" s="26" t="s">
        <v>107</v>
      </c>
      <c r="D77" s="27" t="s">
        <v>108</v>
      </c>
      <c r="E77" s="25" t="s">
        <v>51</v>
      </c>
      <c r="F77" s="171">
        <v>43905.0</v>
      </c>
      <c r="G77" s="30">
        <v>4.0</v>
      </c>
      <c r="H77" s="25" t="s">
        <v>53</v>
      </c>
      <c r="I77" s="31"/>
      <c r="J77" s="32"/>
      <c r="K77" s="32" t="s">
        <v>51</v>
      </c>
      <c r="L77" s="33">
        <v>44335.0</v>
      </c>
      <c r="M77" s="230" t="s">
        <v>2456</v>
      </c>
      <c r="N77" s="33">
        <v>44004.0</v>
      </c>
      <c r="O77" s="32"/>
      <c r="P77" s="32"/>
      <c r="Q77" s="33"/>
      <c r="R77" s="32">
        <v>14154.0</v>
      </c>
      <c r="S77" s="32" t="s">
        <v>55</v>
      </c>
      <c r="T77" s="32"/>
      <c r="U77" s="32"/>
      <c r="V77" s="32"/>
      <c r="W77" s="172"/>
      <c r="X77" s="222"/>
      <c r="Y77" s="223"/>
      <c r="Z77" s="223"/>
      <c r="AA77" s="222"/>
      <c r="AB77" s="224"/>
      <c r="AC77" s="223"/>
      <c r="AD77" s="222"/>
      <c r="AE77" s="226"/>
      <c r="AF77" s="225"/>
      <c r="AG77" s="226"/>
      <c r="AH77" s="221" t="s">
        <v>51</v>
      </c>
      <c r="AI77" s="228" t="s">
        <v>2457</v>
      </c>
      <c r="AJ77" s="226"/>
      <c r="AK77" s="225"/>
      <c r="AL77" s="226"/>
      <c r="AM77" s="125"/>
      <c r="AN77" s="146"/>
      <c r="AO77" s="125"/>
      <c r="AP77" s="146"/>
      <c r="AQ77" s="125"/>
      <c r="AR77" s="146"/>
      <c r="AS77" s="125"/>
      <c r="AT77" s="146"/>
      <c r="AU77" s="125"/>
      <c r="AV77" s="125"/>
      <c r="AW77" s="146"/>
      <c r="AX77" s="125"/>
      <c r="AY77" s="125"/>
      <c r="AZ77" s="185"/>
      <c r="BA77" s="125"/>
      <c r="BB77" s="125"/>
      <c r="BC77" s="125"/>
      <c r="BD77" s="125"/>
      <c r="BE77" s="125"/>
      <c r="BF77" s="125"/>
      <c r="BG77" s="191" t="s">
        <v>2458</v>
      </c>
      <c r="BH77" s="188" t="s">
        <v>2459</v>
      </c>
      <c r="BI77" s="125"/>
      <c r="BJ77" s="181" t="s">
        <v>2460</v>
      </c>
    </row>
    <row r="78">
      <c r="A78" s="24" t="s">
        <v>723</v>
      </c>
      <c r="B78" s="25" t="s">
        <v>724</v>
      </c>
      <c r="C78" s="26" t="s">
        <v>68</v>
      </c>
      <c r="D78" s="27" t="s">
        <v>102</v>
      </c>
      <c r="E78" s="32" t="s">
        <v>159</v>
      </c>
      <c r="F78" s="171">
        <v>43913.0</v>
      </c>
      <c r="G78" s="30">
        <v>6.0</v>
      </c>
      <c r="H78" s="32" t="s">
        <v>53</v>
      </c>
      <c r="I78" s="31"/>
      <c r="J78" s="32"/>
      <c r="K78" s="32" t="s">
        <v>51</v>
      </c>
      <c r="L78" s="33">
        <v>44270.0</v>
      </c>
      <c r="M78" s="44" t="s">
        <v>2461</v>
      </c>
      <c r="N78" s="33">
        <v>43977.0</v>
      </c>
      <c r="O78" s="25" t="s">
        <v>51</v>
      </c>
      <c r="P78" s="32" t="s">
        <v>2462</v>
      </c>
      <c r="Q78" s="42">
        <v>44207.0</v>
      </c>
      <c r="R78" s="25">
        <v>154.0</v>
      </c>
      <c r="S78" s="32" t="s">
        <v>55</v>
      </c>
      <c r="T78" s="32"/>
      <c r="U78" s="32"/>
      <c r="V78" s="28"/>
      <c r="W78" s="184"/>
      <c r="X78" s="221" t="s">
        <v>2463</v>
      </c>
      <c r="Y78" s="208"/>
      <c r="Z78" s="208"/>
      <c r="AA78" s="221"/>
      <c r="AB78" s="172"/>
      <c r="AC78" s="208"/>
      <c r="AD78" s="221" t="s">
        <v>51</v>
      </c>
      <c r="AE78" s="208" t="s">
        <v>2464</v>
      </c>
      <c r="AF78" s="221"/>
      <c r="AG78" s="208"/>
      <c r="AH78" s="221" t="s">
        <v>51</v>
      </c>
      <c r="AI78" s="228" t="s">
        <v>2465</v>
      </c>
      <c r="AJ78" s="208" t="s">
        <v>58</v>
      </c>
      <c r="AK78" s="221" t="s">
        <v>2466</v>
      </c>
      <c r="AL78" s="208" t="s">
        <v>2467</v>
      </c>
      <c r="AM78" s="35" t="s">
        <v>51</v>
      </c>
      <c r="AN78" s="173" t="s">
        <v>51</v>
      </c>
      <c r="AO78" s="35" t="s">
        <v>2468</v>
      </c>
      <c r="AP78" s="146"/>
      <c r="AQ78" s="125"/>
      <c r="AR78" s="173" t="s">
        <v>51</v>
      </c>
      <c r="AS78" s="178" t="s">
        <v>2469</v>
      </c>
      <c r="AT78" s="146"/>
      <c r="AU78" s="125"/>
      <c r="AV78" s="125"/>
      <c r="AW78" s="146"/>
      <c r="AX78" s="125"/>
      <c r="AY78" s="35" t="s">
        <v>58</v>
      </c>
      <c r="AZ78" s="177" t="s">
        <v>2470</v>
      </c>
      <c r="BA78" s="125"/>
      <c r="BB78" s="125"/>
      <c r="BC78" s="125"/>
      <c r="BD78" s="125"/>
      <c r="BE78" s="125"/>
      <c r="BF78" s="178" t="s">
        <v>2471</v>
      </c>
      <c r="BG78" s="181" t="s">
        <v>2472</v>
      </c>
      <c r="BH78" s="188" t="s">
        <v>2473</v>
      </c>
      <c r="BI78" s="188" t="s">
        <v>2474</v>
      </c>
      <c r="BJ78" s="180" t="s">
        <v>2475</v>
      </c>
    </row>
    <row r="79">
      <c r="A79" s="24" t="s">
        <v>729</v>
      </c>
      <c r="B79" s="25" t="s">
        <v>730</v>
      </c>
      <c r="C79" s="26" t="s">
        <v>68</v>
      </c>
      <c r="D79" s="27" t="s">
        <v>102</v>
      </c>
      <c r="E79" s="25" t="s">
        <v>51</v>
      </c>
      <c r="F79" s="171">
        <v>43901.0</v>
      </c>
      <c r="G79" s="30">
        <v>89.0</v>
      </c>
      <c r="H79" s="25" t="s">
        <v>70</v>
      </c>
      <c r="I79" s="31">
        <v>2.0</v>
      </c>
      <c r="J79" s="32" t="s">
        <v>51</v>
      </c>
      <c r="K79" s="32" t="s">
        <v>51</v>
      </c>
      <c r="L79" s="33">
        <v>44327.0</v>
      </c>
      <c r="M79" s="44" t="s">
        <v>2476</v>
      </c>
      <c r="N79" s="33">
        <v>43969.0</v>
      </c>
      <c r="O79" s="32" t="s">
        <v>51</v>
      </c>
      <c r="P79" s="32" t="s">
        <v>2477</v>
      </c>
      <c r="Q79" s="33">
        <v>44151.0</v>
      </c>
      <c r="R79" s="32">
        <v>2836.0</v>
      </c>
      <c r="S79" s="32" t="s">
        <v>55</v>
      </c>
      <c r="T79" s="32"/>
      <c r="U79" s="32"/>
      <c r="V79" s="32"/>
      <c r="W79" s="172"/>
      <c r="X79" s="222"/>
      <c r="Y79" s="208"/>
      <c r="Z79" s="208"/>
      <c r="AA79" s="221"/>
      <c r="AB79" s="172"/>
      <c r="AC79" s="208"/>
      <c r="AD79" s="221" t="s">
        <v>51</v>
      </c>
      <c r="AE79" s="208" t="s">
        <v>2478</v>
      </c>
      <c r="AF79" s="225"/>
      <c r="AG79" s="226"/>
      <c r="AH79" s="221" t="s">
        <v>51</v>
      </c>
      <c r="AI79" s="228" t="s">
        <v>2479</v>
      </c>
      <c r="AJ79" s="226"/>
      <c r="AK79" s="225"/>
      <c r="AL79" s="226"/>
      <c r="AM79" s="125"/>
      <c r="AN79" s="146"/>
      <c r="AO79" s="125"/>
      <c r="AP79" s="146"/>
      <c r="AQ79" s="125"/>
      <c r="AR79" s="146"/>
      <c r="AS79" s="125"/>
      <c r="AT79" s="146"/>
      <c r="AU79" s="125"/>
      <c r="AV79" s="125"/>
      <c r="AW79" s="146"/>
      <c r="AX79" s="125"/>
      <c r="AY79" s="35" t="s">
        <v>58</v>
      </c>
      <c r="AZ79" s="177" t="s">
        <v>2480</v>
      </c>
      <c r="BA79" s="125"/>
      <c r="BB79" s="125"/>
      <c r="BC79" s="125"/>
      <c r="BD79" s="125"/>
      <c r="BE79" s="125"/>
      <c r="BF79" s="188" t="s">
        <v>2481</v>
      </c>
      <c r="BG79" s="125"/>
      <c r="BH79" s="188" t="s">
        <v>739</v>
      </c>
      <c r="BI79" s="188" t="s">
        <v>2482</v>
      </c>
      <c r="BJ79" s="35" t="s">
        <v>2483</v>
      </c>
    </row>
    <row r="80">
      <c r="A80" s="24" t="s">
        <v>740</v>
      </c>
      <c r="B80" s="25" t="s">
        <v>741</v>
      </c>
      <c r="C80" s="26" t="s">
        <v>68</v>
      </c>
      <c r="D80" s="27" t="s">
        <v>102</v>
      </c>
      <c r="E80" s="25" t="s">
        <v>51</v>
      </c>
      <c r="F80" s="171">
        <v>43913.0</v>
      </c>
      <c r="G80" s="30">
        <v>1.0</v>
      </c>
      <c r="H80" s="25" t="s">
        <v>70</v>
      </c>
      <c r="I80" s="41">
        <v>2.0</v>
      </c>
      <c r="J80" s="25" t="s">
        <v>51</v>
      </c>
      <c r="K80" s="32" t="s">
        <v>51</v>
      </c>
      <c r="L80" s="33">
        <v>44113.0</v>
      </c>
      <c r="M80" s="44" t="s">
        <v>2484</v>
      </c>
      <c r="N80" s="33">
        <v>43935.0</v>
      </c>
      <c r="O80" s="28"/>
      <c r="P80" s="36"/>
      <c r="Q80" s="55"/>
      <c r="R80" s="25">
        <v>11.0</v>
      </c>
      <c r="S80" s="32" t="s">
        <v>55</v>
      </c>
      <c r="T80" s="32"/>
      <c r="U80" s="32"/>
      <c r="V80" s="25" t="s">
        <v>51</v>
      </c>
      <c r="W80" s="171">
        <v>43935.0</v>
      </c>
      <c r="X80" s="222"/>
      <c r="Y80" s="223"/>
      <c r="Z80" s="223"/>
      <c r="AA80" s="222"/>
      <c r="AB80" s="224"/>
      <c r="AC80" s="223"/>
      <c r="AD80" s="222"/>
      <c r="AE80" s="223"/>
      <c r="AF80" s="222"/>
      <c r="AG80" s="223"/>
      <c r="AH80" s="222"/>
      <c r="AI80" s="223"/>
      <c r="AJ80" s="223"/>
      <c r="AK80" s="222"/>
      <c r="AL80" s="223"/>
      <c r="AM80" s="125"/>
      <c r="AN80" s="146"/>
      <c r="AO80" s="125"/>
      <c r="AP80" s="146"/>
      <c r="AQ80" s="125"/>
      <c r="AR80" s="146"/>
      <c r="AS80" s="125"/>
      <c r="AT80" s="146"/>
      <c r="AU80" s="125"/>
      <c r="AV80" s="125"/>
      <c r="AW80" s="146"/>
      <c r="AX80" s="125"/>
      <c r="AY80" s="125"/>
      <c r="AZ80" s="185"/>
      <c r="BA80" s="125"/>
      <c r="BB80" s="125"/>
      <c r="BC80" s="125"/>
      <c r="BD80" s="125"/>
      <c r="BE80" s="125"/>
      <c r="BF80" s="125"/>
      <c r="BG80" s="180" t="s">
        <v>2485</v>
      </c>
      <c r="BH80" s="125"/>
      <c r="BI80" s="188" t="s">
        <v>2486</v>
      </c>
      <c r="BJ80" s="125"/>
    </row>
    <row r="81">
      <c r="A81" s="24" t="s">
        <v>745</v>
      </c>
      <c r="B81" s="25" t="s">
        <v>746</v>
      </c>
      <c r="C81" s="26" t="s">
        <v>118</v>
      </c>
      <c r="D81" s="27" t="s">
        <v>69</v>
      </c>
      <c r="E81" s="25" t="s">
        <v>51</v>
      </c>
      <c r="F81" s="171">
        <v>43905.0</v>
      </c>
      <c r="G81" s="47"/>
      <c r="H81" s="28"/>
      <c r="I81" s="46"/>
      <c r="J81" s="28"/>
      <c r="K81" s="25" t="s">
        <v>51</v>
      </c>
      <c r="L81" s="42">
        <v>44315.0</v>
      </c>
      <c r="M81" s="44" t="s">
        <v>2487</v>
      </c>
      <c r="N81" s="42">
        <v>44081.0</v>
      </c>
      <c r="O81" s="28"/>
      <c r="P81" s="36"/>
      <c r="Q81" s="55"/>
      <c r="R81" s="25">
        <v>24.0</v>
      </c>
      <c r="S81" s="32" t="s">
        <v>55</v>
      </c>
      <c r="T81" s="25"/>
      <c r="U81" s="29"/>
      <c r="V81" s="28"/>
      <c r="W81" s="184"/>
      <c r="X81" s="221" t="s">
        <v>2488</v>
      </c>
      <c r="Y81" s="208"/>
      <c r="Z81" s="208" t="s">
        <v>51</v>
      </c>
      <c r="AA81" s="221"/>
      <c r="AB81" s="172">
        <v>43990.0</v>
      </c>
      <c r="AC81" s="228" t="s">
        <v>2489</v>
      </c>
      <c r="AD81" s="221"/>
      <c r="AE81" s="208"/>
      <c r="AF81" s="222"/>
      <c r="AG81" s="223"/>
      <c r="AH81" s="222"/>
      <c r="AI81" s="223"/>
      <c r="AJ81" s="223"/>
      <c r="AK81" s="222"/>
      <c r="AL81" s="223"/>
      <c r="AM81" s="88" t="s">
        <v>51</v>
      </c>
      <c r="AN81" s="146"/>
      <c r="AO81" s="125"/>
      <c r="AP81" s="187" t="s">
        <v>51</v>
      </c>
      <c r="AQ81" s="192"/>
      <c r="AR81" s="187" t="s">
        <v>51</v>
      </c>
      <c r="AS81" s="88" t="s">
        <v>2490</v>
      </c>
      <c r="AT81" s="146"/>
      <c r="AU81" s="125"/>
      <c r="AV81" s="125"/>
      <c r="AW81" s="146"/>
      <c r="AX81" s="125"/>
      <c r="AY81" s="35" t="s">
        <v>58</v>
      </c>
      <c r="AZ81" s="177" t="s">
        <v>2491</v>
      </c>
      <c r="BA81" s="125"/>
      <c r="BB81" s="125"/>
      <c r="BC81" s="125"/>
      <c r="BD81" s="125"/>
      <c r="BE81" s="125"/>
      <c r="BF81" s="188" t="s">
        <v>2492</v>
      </c>
      <c r="BG81" s="125"/>
      <c r="BH81" s="125"/>
      <c r="BI81" s="125"/>
      <c r="BJ81" s="125"/>
    </row>
    <row r="82">
      <c r="A82" s="24" t="s">
        <v>749</v>
      </c>
      <c r="B82" s="25" t="s">
        <v>750</v>
      </c>
      <c r="C82" s="26" t="s">
        <v>93</v>
      </c>
      <c r="D82" s="27" t="s">
        <v>102</v>
      </c>
      <c r="E82" s="25" t="s">
        <v>51</v>
      </c>
      <c r="F82" s="171">
        <v>43906.0</v>
      </c>
      <c r="G82" s="30">
        <v>5.0</v>
      </c>
      <c r="H82" s="25" t="s">
        <v>70</v>
      </c>
      <c r="I82" s="41">
        <v>2.0</v>
      </c>
      <c r="J82" s="25" t="s">
        <v>51</v>
      </c>
      <c r="K82" s="25" t="s">
        <v>51</v>
      </c>
      <c r="L82" s="42">
        <v>44225.0</v>
      </c>
      <c r="M82" s="44" t="s">
        <v>2493</v>
      </c>
      <c r="N82" s="42">
        <v>44215.0</v>
      </c>
      <c r="O82" s="32"/>
      <c r="P82" s="32"/>
      <c r="Q82" s="33"/>
      <c r="R82" s="32">
        <v>7287.0</v>
      </c>
      <c r="S82" s="32" t="s">
        <v>55</v>
      </c>
      <c r="T82" s="28"/>
      <c r="U82" s="28"/>
      <c r="V82" s="32"/>
      <c r="W82" s="172"/>
      <c r="X82" s="222"/>
      <c r="Y82" s="223"/>
      <c r="Z82" s="223"/>
      <c r="AA82" s="222"/>
      <c r="AB82" s="224"/>
      <c r="AC82" s="223"/>
      <c r="AD82" s="222"/>
      <c r="AE82" s="226"/>
      <c r="AF82" s="221" t="s">
        <v>58</v>
      </c>
      <c r="AG82" s="208" t="s">
        <v>2494</v>
      </c>
      <c r="AH82" s="225"/>
      <c r="AI82" s="226"/>
      <c r="AJ82" s="226"/>
      <c r="AK82" s="225"/>
      <c r="AL82" s="226"/>
      <c r="AM82" s="125"/>
      <c r="AN82" s="146"/>
      <c r="AO82" s="125"/>
      <c r="AP82" s="146"/>
      <c r="AQ82" s="125"/>
      <c r="AR82" s="146"/>
      <c r="AS82" s="125"/>
      <c r="AT82" s="146"/>
      <c r="AU82" s="125"/>
      <c r="AV82" s="125"/>
      <c r="AW82" s="146"/>
      <c r="AX82" s="125"/>
      <c r="AY82" s="125"/>
      <c r="AZ82" s="185"/>
      <c r="BA82" s="125"/>
      <c r="BB82" s="125"/>
      <c r="BC82" s="125"/>
      <c r="BD82" s="125"/>
      <c r="BE82" s="125"/>
      <c r="BF82" s="125"/>
      <c r="BG82" s="181" t="s">
        <v>2495</v>
      </c>
      <c r="BH82" s="125"/>
      <c r="BI82" s="188" t="s">
        <v>2496</v>
      </c>
      <c r="BJ82" s="125"/>
    </row>
    <row r="83">
      <c r="A83" s="24" t="s">
        <v>756</v>
      </c>
      <c r="B83" s="25" t="s">
        <v>757</v>
      </c>
      <c r="C83" s="26" t="s">
        <v>118</v>
      </c>
      <c r="D83" s="27" t="s">
        <v>69</v>
      </c>
      <c r="E83" s="25" t="s">
        <v>51</v>
      </c>
      <c r="F83" s="171">
        <v>43906.0</v>
      </c>
      <c r="G83" s="30">
        <v>6.0</v>
      </c>
      <c r="H83" s="25" t="s">
        <v>686</v>
      </c>
      <c r="I83" s="41">
        <v>3.0</v>
      </c>
      <c r="J83" s="25" t="s">
        <v>51</v>
      </c>
      <c r="K83" s="25" t="s">
        <v>51</v>
      </c>
      <c r="L83" s="42">
        <v>44245.0</v>
      </c>
      <c r="M83" s="44" t="s">
        <v>2497</v>
      </c>
      <c r="N83" s="42">
        <v>44200.0</v>
      </c>
      <c r="O83" s="32"/>
      <c r="P83" s="32"/>
      <c r="Q83" s="33"/>
      <c r="R83" s="32">
        <v>139419.0</v>
      </c>
      <c r="S83" s="32" t="s">
        <v>55</v>
      </c>
      <c r="T83" s="25"/>
      <c r="U83" s="25"/>
      <c r="V83" s="32"/>
      <c r="W83" s="172"/>
      <c r="X83" s="222"/>
      <c r="Y83" s="223"/>
      <c r="Z83" s="223"/>
      <c r="AA83" s="222"/>
      <c r="AB83" s="224"/>
      <c r="AC83" s="223"/>
      <c r="AD83" s="222"/>
      <c r="AE83" s="226"/>
      <c r="AF83" s="221" t="s">
        <v>51</v>
      </c>
      <c r="AG83" s="208" t="s">
        <v>2498</v>
      </c>
      <c r="AH83" s="221" t="s">
        <v>51</v>
      </c>
      <c r="AI83" s="228" t="s">
        <v>2499</v>
      </c>
      <c r="AJ83" s="226"/>
      <c r="AK83" s="225"/>
      <c r="AL83" s="226"/>
      <c r="AM83" s="125"/>
      <c r="AN83" s="146"/>
      <c r="AO83" s="125"/>
      <c r="AP83" s="146"/>
      <c r="AQ83" s="125"/>
      <c r="AR83" s="173" t="s">
        <v>51</v>
      </c>
      <c r="AS83" s="35" t="s">
        <v>2500</v>
      </c>
      <c r="AT83" s="173" t="s">
        <v>51</v>
      </c>
      <c r="AU83" s="35" t="s">
        <v>2501</v>
      </c>
      <c r="AV83" s="125"/>
      <c r="AW83" s="146"/>
      <c r="AX83" s="125"/>
      <c r="AY83" s="125"/>
      <c r="AZ83" s="185"/>
      <c r="BA83" s="125"/>
      <c r="BB83" s="125"/>
      <c r="BC83" s="125"/>
      <c r="BD83" s="125"/>
      <c r="BE83" s="125"/>
      <c r="BF83" s="125"/>
      <c r="BG83" s="191" t="s">
        <v>2502</v>
      </c>
      <c r="BH83" s="188" t="s">
        <v>766</v>
      </c>
      <c r="BI83" s="125"/>
      <c r="BJ83" s="125"/>
    </row>
    <row r="84">
      <c r="A84" s="24" t="s">
        <v>768</v>
      </c>
      <c r="B84" s="25" t="s">
        <v>769</v>
      </c>
      <c r="C84" s="26" t="s">
        <v>107</v>
      </c>
      <c r="D84" s="27" t="s">
        <v>50</v>
      </c>
      <c r="E84" s="25" t="s">
        <v>51</v>
      </c>
      <c r="F84" s="171">
        <v>43914.0</v>
      </c>
      <c r="G84" s="25">
        <v>4.0</v>
      </c>
      <c r="H84" s="28"/>
      <c r="I84" s="41" t="s">
        <v>53</v>
      </c>
      <c r="J84" s="28"/>
      <c r="K84" s="25" t="s">
        <v>51</v>
      </c>
      <c r="L84" s="42">
        <v>44165.0</v>
      </c>
      <c r="M84" s="44" t="s">
        <v>2503</v>
      </c>
      <c r="N84" s="42">
        <v>44011.0</v>
      </c>
      <c r="O84" s="32"/>
      <c r="P84" s="32"/>
      <c r="Q84" s="33"/>
      <c r="R84" s="32">
        <v>5342.0</v>
      </c>
      <c r="S84" s="32" t="s">
        <v>55</v>
      </c>
      <c r="T84" s="28"/>
      <c r="U84" s="28"/>
      <c r="V84" s="32"/>
      <c r="W84" s="172"/>
      <c r="X84" s="222"/>
      <c r="Y84" s="223"/>
      <c r="Z84" s="223"/>
      <c r="AA84" s="222"/>
      <c r="AB84" s="224"/>
      <c r="AC84" s="223"/>
      <c r="AD84" s="221" t="s">
        <v>51</v>
      </c>
      <c r="AE84" s="217" t="s">
        <v>2504</v>
      </c>
      <c r="AF84" s="231"/>
      <c r="AG84" s="232"/>
      <c r="AH84" s="231"/>
      <c r="AI84" s="232"/>
      <c r="AJ84" s="232"/>
      <c r="AK84" s="231"/>
      <c r="AL84" s="232"/>
      <c r="AM84" s="125"/>
      <c r="AN84" s="146"/>
      <c r="AO84" s="125"/>
      <c r="AP84" s="146"/>
      <c r="AQ84" s="125"/>
      <c r="AR84" s="173" t="s">
        <v>51</v>
      </c>
      <c r="AS84" s="35" t="s">
        <v>2505</v>
      </c>
      <c r="AT84" s="146"/>
      <c r="AU84" s="125"/>
      <c r="AV84" s="125"/>
      <c r="AW84" s="146"/>
      <c r="AX84" s="125"/>
      <c r="AY84" s="125"/>
      <c r="AZ84" s="185"/>
      <c r="BA84" s="125"/>
      <c r="BB84" s="125"/>
      <c r="BC84" s="125"/>
      <c r="BD84" s="125"/>
      <c r="BE84" s="125"/>
      <c r="BF84" s="125"/>
      <c r="BG84" s="125"/>
      <c r="BH84" s="125"/>
      <c r="BI84" s="180" t="s">
        <v>2506</v>
      </c>
      <c r="BJ84" s="180" t="s">
        <v>2507</v>
      </c>
    </row>
    <row r="85">
      <c r="A85" s="24" t="s">
        <v>777</v>
      </c>
      <c r="B85" s="25" t="s">
        <v>778</v>
      </c>
      <c r="C85" s="26" t="s">
        <v>107</v>
      </c>
      <c r="D85" s="27" t="s">
        <v>50</v>
      </c>
      <c r="E85" s="25" t="s">
        <v>51</v>
      </c>
      <c r="F85" s="171">
        <v>43909.0</v>
      </c>
      <c r="G85" s="47"/>
      <c r="H85" s="28"/>
      <c r="I85" s="46"/>
      <c r="J85" s="28"/>
      <c r="K85" s="25" t="s">
        <v>51</v>
      </c>
      <c r="L85" s="42">
        <v>44137.0</v>
      </c>
      <c r="M85" s="44" t="s">
        <v>2508</v>
      </c>
      <c r="N85" s="42">
        <v>44109.0</v>
      </c>
      <c r="O85" s="25"/>
      <c r="P85" s="32"/>
      <c r="Q85" s="42"/>
      <c r="R85" s="25">
        <v>2403.0</v>
      </c>
      <c r="S85" s="32" t="s">
        <v>55</v>
      </c>
      <c r="T85" s="28"/>
      <c r="U85" s="28"/>
      <c r="V85" s="25"/>
      <c r="W85" s="171"/>
      <c r="X85" s="222"/>
      <c r="Y85" s="223"/>
      <c r="Z85" s="223"/>
      <c r="AA85" s="222"/>
      <c r="AB85" s="224"/>
      <c r="AC85" s="223"/>
      <c r="AD85" s="222"/>
      <c r="AE85" s="226"/>
      <c r="AF85" s="225"/>
      <c r="AG85" s="226"/>
      <c r="AH85" s="221" t="s">
        <v>51</v>
      </c>
      <c r="AI85" s="208" t="s">
        <v>2509</v>
      </c>
      <c r="AJ85" s="226"/>
      <c r="AK85" s="225"/>
      <c r="AL85" s="226"/>
      <c r="AM85" s="125"/>
      <c r="AN85" s="146"/>
      <c r="AO85" s="125"/>
      <c r="AP85" s="146"/>
      <c r="AQ85" s="125"/>
      <c r="AR85" s="173" t="s">
        <v>51</v>
      </c>
      <c r="AS85" s="35" t="s">
        <v>2510</v>
      </c>
      <c r="AT85" s="146"/>
      <c r="AU85" s="125"/>
      <c r="AV85" s="125"/>
      <c r="AW85" s="146"/>
      <c r="AX85" s="125"/>
      <c r="AY85" s="125"/>
      <c r="AZ85" s="185"/>
      <c r="BA85" s="35" t="s">
        <v>2083</v>
      </c>
      <c r="BB85" s="178" t="s">
        <v>2511</v>
      </c>
      <c r="BC85" s="125"/>
      <c r="BD85" s="125"/>
      <c r="BE85" s="125"/>
      <c r="BF85" s="125"/>
      <c r="BG85" s="125"/>
      <c r="BH85" s="125"/>
      <c r="BI85" s="191" t="s">
        <v>2512</v>
      </c>
      <c r="BJ85" s="180" t="s">
        <v>2513</v>
      </c>
    </row>
    <row r="86">
      <c r="A86" s="24" t="s">
        <v>781</v>
      </c>
      <c r="B86" s="25" t="s">
        <v>782</v>
      </c>
      <c r="C86" s="26" t="s">
        <v>118</v>
      </c>
      <c r="D86" s="27" t="s">
        <v>69</v>
      </c>
      <c r="E86" s="25" t="s">
        <v>51</v>
      </c>
      <c r="F86" s="171">
        <v>43906.0</v>
      </c>
      <c r="G86" s="30">
        <v>7.0</v>
      </c>
      <c r="H86" s="25" t="s">
        <v>70</v>
      </c>
      <c r="I86" s="41">
        <v>2.0</v>
      </c>
      <c r="J86" s="25" t="s">
        <v>51</v>
      </c>
      <c r="K86" s="32" t="s">
        <v>51</v>
      </c>
      <c r="L86" s="33">
        <v>44145.0</v>
      </c>
      <c r="M86" s="44" t="s">
        <v>2514</v>
      </c>
      <c r="N86" s="33">
        <v>44144.0</v>
      </c>
      <c r="O86" s="32"/>
      <c r="P86" s="32"/>
      <c r="Q86" s="33"/>
      <c r="R86" s="32">
        <v>4484.0</v>
      </c>
      <c r="S86" s="32" t="s">
        <v>55</v>
      </c>
      <c r="T86" s="32"/>
      <c r="U86" s="32"/>
      <c r="V86" s="32"/>
      <c r="W86" s="172"/>
      <c r="X86" s="146"/>
      <c r="Y86" s="125"/>
      <c r="Z86" s="125"/>
      <c r="AA86" s="146"/>
      <c r="AB86" s="183"/>
      <c r="AC86" s="125"/>
      <c r="AD86" s="146"/>
      <c r="AE86" s="176"/>
      <c r="AF86" s="173" t="s">
        <v>51</v>
      </c>
      <c r="AG86" s="35" t="s">
        <v>2515</v>
      </c>
      <c r="AH86" s="175"/>
      <c r="AI86" s="176"/>
      <c r="AJ86" s="176"/>
      <c r="AK86" s="175"/>
      <c r="AL86" s="176"/>
      <c r="AM86" s="125"/>
      <c r="AN86" s="146"/>
      <c r="AO86" s="125"/>
      <c r="AP86" s="173" t="s">
        <v>51</v>
      </c>
      <c r="AQ86" s="125"/>
      <c r="AR86" s="173" t="s">
        <v>51</v>
      </c>
      <c r="AS86" s="35" t="s">
        <v>2516</v>
      </c>
      <c r="AT86" s="146"/>
      <c r="AU86" s="125"/>
      <c r="AV86" s="125"/>
      <c r="AW86" s="146"/>
      <c r="AX86" s="125"/>
      <c r="AY86" s="125"/>
      <c r="AZ86" s="185"/>
      <c r="BA86" s="35" t="s">
        <v>2083</v>
      </c>
      <c r="BB86" s="178" t="s">
        <v>2517</v>
      </c>
      <c r="BC86" s="125"/>
      <c r="BD86" s="125"/>
      <c r="BE86" s="125"/>
      <c r="BF86" s="125"/>
      <c r="BG86" s="188" t="s">
        <v>2518</v>
      </c>
      <c r="BH86" s="180" t="s">
        <v>2519</v>
      </c>
      <c r="BI86" s="125"/>
      <c r="BJ86" s="178" t="s">
        <v>2520</v>
      </c>
    </row>
    <row r="87">
      <c r="A87" s="24" t="s">
        <v>791</v>
      </c>
      <c r="B87" s="25" t="s">
        <v>792</v>
      </c>
      <c r="C87" s="26" t="s">
        <v>118</v>
      </c>
      <c r="D87" s="27" t="s">
        <v>50</v>
      </c>
      <c r="E87" s="25" t="s">
        <v>51</v>
      </c>
      <c r="F87" s="171">
        <v>43910.0</v>
      </c>
      <c r="G87" s="30">
        <v>2.0</v>
      </c>
      <c r="H87" s="25" t="s">
        <v>53</v>
      </c>
      <c r="I87" s="41"/>
      <c r="J87" s="25"/>
      <c r="K87" s="25" t="s">
        <v>51</v>
      </c>
      <c r="L87" s="42">
        <v>44245.0</v>
      </c>
      <c r="M87" s="44" t="s">
        <v>2521</v>
      </c>
      <c r="N87" s="42">
        <v>44053.0</v>
      </c>
      <c r="O87" s="32"/>
      <c r="P87" s="32"/>
      <c r="Q87" s="33"/>
      <c r="R87" s="32">
        <v>7634.0</v>
      </c>
      <c r="S87" s="32" t="s">
        <v>55</v>
      </c>
      <c r="T87" s="25"/>
      <c r="U87" s="25"/>
      <c r="V87" s="32"/>
      <c r="W87" s="172"/>
      <c r="X87" s="146"/>
      <c r="Y87" s="125"/>
      <c r="Z87" s="125"/>
      <c r="AA87" s="146"/>
      <c r="AB87" s="183"/>
      <c r="AC87" s="125"/>
      <c r="AD87" s="146"/>
      <c r="AE87" s="176"/>
      <c r="AF87" s="175"/>
      <c r="AG87" s="176"/>
      <c r="AH87" s="173" t="s">
        <v>51</v>
      </c>
      <c r="AI87" s="178" t="s">
        <v>2522</v>
      </c>
      <c r="AJ87" s="176"/>
      <c r="AK87" s="175"/>
      <c r="AL87" s="176"/>
      <c r="AM87" s="125"/>
      <c r="AN87" s="146"/>
      <c r="AO87" s="125"/>
      <c r="AP87" s="146"/>
      <c r="AQ87" s="125"/>
      <c r="AR87" s="146"/>
      <c r="AS87" s="125"/>
      <c r="AT87" s="146"/>
      <c r="AU87" s="125"/>
      <c r="AV87" s="125"/>
      <c r="AW87" s="146"/>
      <c r="AX87" s="125"/>
      <c r="AY87" s="125"/>
      <c r="AZ87" s="185"/>
      <c r="BA87" s="125"/>
      <c r="BB87" s="125"/>
      <c r="BC87" s="125"/>
      <c r="BD87" s="125"/>
      <c r="BE87" s="125"/>
      <c r="BF87" s="125"/>
      <c r="BG87" s="125"/>
      <c r="BH87" s="188" t="s">
        <v>2523</v>
      </c>
      <c r="BI87" s="125"/>
      <c r="BJ87" s="181" t="s">
        <v>2524</v>
      </c>
    </row>
    <row r="88">
      <c r="A88" s="24" t="s">
        <v>798</v>
      </c>
      <c r="B88" s="25" t="s">
        <v>799</v>
      </c>
      <c r="C88" s="26" t="s">
        <v>118</v>
      </c>
      <c r="D88" s="27" t="s">
        <v>108</v>
      </c>
      <c r="E88" s="25" t="s">
        <v>51</v>
      </c>
      <c r="F88" s="171">
        <v>43902.0</v>
      </c>
      <c r="G88" s="30">
        <v>2.0</v>
      </c>
      <c r="H88" s="25" t="s">
        <v>70</v>
      </c>
      <c r="I88" s="31">
        <v>2.0</v>
      </c>
      <c r="J88" s="32"/>
      <c r="K88" s="32" t="s">
        <v>58</v>
      </c>
      <c r="L88" s="33">
        <v>44245.0</v>
      </c>
      <c r="M88" s="44" t="s">
        <v>2525</v>
      </c>
      <c r="N88" s="33"/>
      <c r="O88" s="59"/>
      <c r="P88" s="59"/>
      <c r="Q88" s="61"/>
      <c r="R88" s="59"/>
      <c r="S88" s="32" t="s">
        <v>55</v>
      </c>
      <c r="T88" s="32"/>
      <c r="U88" s="32"/>
      <c r="V88" s="59"/>
      <c r="W88" s="205"/>
      <c r="X88" s="137"/>
      <c r="Y88" s="192"/>
      <c r="Z88" s="192"/>
      <c r="AA88" s="137"/>
      <c r="AB88" s="233"/>
      <c r="AC88" s="192"/>
      <c r="AD88" s="137"/>
      <c r="AE88" s="190"/>
      <c r="AF88" s="189"/>
      <c r="AG88" s="190"/>
      <c r="AH88" s="187" t="s">
        <v>51</v>
      </c>
      <c r="AI88" s="191" t="s">
        <v>2526</v>
      </c>
      <c r="AJ88" s="190"/>
      <c r="AK88" s="175"/>
      <c r="AL88" s="176"/>
      <c r="AM88" s="125"/>
      <c r="AN88" s="146"/>
      <c r="AO88" s="125"/>
      <c r="AP88" s="146"/>
      <c r="AQ88" s="125"/>
      <c r="AR88" s="146"/>
      <c r="AS88" s="125"/>
      <c r="AT88" s="146"/>
      <c r="AU88" s="125"/>
      <c r="AV88" s="125"/>
      <c r="AW88" s="146"/>
      <c r="AX88" s="125"/>
      <c r="AY88" s="35" t="s">
        <v>58</v>
      </c>
      <c r="AZ88" s="177" t="s">
        <v>2527</v>
      </c>
      <c r="BA88" s="125"/>
      <c r="BB88" s="125"/>
      <c r="BC88" s="125"/>
      <c r="BD88" s="125"/>
      <c r="BE88" s="125"/>
      <c r="BF88" s="125"/>
      <c r="BG88" s="125"/>
      <c r="BH88" s="188" t="s">
        <v>2528</v>
      </c>
      <c r="BI88" s="181" t="s">
        <v>2529</v>
      </c>
      <c r="BJ88" s="125"/>
    </row>
    <row r="89">
      <c r="A89" s="24" t="s">
        <v>806</v>
      </c>
      <c r="B89" s="25" t="s">
        <v>807</v>
      </c>
      <c r="C89" s="26" t="s">
        <v>93</v>
      </c>
      <c r="D89" s="27" t="s">
        <v>102</v>
      </c>
      <c r="E89" s="25" t="s">
        <v>51</v>
      </c>
      <c r="F89" s="171">
        <v>43864.0</v>
      </c>
      <c r="G89" s="47"/>
      <c r="H89" s="73">
        <v>43941.0</v>
      </c>
      <c r="I89" s="46">
        <f>(H89-F89)/7</f>
        <v>11</v>
      </c>
      <c r="J89" s="28"/>
      <c r="K89" s="25" t="s">
        <v>51</v>
      </c>
      <c r="L89" s="42">
        <v>44349.0</v>
      </c>
      <c r="M89" s="44" t="s">
        <v>2530</v>
      </c>
      <c r="N89" s="42">
        <v>43978.0</v>
      </c>
      <c r="O89" s="25" t="s">
        <v>51</v>
      </c>
      <c r="P89" s="44" t="s">
        <v>2531</v>
      </c>
      <c r="Q89" s="42">
        <v>44022.0</v>
      </c>
      <c r="R89" s="25">
        <v>1067.0</v>
      </c>
      <c r="S89" s="32" t="s">
        <v>55</v>
      </c>
      <c r="T89" s="28"/>
      <c r="U89" s="28"/>
      <c r="V89" s="28"/>
      <c r="W89" s="184"/>
      <c r="X89" s="137"/>
      <c r="Y89" s="88"/>
      <c r="Z89" s="88"/>
      <c r="AA89" s="187"/>
      <c r="AB89" s="198"/>
      <c r="AC89" s="88"/>
      <c r="AD89" s="187" t="s">
        <v>51</v>
      </c>
      <c r="AE89" s="88" t="s">
        <v>2532</v>
      </c>
      <c r="AF89" s="137"/>
      <c r="AG89" s="192"/>
      <c r="AH89" s="187" t="s">
        <v>51</v>
      </c>
      <c r="AI89" s="191" t="s">
        <v>2533</v>
      </c>
      <c r="AJ89" s="192"/>
      <c r="AK89" s="146"/>
      <c r="AL89" s="125"/>
      <c r="AM89" s="125"/>
      <c r="AN89" s="146"/>
      <c r="AO89" s="125"/>
      <c r="AP89" s="146"/>
      <c r="AQ89" s="125"/>
      <c r="AR89" s="146"/>
      <c r="AS89" s="125"/>
      <c r="AT89" s="146"/>
      <c r="AU89" s="125"/>
      <c r="AV89" s="125"/>
      <c r="AW89" s="146"/>
      <c r="AX89" s="125"/>
      <c r="AY89" s="35" t="s">
        <v>58</v>
      </c>
      <c r="AZ89" s="177" t="s">
        <v>2534</v>
      </c>
      <c r="BA89" s="125"/>
      <c r="BB89" s="125"/>
      <c r="BC89" s="125"/>
      <c r="BD89" s="125"/>
      <c r="BE89" s="125"/>
      <c r="BF89" s="188" t="s">
        <v>2535</v>
      </c>
      <c r="BG89" s="125"/>
      <c r="BH89" s="125"/>
      <c r="BI89" s="125"/>
      <c r="BJ89" s="125"/>
    </row>
    <row r="90">
      <c r="A90" s="24" t="s">
        <v>811</v>
      </c>
      <c r="B90" s="25" t="s">
        <v>812</v>
      </c>
      <c r="C90" s="26" t="s">
        <v>68</v>
      </c>
      <c r="D90" s="27" t="s">
        <v>102</v>
      </c>
      <c r="E90" s="25" t="s">
        <v>51</v>
      </c>
      <c r="F90" s="171">
        <v>43903.0</v>
      </c>
      <c r="G90" s="30">
        <v>32.0</v>
      </c>
      <c r="H90" s="25" t="s">
        <v>53</v>
      </c>
      <c r="I90" s="31"/>
      <c r="J90" s="32"/>
      <c r="K90" s="32" t="s">
        <v>51</v>
      </c>
      <c r="L90" s="33">
        <v>44327.0</v>
      </c>
      <c r="M90" s="44" t="s">
        <v>2536</v>
      </c>
      <c r="N90" s="33">
        <v>43984.0</v>
      </c>
      <c r="O90" s="32" t="s">
        <v>51</v>
      </c>
      <c r="P90" s="32" t="s">
        <v>2537</v>
      </c>
      <c r="Q90" s="33">
        <v>44144.0</v>
      </c>
      <c r="R90" s="32">
        <v>3921.0</v>
      </c>
      <c r="S90" s="32" t="s">
        <v>55</v>
      </c>
      <c r="T90" s="32" t="s">
        <v>51</v>
      </c>
      <c r="U90" s="73">
        <v>44075.0</v>
      </c>
      <c r="V90" s="32" t="s">
        <v>51</v>
      </c>
      <c r="W90" s="172">
        <v>43984.0</v>
      </c>
      <c r="X90" s="137"/>
      <c r="Y90" s="88"/>
      <c r="Z90" s="88"/>
      <c r="AA90" s="187"/>
      <c r="AB90" s="198"/>
      <c r="AC90" s="88"/>
      <c r="AD90" s="187" t="s">
        <v>51</v>
      </c>
      <c r="AE90" s="88" t="s">
        <v>2538</v>
      </c>
      <c r="AF90" s="189"/>
      <c r="AG90" s="190"/>
      <c r="AH90" s="187" t="s">
        <v>51</v>
      </c>
      <c r="AI90" s="191" t="s">
        <v>2539</v>
      </c>
      <c r="AJ90" s="190"/>
      <c r="AK90" s="175"/>
      <c r="AL90" s="176"/>
      <c r="AM90" s="125"/>
      <c r="AN90" s="146"/>
      <c r="AO90" s="125"/>
      <c r="AP90" s="146"/>
      <c r="AQ90" s="125"/>
      <c r="AR90" s="146"/>
      <c r="AS90" s="125"/>
      <c r="AT90" s="146"/>
      <c r="AU90" s="125"/>
      <c r="AV90" s="125"/>
      <c r="AW90" s="146"/>
      <c r="AX90" s="125"/>
      <c r="AY90" s="35" t="s">
        <v>58</v>
      </c>
      <c r="AZ90" s="177" t="s">
        <v>2540</v>
      </c>
      <c r="BA90" s="35" t="s">
        <v>2083</v>
      </c>
      <c r="BB90" s="178" t="s">
        <v>2541</v>
      </c>
      <c r="BC90" s="179"/>
      <c r="BD90" s="179"/>
      <c r="BE90" s="125"/>
      <c r="BF90" s="125"/>
      <c r="BG90" s="125"/>
      <c r="BH90" s="125"/>
      <c r="BI90" s="188" t="s">
        <v>2542</v>
      </c>
      <c r="BJ90" s="180" t="s">
        <v>2543</v>
      </c>
    </row>
    <row r="91">
      <c r="A91" s="24" t="s">
        <v>822</v>
      </c>
      <c r="B91" s="25" t="s">
        <v>823</v>
      </c>
      <c r="C91" s="26" t="s">
        <v>68</v>
      </c>
      <c r="D91" s="27" t="s">
        <v>102</v>
      </c>
      <c r="E91" s="25" t="s">
        <v>159</v>
      </c>
      <c r="F91" s="171">
        <v>43903.0</v>
      </c>
      <c r="G91" s="30">
        <v>117.0</v>
      </c>
      <c r="H91" s="25" t="s">
        <v>824</v>
      </c>
      <c r="I91" s="41">
        <v>4.0</v>
      </c>
      <c r="J91" s="25" t="s">
        <v>51</v>
      </c>
      <c r="K91" s="25" t="s">
        <v>51</v>
      </c>
      <c r="L91" s="42">
        <v>44270.0</v>
      </c>
      <c r="M91" s="44" t="s">
        <v>2544</v>
      </c>
      <c r="N91" s="42">
        <v>43955.0</v>
      </c>
      <c r="O91" s="28"/>
      <c r="P91" s="36"/>
      <c r="Q91" s="55"/>
      <c r="R91" s="25">
        <v>1799.0</v>
      </c>
      <c r="S91" s="32" t="s">
        <v>55</v>
      </c>
      <c r="T91" s="25"/>
      <c r="U91" s="25"/>
      <c r="V91" s="28"/>
      <c r="W91" s="184"/>
      <c r="X91" s="137"/>
      <c r="Y91" s="192"/>
      <c r="Z91" s="192"/>
      <c r="AA91" s="137"/>
      <c r="AB91" s="233"/>
      <c r="AC91" s="192"/>
      <c r="AD91" s="137"/>
      <c r="AE91" s="192"/>
      <c r="AF91" s="137"/>
      <c r="AG91" s="192"/>
      <c r="AH91" s="137"/>
      <c r="AI91" s="192"/>
      <c r="AJ91" s="192"/>
      <c r="AK91" s="146"/>
      <c r="AL91" s="125"/>
      <c r="AM91" s="125"/>
      <c r="AN91" s="146"/>
      <c r="AO91" s="125"/>
      <c r="AP91" s="146"/>
      <c r="AQ91" s="125"/>
      <c r="AR91" s="146"/>
      <c r="AS91" s="125"/>
      <c r="AT91" s="146"/>
      <c r="AU91" s="125"/>
      <c r="AV91" s="125"/>
      <c r="AW91" s="146"/>
      <c r="AX91" s="125"/>
      <c r="AY91" s="35" t="s">
        <v>51</v>
      </c>
      <c r="AZ91" s="177" t="s">
        <v>2545</v>
      </c>
      <c r="BA91" s="125"/>
      <c r="BB91" s="125"/>
      <c r="BC91" s="125"/>
      <c r="BD91" s="125"/>
      <c r="BE91" s="125"/>
      <c r="BF91" s="188" t="s">
        <v>2546</v>
      </c>
      <c r="BG91" s="125"/>
      <c r="BH91" s="125"/>
      <c r="BI91" s="181" t="s">
        <v>2547</v>
      </c>
      <c r="BJ91" s="88"/>
    </row>
    <row r="92">
      <c r="A92" s="24" t="s">
        <v>830</v>
      </c>
      <c r="B92" s="25" t="s">
        <v>831</v>
      </c>
      <c r="C92" s="26" t="s">
        <v>49</v>
      </c>
      <c r="D92" s="27" t="s">
        <v>108</v>
      </c>
      <c r="E92" s="25" t="s">
        <v>51</v>
      </c>
      <c r="F92" s="171">
        <v>43903.0</v>
      </c>
      <c r="G92" s="30">
        <v>0.0</v>
      </c>
      <c r="H92" s="29">
        <v>43921.0</v>
      </c>
      <c r="I92" s="46">
        <f>(H92-F92)/7</f>
        <v>2.571428571</v>
      </c>
      <c r="J92" s="25"/>
      <c r="K92" s="25" t="s">
        <v>51</v>
      </c>
      <c r="L92" s="42">
        <v>44335.0</v>
      </c>
      <c r="M92" s="44" t="s">
        <v>2548</v>
      </c>
      <c r="N92" s="42">
        <v>44095.0</v>
      </c>
      <c r="O92" s="32" t="s">
        <v>51</v>
      </c>
      <c r="P92" s="32" t="s">
        <v>2549</v>
      </c>
      <c r="Q92" s="33"/>
      <c r="R92" s="32">
        <v>5487540.0</v>
      </c>
      <c r="S92" s="32" t="s">
        <v>55</v>
      </c>
      <c r="T92" s="25" t="s">
        <v>58</v>
      </c>
      <c r="U92" s="25"/>
      <c r="V92" s="32" t="s">
        <v>51</v>
      </c>
      <c r="W92" s="172">
        <v>44095.0</v>
      </c>
      <c r="X92" s="137"/>
      <c r="Y92" s="192"/>
      <c r="Z92" s="192"/>
      <c r="AA92" s="137"/>
      <c r="AB92" s="233"/>
      <c r="AC92" s="192"/>
      <c r="AD92" s="187" t="s">
        <v>51</v>
      </c>
      <c r="AE92" s="88" t="s">
        <v>2550</v>
      </c>
      <c r="AF92" s="189"/>
      <c r="AG92" s="190"/>
      <c r="AH92" s="187"/>
      <c r="AI92" s="190"/>
      <c r="AJ92" s="190"/>
      <c r="AK92" s="175"/>
      <c r="AL92" s="176"/>
      <c r="AM92" s="125"/>
      <c r="AN92" s="146"/>
      <c r="AO92" s="125"/>
      <c r="AP92" s="146"/>
      <c r="AQ92" s="125"/>
      <c r="AR92" s="146"/>
      <c r="AS92" s="125"/>
      <c r="AT92" s="146"/>
      <c r="AU92" s="125"/>
      <c r="AV92" s="125"/>
      <c r="AW92" s="146"/>
      <c r="AX92" s="125"/>
      <c r="AY92" s="35" t="s">
        <v>58</v>
      </c>
      <c r="AZ92" s="177" t="s">
        <v>2551</v>
      </c>
      <c r="BA92" s="35" t="s">
        <v>2083</v>
      </c>
      <c r="BB92" s="178" t="s">
        <v>2552</v>
      </c>
      <c r="BC92" s="179"/>
      <c r="BD92" s="179"/>
      <c r="BE92" s="180" t="s">
        <v>2553</v>
      </c>
      <c r="BF92" s="125"/>
      <c r="BG92" s="125"/>
      <c r="BH92" s="125"/>
      <c r="BI92" s="188" t="s">
        <v>2554</v>
      </c>
      <c r="BJ92" s="178" t="s">
        <v>2555</v>
      </c>
    </row>
    <row r="93" ht="132.75" customHeight="1">
      <c r="A93" s="24" t="s">
        <v>841</v>
      </c>
      <c r="B93" s="25" t="s">
        <v>842</v>
      </c>
      <c r="C93" s="26" t="s">
        <v>93</v>
      </c>
      <c r="D93" s="27" t="s">
        <v>108</v>
      </c>
      <c r="E93" s="25" t="s">
        <v>51</v>
      </c>
      <c r="F93" s="171">
        <v>43906.0</v>
      </c>
      <c r="G93" s="30">
        <v>117.0</v>
      </c>
      <c r="H93" s="25" t="s">
        <v>53</v>
      </c>
      <c r="I93" s="41"/>
      <c r="J93" s="25"/>
      <c r="K93" s="25" t="s">
        <v>51</v>
      </c>
      <c r="L93" s="42">
        <v>44249.0</v>
      </c>
      <c r="M93" s="180" t="s">
        <v>2556</v>
      </c>
      <c r="N93" s="42">
        <v>44025.0</v>
      </c>
      <c r="O93" s="32"/>
      <c r="P93" s="32"/>
      <c r="Q93" s="33"/>
      <c r="R93" s="32">
        <v>76981.0</v>
      </c>
      <c r="S93" s="32" t="s">
        <v>55</v>
      </c>
      <c r="T93" s="25"/>
      <c r="U93" s="25"/>
      <c r="V93" s="32" t="s">
        <v>51</v>
      </c>
      <c r="W93" s="172">
        <v>44025.0</v>
      </c>
      <c r="X93" s="137"/>
      <c r="Y93" s="192"/>
      <c r="Z93" s="192"/>
      <c r="AA93" s="137"/>
      <c r="AB93" s="233"/>
      <c r="AC93" s="192"/>
      <c r="AD93" s="187" t="s">
        <v>51</v>
      </c>
      <c r="AE93" s="88" t="s">
        <v>2557</v>
      </c>
      <c r="AF93" s="189"/>
      <c r="AG93" s="190"/>
      <c r="AH93" s="187" t="s">
        <v>51</v>
      </c>
      <c r="AI93" s="191" t="s">
        <v>2558</v>
      </c>
      <c r="AJ93" s="190"/>
      <c r="AK93" s="175"/>
      <c r="AL93" s="176"/>
      <c r="AM93" s="125"/>
      <c r="AN93" s="146"/>
      <c r="AO93" s="125"/>
      <c r="AP93" s="146"/>
      <c r="AQ93" s="125"/>
      <c r="AR93" s="146"/>
      <c r="AS93" s="125"/>
      <c r="AT93" s="146"/>
      <c r="AU93" s="125"/>
      <c r="AV93" s="125"/>
      <c r="AW93" s="146"/>
      <c r="AX93" s="125"/>
      <c r="AY93" s="35" t="s">
        <v>51</v>
      </c>
      <c r="AZ93" s="177" t="s">
        <v>2559</v>
      </c>
      <c r="BA93" s="125"/>
      <c r="BB93" s="125"/>
      <c r="BC93" s="125"/>
      <c r="BD93" s="125"/>
      <c r="BE93" s="125"/>
      <c r="BF93" s="125"/>
      <c r="BG93" s="125"/>
      <c r="BH93" s="188" t="s">
        <v>852</v>
      </c>
      <c r="BI93" s="188" t="s">
        <v>2560</v>
      </c>
      <c r="BJ93" s="181" t="s">
        <v>2560</v>
      </c>
    </row>
    <row r="94">
      <c r="A94" s="24" t="s">
        <v>853</v>
      </c>
      <c r="B94" s="25" t="s">
        <v>854</v>
      </c>
      <c r="C94" s="26" t="s">
        <v>82</v>
      </c>
      <c r="D94" s="27" t="s">
        <v>69</v>
      </c>
      <c r="E94" s="25" t="s">
        <v>51</v>
      </c>
      <c r="F94" s="171">
        <v>43894.0</v>
      </c>
      <c r="G94" s="47"/>
      <c r="H94" s="25" t="s">
        <v>53</v>
      </c>
      <c r="I94" s="46"/>
      <c r="J94" s="28"/>
      <c r="K94" s="25" t="s">
        <v>51</v>
      </c>
      <c r="L94" s="42">
        <v>44337.0</v>
      </c>
      <c r="M94" s="44" t="s">
        <v>2561</v>
      </c>
      <c r="N94" s="42">
        <v>43967.0</v>
      </c>
      <c r="O94" s="32"/>
      <c r="P94" s="32"/>
      <c r="Q94" s="33"/>
      <c r="R94" s="32">
        <v>118392.0</v>
      </c>
      <c r="S94" s="32" t="s">
        <v>55</v>
      </c>
      <c r="T94" s="28"/>
      <c r="U94" s="28"/>
      <c r="V94" s="32"/>
      <c r="W94" s="172"/>
      <c r="X94" s="137"/>
      <c r="Y94" s="88"/>
      <c r="Z94" s="88"/>
      <c r="AA94" s="187" t="s">
        <v>51</v>
      </c>
      <c r="AB94" s="198"/>
      <c r="AC94" s="88"/>
      <c r="AD94" s="137"/>
      <c r="AE94" s="190"/>
      <c r="AF94" s="187"/>
      <c r="AG94" s="88"/>
      <c r="AH94" s="187"/>
      <c r="AI94" s="88"/>
      <c r="AJ94" s="88" t="s">
        <v>58</v>
      </c>
      <c r="AK94" s="175"/>
      <c r="AL94" s="176"/>
      <c r="AM94" s="125"/>
      <c r="AN94" s="146"/>
      <c r="AO94" s="125"/>
      <c r="AP94" s="146"/>
      <c r="AQ94" s="125"/>
      <c r="AR94" s="146"/>
      <c r="AS94" s="88" t="s">
        <v>2562</v>
      </c>
      <c r="AT94" s="146"/>
      <c r="AU94" s="125"/>
      <c r="AV94" s="125"/>
      <c r="AW94" s="146"/>
      <c r="AX94" s="125"/>
      <c r="AY94" s="35" t="s">
        <v>58</v>
      </c>
      <c r="AZ94" s="177" t="s">
        <v>2563</v>
      </c>
      <c r="BA94" s="125"/>
      <c r="BB94" s="125"/>
      <c r="BC94" s="125"/>
      <c r="BD94" s="125"/>
      <c r="BE94" s="125"/>
      <c r="BF94" s="125"/>
      <c r="BG94" s="188" t="s">
        <v>2564</v>
      </c>
      <c r="BH94" s="188" t="s">
        <v>2565</v>
      </c>
      <c r="BI94" s="125"/>
      <c r="BJ94" s="181" t="s">
        <v>2566</v>
      </c>
    </row>
    <row r="95">
      <c r="A95" s="24" t="s">
        <v>864</v>
      </c>
      <c r="B95" s="25" t="s">
        <v>865</v>
      </c>
      <c r="C95" s="26" t="s">
        <v>82</v>
      </c>
      <c r="D95" s="27" t="s">
        <v>69</v>
      </c>
      <c r="E95" s="25" t="s">
        <v>51</v>
      </c>
      <c r="F95" s="171">
        <v>43895.0</v>
      </c>
      <c r="G95" s="30">
        <v>34.0</v>
      </c>
      <c r="H95" s="29">
        <v>43919.0</v>
      </c>
      <c r="I95" s="46">
        <f t="shared" ref="I95:I96" si="7">(H95-F95)/7</f>
        <v>3.428571429</v>
      </c>
      <c r="J95" s="28"/>
      <c r="K95" s="25" t="s">
        <v>51</v>
      </c>
      <c r="L95" s="42">
        <v>44335.0</v>
      </c>
      <c r="M95" s="44" t="s">
        <v>2567</v>
      </c>
      <c r="N95" s="42">
        <v>44164.0</v>
      </c>
      <c r="O95" s="32" t="s">
        <v>51</v>
      </c>
      <c r="P95" s="32" t="s">
        <v>2568</v>
      </c>
      <c r="Q95" s="33">
        <v>44245.0</v>
      </c>
      <c r="R95" s="32">
        <v>548821.0</v>
      </c>
      <c r="S95" s="32" t="s">
        <v>55</v>
      </c>
      <c r="T95" s="28"/>
      <c r="U95" s="28"/>
      <c r="V95" s="32"/>
      <c r="W95" s="172"/>
      <c r="X95" s="137"/>
      <c r="Y95" s="192"/>
      <c r="Z95" s="192"/>
      <c r="AA95" s="137"/>
      <c r="AB95" s="233"/>
      <c r="AC95" s="192"/>
      <c r="AD95" s="137"/>
      <c r="AE95" s="190"/>
      <c r="AF95" s="187" t="s">
        <v>51</v>
      </c>
      <c r="AG95" s="88" t="s">
        <v>2569</v>
      </c>
      <c r="AH95" s="189"/>
      <c r="AI95" s="190"/>
      <c r="AJ95" s="190"/>
      <c r="AK95" s="173" t="s">
        <v>1991</v>
      </c>
      <c r="AL95" s="35" t="s">
        <v>2570</v>
      </c>
      <c r="AM95" s="125"/>
      <c r="AN95" s="146"/>
      <c r="AO95" s="125"/>
      <c r="AP95" s="146"/>
      <c r="AQ95" s="125"/>
      <c r="AR95" s="173" t="s">
        <v>51</v>
      </c>
      <c r="AS95" s="35" t="s">
        <v>2571</v>
      </c>
      <c r="AT95" s="146"/>
      <c r="AU95" s="125"/>
      <c r="AV95" s="125"/>
      <c r="AW95" s="146"/>
      <c r="AX95" s="125"/>
      <c r="AY95" s="35" t="s">
        <v>58</v>
      </c>
      <c r="AZ95" s="177" t="s">
        <v>2572</v>
      </c>
      <c r="BA95" s="125"/>
      <c r="BB95" s="125"/>
      <c r="BC95" s="125"/>
      <c r="BD95" s="125"/>
      <c r="BE95" s="125"/>
      <c r="BF95" s="180" t="s">
        <v>2573</v>
      </c>
      <c r="BG95" s="125"/>
      <c r="BH95" s="188" t="s">
        <v>871</v>
      </c>
      <c r="BI95" s="125"/>
      <c r="BJ95" s="181" t="s">
        <v>2574</v>
      </c>
    </row>
    <row r="96">
      <c r="A96" s="24" t="s">
        <v>872</v>
      </c>
      <c r="B96" s="25" t="s">
        <v>873</v>
      </c>
      <c r="C96" s="26" t="s">
        <v>68</v>
      </c>
      <c r="D96" s="27" t="s">
        <v>102</v>
      </c>
      <c r="E96" s="25" t="s">
        <v>51</v>
      </c>
      <c r="F96" s="171">
        <v>43902.0</v>
      </c>
      <c r="G96" s="30">
        <v>90.0</v>
      </c>
      <c r="H96" s="29">
        <v>43919.0</v>
      </c>
      <c r="I96" s="46">
        <f t="shared" si="7"/>
        <v>2.428571429</v>
      </c>
      <c r="J96" s="25" t="s">
        <v>51</v>
      </c>
      <c r="K96" s="25" t="s">
        <v>51</v>
      </c>
      <c r="L96" s="42">
        <v>44299.0</v>
      </c>
      <c r="M96" s="44" t="s">
        <v>2575</v>
      </c>
      <c r="N96" s="42">
        <v>44068.0</v>
      </c>
      <c r="O96" s="32" t="s">
        <v>51</v>
      </c>
      <c r="P96" s="32" t="s">
        <v>2576</v>
      </c>
      <c r="Q96" s="33">
        <v>44201.0</v>
      </c>
      <c r="R96" s="32">
        <v>28116.0</v>
      </c>
      <c r="S96" s="32" t="s">
        <v>55</v>
      </c>
      <c r="T96" s="25"/>
      <c r="U96" s="25"/>
      <c r="V96" s="32"/>
      <c r="W96" s="172"/>
      <c r="X96" s="137"/>
      <c r="Y96" s="192"/>
      <c r="Z96" s="192"/>
      <c r="AA96" s="137"/>
      <c r="AB96" s="233"/>
      <c r="AC96" s="192"/>
      <c r="AD96" s="137"/>
      <c r="AE96" s="190"/>
      <c r="AF96" s="189"/>
      <c r="AG96" s="190"/>
      <c r="AH96" s="187" t="s">
        <v>51</v>
      </c>
      <c r="AI96" s="191" t="s">
        <v>2577</v>
      </c>
      <c r="AJ96" s="190"/>
      <c r="AK96" s="175"/>
      <c r="AL96" s="176"/>
      <c r="AM96" s="125"/>
      <c r="AN96" s="146"/>
      <c r="AO96" s="125"/>
      <c r="AP96" s="146"/>
      <c r="AQ96" s="125"/>
      <c r="AR96" s="173" t="s">
        <v>51</v>
      </c>
      <c r="AS96" s="35" t="s">
        <v>2578</v>
      </c>
      <c r="AT96" s="146"/>
      <c r="AU96" s="125"/>
      <c r="AV96" s="125"/>
      <c r="AW96" s="146"/>
      <c r="AX96" s="125"/>
      <c r="AY96" s="35" t="s">
        <v>51</v>
      </c>
      <c r="AZ96" s="177" t="s">
        <v>2579</v>
      </c>
      <c r="BA96" s="35" t="s">
        <v>2083</v>
      </c>
      <c r="BB96" s="178" t="s">
        <v>2580</v>
      </c>
      <c r="BC96" s="179"/>
      <c r="BD96" s="179"/>
      <c r="BE96" s="125"/>
      <c r="BF96" s="180" t="s">
        <v>2581</v>
      </c>
      <c r="BG96" s="88" t="s">
        <v>2446</v>
      </c>
      <c r="BH96" s="188" t="s">
        <v>884</v>
      </c>
      <c r="BI96" s="125"/>
      <c r="BJ96" s="178" t="s">
        <v>2582</v>
      </c>
    </row>
    <row r="97">
      <c r="A97" s="24" t="s">
        <v>886</v>
      </c>
      <c r="B97" s="25" t="s">
        <v>887</v>
      </c>
      <c r="C97" s="26" t="s">
        <v>68</v>
      </c>
      <c r="D97" s="27" t="s">
        <v>102</v>
      </c>
      <c r="E97" s="25" t="s">
        <v>51</v>
      </c>
      <c r="F97" s="171">
        <v>43913.0</v>
      </c>
      <c r="G97" s="30">
        <v>5.0</v>
      </c>
      <c r="H97" s="25" t="s">
        <v>53</v>
      </c>
      <c r="I97" s="46"/>
      <c r="J97" s="32"/>
      <c r="K97" s="32" t="s">
        <v>51</v>
      </c>
      <c r="L97" s="33">
        <v>44249.0</v>
      </c>
      <c r="M97" s="44" t="s">
        <v>2583</v>
      </c>
      <c r="N97" s="33">
        <v>44004.0</v>
      </c>
      <c r="O97" s="59"/>
      <c r="P97" s="59"/>
      <c r="Q97" s="61"/>
      <c r="R97" s="59"/>
      <c r="S97" s="32" t="s">
        <v>55</v>
      </c>
      <c r="T97" s="32"/>
      <c r="U97" s="32"/>
      <c r="V97" s="59"/>
      <c r="W97" s="205"/>
      <c r="X97" s="137"/>
      <c r="Y97" s="192"/>
      <c r="Z97" s="192"/>
      <c r="AA97" s="137"/>
      <c r="AB97" s="233"/>
      <c r="AC97" s="192"/>
      <c r="AD97" s="137"/>
      <c r="AE97" s="234"/>
      <c r="AF97" s="235"/>
      <c r="AG97" s="234"/>
      <c r="AH97" s="235"/>
      <c r="AI97" s="234"/>
      <c r="AJ97" s="236" t="s">
        <v>58</v>
      </c>
      <c r="AK97" s="237"/>
      <c r="AL97" s="238"/>
      <c r="AM97" s="125"/>
      <c r="AN97" s="146"/>
      <c r="AO97" s="125"/>
      <c r="AP97" s="146"/>
      <c r="AQ97" s="125"/>
      <c r="AR97" s="146"/>
      <c r="AS97" s="125"/>
      <c r="AT97" s="146"/>
      <c r="AU97" s="125"/>
      <c r="AV97" s="125"/>
      <c r="AW97" s="146"/>
      <c r="AX97" s="125"/>
      <c r="AY97" s="35" t="s">
        <v>58</v>
      </c>
      <c r="AZ97" s="177" t="s">
        <v>2584</v>
      </c>
      <c r="BA97" s="35" t="s">
        <v>1958</v>
      </c>
      <c r="BB97" s="178" t="s">
        <v>2585</v>
      </c>
      <c r="BC97" s="179"/>
      <c r="BD97" s="179"/>
      <c r="BE97" s="125"/>
      <c r="BF97" s="125"/>
      <c r="BG97" s="188" t="s">
        <v>2586</v>
      </c>
      <c r="BH97" s="125"/>
      <c r="BI97" s="188" t="s">
        <v>2587</v>
      </c>
      <c r="BJ97" s="181" t="s">
        <v>2588</v>
      </c>
    </row>
    <row r="98">
      <c r="A98" s="24" t="s">
        <v>895</v>
      </c>
      <c r="B98" s="25" t="s">
        <v>896</v>
      </c>
      <c r="C98" s="26" t="s">
        <v>82</v>
      </c>
      <c r="D98" s="27" t="s">
        <v>102</v>
      </c>
      <c r="E98" s="25" t="s">
        <v>51</v>
      </c>
      <c r="F98" s="171">
        <v>43904.0</v>
      </c>
      <c r="G98" s="30">
        <v>200.0</v>
      </c>
      <c r="H98" s="25" t="s">
        <v>53</v>
      </c>
      <c r="I98" s="31"/>
      <c r="J98" s="32"/>
      <c r="K98" s="32" t="s">
        <v>51</v>
      </c>
      <c r="L98" s="33">
        <v>44308.0</v>
      </c>
      <c r="M98" s="44" t="s">
        <v>2589</v>
      </c>
      <c r="N98" s="33">
        <v>43955.0</v>
      </c>
      <c r="O98" s="239" t="s">
        <v>51</v>
      </c>
      <c r="P98" s="240" t="s">
        <v>2590</v>
      </c>
      <c r="Q98" s="241">
        <v>44091.0</v>
      </c>
      <c r="R98" s="99">
        <v>16193.0</v>
      </c>
      <c r="S98" s="32" t="s">
        <v>55</v>
      </c>
      <c r="T98" s="73"/>
      <c r="U98" s="73">
        <v>43955.0</v>
      </c>
      <c r="V98" s="239"/>
      <c r="W98" s="242"/>
      <c r="X98" s="187" t="s">
        <v>2591</v>
      </c>
      <c r="Y98" s="192"/>
      <c r="Z98" s="192"/>
      <c r="AA98" s="137"/>
      <c r="AB98" s="233"/>
      <c r="AC98" s="192"/>
      <c r="AD98" s="137"/>
      <c r="AE98" s="88"/>
      <c r="AF98" s="88"/>
      <c r="AG98" s="88"/>
      <c r="AH98" s="88" t="s">
        <v>51</v>
      </c>
      <c r="AI98" s="191" t="s">
        <v>2592</v>
      </c>
      <c r="AJ98" s="88"/>
      <c r="AK98" s="88"/>
      <c r="AL98" s="88" t="s">
        <v>2593</v>
      </c>
      <c r="AM98" s="125"/>
      <c r="AN98" s="146"/>
      <c r="AO98" s="125"/>
      <c r="AP98" s="146"/>
      <c r="AQ98" s="125"/>
      <c r="AR98" s="146"/>
      <c r="AS98" s="125"/>
      <c r="AT98" s="187" t="s">
        <v>51</v>
      </c>
      <c r="AU98" s="88" t="s">
        <v>2594</v>
      </c>
      <c r="AV98" s="125"/>
      <c r="AW98" s="146"/>
      <c r="AX98" s="125"/>
      <c r="AY98" s="35" t="s">
        <v>58</v>
      </c>
      <c r="AZ98" s="177" t="s">
        <v>2595</v>
      </c>
      <c r="BA98" s="35" t="s">
        <v>2083</v>
      </c>
      <c r="BB98" s="178" t="s">
        <v>2596</v>
      </c>
      <c r="BC98" s="179"/>
      <c r="BD98" s="179"/>
      <c r="BE98" s="125"/>
      <c r="BF98" s="125"/>
      <c r="BG98" s="125"/>
      <c r="BH98" s="191" t="s">
        <v>909</v>
      </c>
      <c r="BI98" s="188" t="s">
        <v>2597</v>
      </c>
      <c r="BJ98" s="188" t="s">
        <v>2598</v>
      </c>
    </row>
    <row r="99">
      <c r="A99" s="24" t="s">
        <v>911</v>
      </c>
      <c r="B99" s="25" t="s">
        <v>912</v>
      </c>
      <c r="C99" s="26" t="s">
        <v>68</v>
      </c>
      <c r="D99" s="27" t="s">
        <v>102</v>
      </c>
      <c r="E99" s="25" t="s">
        <v>51</v>
      </c>
      <c r="F99" s="171">
        <v>43895.0</v>
      </c>
      <c r="G99" s="30">
        <v>3858.0</v>
      </c>
      <c r="H99" s="25" t="s">
        <v>913</v>
      </c>
      <c r="I99" s="41">
        <v>2.0</v>
      </c>
      <c r="J99" s="25" t="s">
        <v>51</v>
      </c>
      <c r="K99" s="25" t="s">
        <v>51</v>
      </c>
      <c r="L99" s="42">
        <v>44327.0</v>
      </c>
      <c r="M99" s="44" t="s">
        <v>2599</v>
      </c>
      <c r="N99" s="42">
        <v>44088.0</v>
      </c>
      <c r="O99" s="32" t="s">
        <v>51</v>
      </c>
      <c r="P99" s="32" t="s">
        <v>2600</v>
      </c>
      <c r="Q99" s="33">
        <v>44141.0</v>
      </c>
      <c r="R99" s="32">
        <v>287753.0</v>
      </c>
      <c r="S99" s="32" t="s">
        <v>55</v>
      </c>
      <c r="T99" s="28"/>
      <c r="U99" s="28"/>
      <c r="V99" s="32"/>
      <c r="W99" s="172"/>
      <c r="X99" s="137"/>
      <c r="Y99" s="192"/>
      <c r="Z99" s="192"/>
      <c r="AA99" s="137"/>
      <c r="AB99" s="233"/>
      <c r="AC99" s="192"/>
      <c r="AD99" s="137"/>
      <c r="AE99" s="190"/>
      <c r="AF99" s="189"/>
      <c r="AG99" s="190"/>
      <c r="AH99" s="189"/>
      <c r="AI99" s="190"/>
      <c r="AJ99" s="190"/>
      <c r="AK99" s="175"/>
      <c r="AL99" s="176"/>
      <c r="AM99" s="125"/>
      <c r="AN99" s="146"/>
      <c r="AO99" s="125"/>
      <c r="AP99" s="146"/>
      <c r="AQ99" s="125"/>
      <c r="AR99" s="173" t="s">
        <v>51</v>
      </c>
      <c r="AS99" s="178" t="s">
        <v>2601</v>
      </c>
      <c r="AT99" s="146"/>
      <c r="AU99" s="125"/>
      <c r="AV99" s="125"/>
      <c r="AW99" s="146"/>
      <c r="AX99" s="125"/>
      <c r="AY99" s="35" t="s">
        <v>51</v>
      </c>
      <c r="AZ99" s="177" t="s">
        <v>2602</v>
      </c>
      <c r="BA99" s="35" t="s">
        <v>2083</v>
      </c>
      <c r="BB99" s="178" t="s">
        <v>2603</v>
      </c>
      <c r="BC99" s="179"/>
      <c r="BD99" s="179"/>
      <c r="BE99" s="125"/>
      <c r="BF99" s="125"/>
      <c r="BG99" s="88" t="s">
        <v>2446</v>
      </c>
      <c r="BH99" s="188" t="s">
        <v>924</v>
      </c>
      <c r="BI99" s="125"/>
      <c r="BJ99" s="180" t="s">
        <v>2604</v>
      </c>
    </row>
    <row r="100">
      <c r="A100" s="24" t="s">
        <v>925</v>
      </c>
      <c r="B100" s="25" t="s">
        <v>926</v>
      </c>
      <c r="C100" s="26" t="s">
        <v>118</v>
      </c>
      <c r="D100" s="27" t="s">
        <v>69</v>
      </c>
      <c r="E100" s="25" t="s">
        <v>51</v>
      </c>
      <c r="F100" s="171">
        <v>43903.0</v>
      </c>
      <c r="G100" s="30">
        <v>8.0</v>
      </c>
      <c r="H100" s="25" t="s">
        <v>70</v>
      </c>
      <c r="I100" s="41">
        <v>2.0</v>
      </c>
      <c r="J100" s="25"/>
      <c r="K100" s="25" t="s">
        <v>51</v>
      </c>
      <c r="L100" s="42">
        <v>44327.0</v>
      </c>
      <c r="M100" s="44" t="s">
        <v>2605</v>
      </c>
      <c r="N100" s="42">
        <v>44144.0</v>
      </c>
      <c r="O100" s="32" t="s">
        <v>51</v>
      </c>
      <c r="P100" s="32" t="s">
        <v>2606</v>
      </c>
      <c r="Q100" s="33">
        <v>44277.0</v>
      </c>
      <c r="R100" s="32">
        <v>9542.0</v>
      </c>
      <c r="S100" s="32" t="s">
        <v>55</v>
      </c>
      <c r="T100" s="25"/>
      <c r="U100" s="25"/>
      <c r="V100" s="32"/>
      <c r="W100" s="172"/>
      <c r="X100" s="187"/>
      <c r="Y100" s="88"/>
      <c r="Z100" s="88" t="s">
        <v>51</v>
      </c>
      <c r="AA100" s="187"/>
      <c r="AB100" s="198">
        <v>43990.0</v>
      </c>
      <c r="AC100" s="34" t="s">
        <v>2607</v>
      </c>
      <c r="AD100" s="187" t="s">
        <v>51</v>
      </c>
      <c r="AE100" s="88" t="s">
        <v>2608</v>
      </c>
      <c r="AF100" s="187" t="s">
        <v>51</v>
      </c>
      <c r="AG100" s="88" t="s">
        <v>2609</v>
      </c>
      <c r="AH100" s="187" t="s">
        <v>51</v>
      </c>
      <c r="AI100" s="191" t="s">
        <v>2610</v>
      </c>
      <c r="AJ100" s="190"/>
      <c r="AK100" s="175"/>
      <c r="AL100" s="176"/>
      <c r="AM100" s="125"/>
      <c r="AN100" s="146"/>
      <c r="AO100" s="125"/>
      <c r="AP100" s="146"/>
      <c r="AQ100" s="125"/>
      <c r="AR100" s="187" t="s">
        <v>51</v>
      </c>
      <c r="AS100" s="88" t="s">
        <v>2611</v>
      </c>
      <c r="AT100" s="146"/>
      <c r="AU100" s="125"/>
      <c r="AV100" s="125"/>
      <c r="AW100" s="146"/>
      <c r="AX100" s="125"/>
      <c r="AY100" s="35" t="s">
        <v>51</v>
      </c>
      <c r="AZ100" s="177" t="s">
        <v>2612</v>
      </c>
      <c r="BA100" s="125"/>
      <c r="BB100" s="125"/>
      <c r="BC100" s="125"/>
      <c r="BD100" s="125"/>
      <c r="BE100" s="125"/>
      <c r="BF100" s="125"/>
      <c r="BG100" s="188" t="s">
        <v>2613</v>
      </c>
      <c r="BH100" s="188" t="s">
        <v>936</v>
      </c>
      <c r="BI100" s="188" t="s">
        <v>2614</v>
      </c>
      <c r="BJ100" s="125"/>
    </row>
    <row r="101">
      <c r="A101" s="24" t="s">
        <v>937</v>
      </c>
      <c r="B101" s="25" t="s">
        <v>938</v>
      </c>
      <c r="C101" s="26" t="s">
        <v>93</v>
      </c>
      <c r="D101" s="27" t="s">
        <v>102</v>
      </c>
      <c r="E101" s="25" t="s">
        <v>51</v>
      </c>
      <c r="F101" s="171">
        <v>43888.0</v>
      </c>
      <c r="G101" s="30">
        <v>200.0</v>
      </c>
      <c r="H101" s="91">
        <v>43927.0</v>
      </c>
      <c r="I101" s="41">
        <v>5.571428571428571</v>
      </c>
      <c r="J101" s="25"/>
      <c r="K101" s="25" t="s">
        <v>51</v>
      </c>
      <c r="L101" s="42">
        <v>44209.0</v>
      </c>
      <c r="M101" s="44" t="s">
        <v>2615</v>
      </c>
      <c r="N101" s="42">
        <v>43927.0</v>
      </c>
      <c r="O101" s="25"/>
      <c r="P101" s="32"/>
      <c r="Q101" s="42"/>
      <c r="R101" s="25">
        <v>3906.0</v>
      </c>
      <c r="S101" s="32" t="s">
        <v>55</v>
      </c>
      <c r="T101" s="25"/>
      <c r="U101" s="25"/>
      <c r="V101" s="25"/>
      <c r="W101" s="171"/>
      <c r="X101" s="137"/>
      <c r="Y101" s="192"/>
      <c r="Z101" s="192"/>
      <c r="AA101" s="137"/>
      <c r="AB101" s="233"/>
      <c r="AC101" s="192"/>
      <c r="AD101" s="137"/>
      <c r="AE101" s="190"/>
      <c r="AF101" s="189"/>
      <c r="AG101" s="190"/>
      <c r="AH101" s="189"/>
      <c r="AI101" s="190"/>
      <c r="AJ101" s="190"/>
      <c r="AK101" s="175"/>
      <c r="AL101" s="176"/>
      <c r="AM101" s="125"/>
      <c r="AN101" s="146"/>
      <c r="AO101" s="125"/>
      <c r="AP101" s="146"/>
      <c r="AQ101" s="125"/>
      <c r="AR101" s="146"/>
      <c r="AS101" s="125"/>
      <c r="AT101" s="173" t="s">
        <v>51</v>
      </c>
      <c r="AU101" s="178" t="s">
        <v>2616</v>
      </c>
      <c r="AV101" s="125"/>
      <c r="AW101" s="71" t="s">
        <v>51</v>
      </c>
      <c r="AX101" s="71" t="s">
        <v>2617</v>
      </c>
      <c r="AY101" s="71" t="s">
        <v>58</v>
      </c>
      <c r="AZ101" s="213" t="s">
        <v>2618</v>
      </c>
      <c r="BA101" s="71"/>
      <c r="BB101" s="71"/>
      <c r="BC101" s="71"/>
      <c r="BD101" s="71"/>
      <c r="BE101" s="71"/>
      <c r="BF101" s="125"/>
      <c r="BG101" s="125"/>
      <c r="BH101" s="125"/>
      <c r="BI101" s="214" t="s">
        <v>2619</v>
      </c>
      <c r="BJ101" s="35" t="s">
        <v>2620</v>
      </c>
    </row>
    <row r="102">
      <c r="A102" s="24" t="s">
        <v>948</v>
      </c>
      <c r="B102" s="25" t="s">
        <v>949</v>
      </c>
      <c r="C102" s="26" t="s">
        <v>82</v>
      </c>
      <c r="D102" s="27" t="s">
        <v>69</v>
      </c>
      <c r="E102" s="25" t="s">
        <v>51</v>
      </c>
      <c r="F102" s="171">
        <v>43905.0</v>
      </c>
      <c r="G102" s="30">
        <v>7.0</v>
      </c>
      <c r="H102" s="25" t="s">
        <v>70</v>
      </c>
      <c r="I102" s="31">
        <v>2.0</v>
      </c>
      <c r="J102" s="32"/>
      <c r="K102" s="32" t="s">
        <v>51</v>
      </c>
      <c r="L102" s="33">
        <v>44286.0</v>
      </c>
      <c r="M102" s="44" t="s">
        <v>2621</v>
      </c>
      <c r="N102" s="33">
        <v>44075.0</v>
      </c>
      <c r="O102" s="32" t="s">
        <v>51</v>
      </c>
      <c r="P102" s="44" t="s">
        <v>2622</v>
      </c>
      <c r="Q102" s="33">
        <v>44091.0</v>
      </c>
      <c r="R102" s="32">
        <v>2034.0</v>
      </c>
      <c r="S102" s="32" t="s">
        <v>55</v>
      </c>
      <c r="T102" s="32"/>
      <c r="U102" s="32"/>
      <c r="V102" s="32"/>
      <c r="W102" s="172"/>
      <c r="X102" s="137"/>
      <c r="Y102" s="192"/>
      <c r="Z102" s="192"/>
      <c r="AA102" s="137"/>
      <c r="AB102" s="233"/>
      <c r="AC102" s="192"/>
      <c r="AD102" s="137"/>
      <c r="AE102" s="190"/>
      <c r="AF102" s="187" t="s">
        <v>51</v>
      </c>
      <c r="AG102" s="88" t="s">
        <v>2623</v>
      </c>
      <c r="AH102" s="189"/>
      <c r="AI102" s="191" t="s">
        <v>2624</v>
      </c>
      <c r="AJ102" s="190"/>
      <c r="AK102" s="175"/>
      <c r="AL102" s="176"/>
      <c r="AM102" s="125"/>
      <c r="AN102" s="146"/>
      <c r="AO102" s="125"/>
      <c r="AP102" s="146"/>
      <c r="AQ102" s="125"/>
      <c r="AR102" s="173" t="s">
        <v>51</v>
      </c>
      <c r="AS102" s="35" t="s">
        <v>2625</v>
      </c>
      <c r="AT102" s="173" t="s">
        <v>51</v>
      </c>
      <c r="AU102" s="178" t="s">
        <v>2626</v>
      </c>
      <c r="AV102" s="125"/>
      <c r="AW102" s="146"/>
      <c r="AX102" s="125"/>
      <c r="AY102" s="35" t="s">
        <v>58</v>
      </c>
      <c r="AZ102" s="177" t="s">
        <v>2627</v>
      </c>
      <c r="BA102" s="125"/>
      <c r="BB102" s="125"/>
      <c r="BC102" s="35" t="s">
        <v>51</v>
      </c>
      <c r="BD102" s="180" t="s">
        <v>2628</v>
      </c>
      <c r="BE102" s="125"/>
      <c r="BF102" s="125"/>
      <c r="BG102" s="188" t="s">
        <v>2629</v>
      </c>
      <c r="BH102" s="188" t="s">
        <v>959</v>
      </c>
      <c r="BI102" s="125"/>
      <c r="BJ102" s="181" t="s">
        <v>2630</v>
      </c>
    </row>
    <row r="103">
      <c r="A103" s="24" t="s">
        <v>960</v>
      </c>
      <c r="B103" s="25" t="s">
        <v>961</v>
      </c>
      <c r="C103" s="26" t="s">
        <v>68</v>
      </c>
      <c r="D103" s="27" t="s">
        <v>69</v>
      </c>
      <c r="E103" s="25" t="s">
        <v>51</v>
      </c>
      <c r="F103" s="171">
        <v>43903.0</v>
      </c>
      <c r="G103" s="30">
        <v>0.0</v>
      </c>
      <c r="H103" s="29">
        <v>43926.0</v>
      </c>
      <c r="I103" s="46"/>
      <c r="J103" s="32"/>
      <c r="K103" s="32" t="s">
        <v>51</v>
      </c>
      <c r="L103" s="33">
        <v>44249.0</v>
      </c>
      <c r="M103" s="44" t="s">
        <v>2631</v>
      </c>
      <c r="N103" s="33">
        <v>44075.0</v>
      </c>
      <c r="O103" s="32"/>
      <c r="P103" s="32"/>
      <c r="Q103" s="33"/>
      <c r="R103" s="32">
        <v>131596.0</v>
      </c>
      <c r="S103" s="32" t="s">
        <v>55</v>
      </c>
      <c r="T103" s="32"/>
      <c r="U103" s="32"/>
      <c r="V103" s="32"/>
      <c r="W103" s="172"/>
      <c r="X103" s="137"/>
      <c r="Y103" s="192"/>
      <c r="Z103" s="192"/>
      <c r="AA103" s="137"/>
      <c r="AB103" s="233"/>
      <c r="AC103" s="192"/>
      <c r="AD103" s="137"/>
      <c r="AE103" s="190"/>
      <c r="AF103" s="187" t="s">
        <v>51</v>
      </c>
      <c r="AG103" s="88" t="s">
        <v>2632</v>
      </c>
      <c r="AH103" s="189"/>
      <c r="AI103" s="190"/>
      <c r="AJ103" s="190"/>
      <c r="AK103" s="175"/>
      <c r="AL103" s="176"/>
      <c r="AM103" s="125"/>
      <c r="AN103" s="146"/>
      <c r="AO103" s="125"/>
      <c r="AP103" s="146"/>
      <c r="AQ103" s="125"/>
      <c r="AR103" s="173" t="s">
        <v>51</v>
      </c>
      <c r="AS103" s="35" t="s">
        <v>2633</v>
      </c>
      <c r="AT103" s="146"/>
      <c r="AU103" s="125"/>
      <c r="AV103" s="125"/>
      <c r="AW103" s="146"/>
      <c r="AX103" s="125"/>
      <c r="AY103" s="35" t="s">
        <v>51</v>
      </c>
      <c r="AZ103" s="177" t="s">
        <v>2634</v>
      </c>
      <c r="BA103" s="125"/>
      <c r="BB103" s="125"/>
      <c r="BC103" s="125"/>
      <c r="BD103" s="125"/>
      <c r="BE103" s="125"/>
      <c r="BF103" s="125"/>
      <c r="BG103" s="125"/>
      <c r="BH103" s="188" t="s">
        <v>2635</v>
      </c>
      <c r="BI103" s="125"/>
      <c r="BJ103" s="181" t="s">
        <v>2636</v>
      </c>
    </row>
    <row r="104">
      <c r="A104" s="24" t="s">
        <v>971</v>
      </c>
      <c r="B104" s="25" t="s">
        <v>972</v>
      </c>
      <c r="C104" s="26" t="s">
        <v>107</v>
      </c>
      <c r="D104" s="27" t="s">
        <v>108</v>
      </c>
      <c r="E104" s="25" t="s">
        <v>51</v>
      </c>
      <c r="F104" s="171">
        <v>43906.0</v>
      </c>
      <c r="G104" s="30">
        <v>3.0</v>
      </c>
      <c r="H104" s="29">
        <v>43920.0</v>
      </c>
      <c r="I104" s="46">
        <f>(H104-F104)/7</f>
        <v>2</v>
      </c>
      <c r="J104" s="25" t="s">
        <v>51</v>
      </c>
      <c r="K104" s="25" t="s">
        <v>51</v>
      </c>
      <c r="L104" s="42">
        <v>44286.0</v>
      </c>
      <c r="M104" s="182" t="s">
        <v>2637</v>
      </c>
      <c r="N104" s="42">
        <v>44116.0</v>
      </c>
      <c r="O104" s="32" t="s">
        <v>51</v>
      </c>
      <c r="P104" s="32" t="s">
        <v>2638</v>
      </c>
      <c r="Q104" s="33">
        <v>44281.0</v>
      </c>
      <c r="R104" s="32">
        <v>41546.0</v>
      </c>
      <c r="S104" s="32" t="s">
        <v>55</v>
      </c>
      <c r="T104" s="28"/>
      <c r="U104" s="28"/>
      <c r="V104" s="32"/>
      <c r="W104" s="172"/>
      <c r="X104" s="146"/>
      <c r="Y104" s="125"/>
      <c r="Z104" s="125"/>
      <c r="AA104" s="146"/>
      <c r="AB104" s="183"/>
      <c r="AC104" s="125"/>
      <c r="AD104" s="173" t="s">
        <v>51</v>
      </c>
      <c r="AE104" s="35" t="s">
        <v>2639</v>
      </c>
      <c r="AF104" s="175"/>
      <c r="AG104" s="176"/>
      <c r="AH104" s="173" t="s">
        <v>51</v>
      </c>
      <c r="AI104" s="178" t="s">
        <v>2640</v>
      </c>
      <c r="AJ104" s="176"/>
      <c r="AK104" s="175"/>
      <c r="AL104" s="176"/>
      <c r="AM104" s="125"/>
      <c r="AN104" s="146"/>
      <c r="AO104" s="125"/>
      <c r="AP104" s="146"/>
      <c r="AQ104" s="125"/>
      <c r="AR104" s="173" t="s">
        <v>51</v>
      </c>
      <c r="AS104" s="35" t="s">
        <v>2641</v>
      </c>
      <c r="AT104" s="146"/>
      <c r="AU104" s="125"/>
      <c r="AV104" s="125"/>
      <c r="AW104" s="146"/>
      <c r="AX104" s="125"/>
      <c r="AY104" s="35" t="s">
        <v>51</v>
      </c>
      <c r="AZ104" s="177" t="s">
        <v>2642</v>
      </c>
      <c r="BA104" s="125"/>
      <c r="BB104" s="125"/>
      <c r="BC104" s="125"/>
      <c r="BD104" s="125"/>
      <c r="BE104" s="125"/>
      <c r="BF104" s="125"/>
      <c r="BG104" s="125"/>
      <c r="BH104" s="188" t="s">
        <v>2643</v>
      </c>
      <c r="BI104" s="125"/>
      <c r="BJ104" s="191" t="s">
        <v>2644</v>
      </c>
    </row>
    <row r="105">
      <c r="A105" s="24" t="s">
        <v>983</v>
      </c>
      <c r="B105" s="25" t="s">
        <v>984</v>
      </c>
      <c r="C105" s="26" t="s">
        <v>93</v>
      </c>
      <c r="D105" s="27" t="s">
        <v>108</v>
      </c>
      <c r="E105" s="25" t="s">
        <v>51</v>
      </c>
      <c r="F105" s="171">
        <v>43920.0</v>
      </c>
      <c r="G105" s="30">
        <v>0.0</v>
      </c>
      <c r="H105" s="28"/>
      <c r="I105" s="46"/>
      <c r="J105" s="28"/>
      <c r="K105" s="25" t="s">
        <v>51</v>
      </c>
      <c r="L105" s="42">
        <v>44225.0</v>
      </c>
      <c r="M105" s="44" t="s">
        <v>2645</v>
      </c>
      <c r="N105" s="42">
        <v>43941.0</v>
      </c>
      <c r="O105" s="28"/>
      <c r="P105" s="36"/>
      <c r="Q105" s="55"/>
      <c r="R105" s="25">
        <v>0.0</v>
      </c>
      <c r="S105" s="32" t="s">
        <v>55</v>
      </c>
      <c r="T105" s="28"/>
      <c r="U105" s="28"/>
      <c r="V105" s="28"/>
      <c r="W105" s="184"/>
      <c r="X105" s="146"/>
      <c r="Y105" s="125"/>
      <c r="Z105" s="125"/>
      <c r="AA105" s="146"/>
      <c r="AB105" s="183"/>
      <c r="AC105" s="125"/>
      <c r="AD105" s="146"/>
      <c r="AE105" s="125"/>
      <c r="AF105" s="146"/>
      <c r="AG105" s="125"/>
      <c r="AH105" s="146"/>
      <c r="AI105" s="125"/>
      <c r="AJ105" s="125"/>
      <c r="AK105" s="146"/>
      <c r="AL105" s="125"/>
      <c r="AM105" s="125"/>
      <c r="AN105" s="146"/>
      <c r="AO105" s="125"/>
      <c r="AP105" s="146"/>
      <c r="AQ105" s="125"/>
      <c r="AR105" s="146"/>
      <c r="AS105" s="125"/>
      <c r="AT105" s="146"/>
      <c r="AU105" s="125"/>
      <c r="AV105" s="125"/>
      <c r="AW105" s="146"/>
      <c r="AX105" s="125"/>
      <c r="AY105" s="125"/>
      <c r="AZ105" s="185"/>
      <c r="BA105" s="125"/>
      <c r="BB105" s="125"/>
      <c r="BC105" s="125"/>
      <c r="BD105" s="125"/>
      <c r="BE105" s="125"/>
      <c r="BF105" s="180" t="s">
        <v>2646</v>
      </c>
      <c r="BG105" s="181" t="s">
        <v>2647</v>
      </c>
      <c r="BH105" s="181" t="s">
        <v>2648</v>
      </c>
      <c r="BI105" s="125"/>
      <c r="BJ105" s="35"/>
    </row>
    <row r="106">
      <c r="A106" s="24" t="s">
        <v>989</v>
      </c>
      <c r="B106" s="25" t="s">
        <v>990</v>
      </c>
      <c r="C106" s="26" t="s">
        <v>93</v>
      </c>
      <c r="D106" s="27" t="s">
        <v>50</v>
      </c>
      <c r="E106" s="25" t="s">
        <v>51</v>
      </c>
      <c r="F106" s="171">
        <v>43881.0</v>
      </c>
      <c r="G106" s="30">
        <v>0.0</v>
      </c>
      <c r="H106" s="28"/>
      <c r="I106" s="41">
        <v>4.0</v>
      </c>
      <c r="J106" s="25" t="s">
        <v>51</v>
      </c>
      <c r="K106" s="25" t="s">
        <v>51</v>
      </c>
      <c r="L106" s="42">
        <v>44349.0</v>
      </c>
      <c r="M106" s="44" t="s">
        <v>2649</v>
      </c>
      <c r="N106" s="42">
        <v>43938.0</v>
      </c>
      <c r="O106" s="25"/>
      <c r="P106" s="100"/>
      <c r="Q106" s="42"/>
      <c r="R106" s="28"/>
      <c r="S106" s="32" t="s">
        <v>55</v>
      </c>
      <c r="T106" s="25" t="s">
        <v>51</v>
      </c>
      <c r="U106" s="25"/>
      <c r="V106" s="28"/>
      <c r="W106" s="184"/>
      <c r="X106" s="146"/>
      <c r="Y106" s="125"/>
      <c r="Z106" s="125"/>
      <c r="AA106" s="146"/>
      <c r="AB106" s="183"/>
      <c r="AC106" s="125"/>
      <c r="AD106" s="146"/>
      <c r="AE106" s="125"/>
      <c r="AF106" s="146"/>
      <c r="AG106" s="125"/>
      <c r="AH106" s="146"/>
      <c r="AI106" s="125"/>
      <c r="AJ106" s="125"/>
      <c r="AK106" s="146"/>
      <c r="AL106" s="125"/>
      <c r="AM106" s="125"/>
      <c r="AN106" s="146"/>
      <c r="AO106" s="125"/>
      <c r="AP106" s="146"/>
      <c r="AQ106" s="125"/>
      <c r="AR106" s="173" t="s">
        <v>51</v>
      </c>
      <c r="AS106" s="35" t="s">
        <v>2650</v>
      </c>
      <c r="AT106" s="146"/>
      <c r="AU106" s="125"/>
      <c r="AV106" s="125"/>
      <c r="AW106" s="146"/>
      <c r="AX106" s="125"/>
      <c r="AY106" s="125"/>
      <c r="AZ106" s="185"/>
      <c r="BA106" s="125"/>
      <c r="BB106" s="125"/>
      <c r="BC106" s="125"/>
      <c r="BD106" s="125"/>
      <c r="BE106" s="125"/>
      <c r="BF106" s="125"/>
      <c r="BG106" s="125"/>
      <c r="BH106" s="125"/>
      <c r="BI106" s="188" t="s">
        <v>2651</v>
      </c>
      <c r="BJ106" s="180" t="s">
        <v>2652</v>
      </c>
    </row>
    <row r="107">
      <c r="A107" s="24" t="s">
        <v>994</v>
      </c>
      <c r="B107" s="25" t="s">
        <v>995</v>
      </c>
      <c r="C107" s="26" t="s">
        <v>93</v>
      </c>
      <c r="D107" s="27" t="s">
        <v>102</v>
      </c>
      <c r="E107" s="25" t="s">
        <v>51</v>
      </c>
      <c r="F107" s="171">
        <v>43892.0</v>
      </c>
      <c r="G107" s="30">
        <v>4335.0</v>
      </c>
      <c r="H107" s="32" t="s">
        <v>996</v>
      </c>
      <c r="I107" s="41">
        <v>3.0</v>
      </c>
      <c r="J107" s="25" t="s">
        <v>51</v>
      </c>
      <c r="K107" s="25" t="s">
        <v>51</v>
      </c>
      <c r="L107" s="42">
        <v>44249.0</v>
      </c>
      <c r="M107" s="44" t="s">
        <v>2653</v>
      </c>
      <c r="N107" s="42">
        <v>43971.0</v>
      </c>
      <c r="O107" s="25" t="s">
        <v>51</v>
      </c>
      <c r="P107" s="243" t="s">
        <v>2654</v>
      </c>
      <c r="Q107" s="42">
        <v>43980.0</v>
      </c>
      <c r="R107" s="25">
        <v>11110.0</v>
      </c>
      <c r="S107" s="32" t="s">
        <v>55</v>
      </c>
      <c r="T107" s="28"/>
      <c r="U107" s="28"/>
      <c r="V107" s="25"/>
      <c r="W107" s="171"/>
      <c r="X107" s="146"/>
      <c r="Y107" s="125"/>
      <c r="Z107" s="125"/>
      <c r="AA107" s="146"/>
      <c r="AB107" s="183"/>
      <c r="AC107" s="125"/>
      <c r="AD107" s="146"/>
      <c r="AE107" s="176"/>
      <c r="AF107" s="175"/>
      <c r="AG107" s="176"/>
      <c r="AH107" s="173" t="s">
        <v>51</v>
      </c>
      <c r="AI107" s="178" t="s">
        <v>2655</v>
      </c>
      <c r="AJ107" s="176"/>
      <c r="AK107" s="175"/>
      <c r="AL107" s="176"/>
      <c r="AM107" s="125"/>
      <c r="AN107" s="146"/>
      <c r="AO107" s="125"/>
      <c r="AP107" s="146"/>
      <c r="AQ107" s="125"/>
      <c r="AR107" s="146"/>
      <c r="AS107" s="125"/>
      <c r="AT107" s="187" t="s">
        <v>51</v>
      </c>
      <c r="AU107" s="88" t="s">
        <v>2656</v>
      </c>
      <c r="AV107" s="125"/>
      <c r="AW107" s="146"/>
      <c r="AX107" s="125"/>
      <c r="AY107" s="35" t="s">
        <v>58</v>
      </c>
      <c r="AZ107" s="177" t="s">
        <v>2657</v>
      </c>
      <c r="BA107" s="125"/>
      <c r="BB107" s="125"/>
      <c r="BC107" s="125"/>
      <c r="BD107" s="125"/>
      <c r="BE107" s="125"/>
      <c r="BF107" s="125"/>
      <c r="BG107" s="181" t="s">
        <v>2658</v>
      </c>
      <c r="BH107" s="125"/>
      <c r="BI107" s="191" t="s">
        <v>2659</v>
      </c>
      <c r="BJ107" s="188" t="s">
        <v>2660</v>
      </c>
    </row>
    <row r="108">
      <c r="A108" s="24" t="s">
        <v>1006</v>
      </c>
      <c r="B108" s="25" t="s">
        <v>1007</v>
      </c>
      <c r="C108" s="26" t="s">
        <v>68</v>
      </c>
      <c r="D108" s="27" t="s">
        <v>69</v>
      </c>
      <c r="E108" s="25" t="s">
        <v>51</v>
      </c>
      <c r="F108" s="171">
        <v>43901.0</v>
      </c>
      <c r="G108" s="30">
        <v>0.0</v>
      </c>
      <c r="H108" s="28"/>
      <c r="I108" s="46"/>
      <c r="J108" s="28"/>
      <c r="K108" s="25" t="s">
        <v>51</v>
      </c>
      <c r="L108" s="42">
        <v>44286.0</v>
      </c>
      <c r="M108" s="44" t="s">
        <v>2661</v>
      </c>
      <c r="N108" s="42">
        <v>44088.0</v>
      </c>
      <c r="O108" s="25"/>
      <c r="P108" s="32"/>
      <c r="Q108" s="42"/>
      <c r="R108" s="25">
        <v>14594.0</v>
      </c>
      <c r="S108" s="32" t="s">
        <v>55</v>
      </c>
      <c r="T108" s="28"/>
      <c r="U108" s="28"/>
      <c r="V108" s="25"/>
      <c r="W108" s="171"/>
      <c r="X108" s="146"/>
      <c r="Y108" s="125"/>
      <c r="Z108" s="125"/>
      <c r="AA108" s="146"/>
      <c r="AB108" s="183"/>
      <c r="AC108" s="125"/>
      <c r="AD108" s="146"/>
      <c r="AE108" s="176"/>
      <c r="AF108" s="175"/>
      <c r="AG108" s="176"/>
      <c r="AH108" s="175"/>
      <c r="AI108" s="176"/>
      <c r="AJ108" s="176"/>
      <c r="AK108" s="175"/>
      <c r="AL108" s="176"/>
      <c r="AM108" s="125"/>
      <c r="AN108" s="146"/>
      <c r="AO108" s="125"/>
      <c r="AP108" s="146"/>
      <c r="AQ108" s="125"/>
      <c r="AR108" s="146"/>
      <c r="AS108" s="125"/>
      <c r="AT108" s="146"/>
      <c r="AU108" s="125"/>
      <c r="AV108" s="125"/>
      <c r="AW108" s="146"/>
      <c r="AX108" s="125"/>
      <c r="AY108" s="125"/>
      <c r="AZ108" s="185"/>
      <c r="BA108" s="35" t="s">
        <v>2083</v>
      </c>
      <c r="BB108" s="178" t="s">
        <v>2662</v>
      </c>
      <c r="BC108" s="125"/>
      <c r="BD108" s="125"/>
      <c r="BE108" s="125"/>
      <c r="BF108" s="125"/>
      <c r="BG108" s="125"/>
      <c r="BH108" s="125"/>
      <c r="BI108" s="181" t="s">
        <v>2663</v>
      </c>
      <c r="BJ108" s="181" t="s">
        <v>2664</v>
      </c>
    </row>
    <row r="109">
      <c r="A109" s="24" t="s">
        <v>1013</v>
      </c>
      <c r="B109" s="25" t="s">
        <v>1014</v>
      </c>
      <c r="C109" s="26" t="s">
        <v>82</v>
      </c>
      <c r="D109" s="27" t="s">
        <v>102</v>
      </c>
      <c r="E109" s="25" t="s">
        <v>51</v>
      </c>
      <c r="F109" s="171">
        <v>43891.0</v>
      </c>
      <c r="G109" s="30">
        <v>25.0</v>
      </c>
      <c r="H109" s="32" t="s">
        <v>1015</v>
      </c>
      <c r="I109" s="41">
        <v>2.0</v>
      </c>
      <c r="J109" s="28"/>
      <c r="K109" s="25" t="s">
        <v>58</v>
      </c>
      <c r="L109" s="42">
        <v>44225.0</v>
      </c>
      <c r="M109" s="44" t="s">
        <v>2665</v>
      </c>
      <c r="N109" s="55"/>
      <c r="O109" s="32"/>
      <c r="P109" s="32"/>
      <c r="Q109" s="33"/>
      <c r="R109" s="32"/>
      <c r="S109" s="32" t="s">
        <v>55</v>
      </c>
      <c r="T109" s="28"/>
      <c r="U109" s="28"/>
      <c r="V109" s="32"/>
      <c r="W109" s="172"/>
      <c r="X109" s="146"/>
      <c r="Y109" s="125"/>
      <c r="Z109" s="125"/>
      <c r="AA109" s="146"/>
      <c r="AB109" s="183"/>
      <c r="AC109" s="125"/>
      <c r="AD109" s="146"/>
      <c r="AE109" s="176"/>
      <c r="AF109" s="175"/>
      <c r="AG109" s="176"/>
      <c r="AH109" s="175"/>
      <c r="AI109" s="176"/>
      <c r="AJ109" s="176"/>
      <c r="AK109" s="175"/>
      <c r="AL109" s="176"/>
      <c r="AM109" s="125"/>
      <c r="AN109" s="146"/>
      <c r="AO109" s="125"/>
      <c r="AP109" s="146"/>
      <c r="AQ109" s="125"/>
      <c r="AR109" s="146"/>
      <c r="AS109" s="125"/>
      <c r="AT109" s="146"/>
      <c r="AU109" s="125"/>
      <c r="AV109" s="125"/>
      <c r="AW109" s="146"/>
      <c r="AX109" s="125"/>
      <c r="AY109" s="35" t="s">
        <v>58</v>
      </c>
      <c r="AZ109" s="177" t="s">
        <v>2666</v>
      </c>
      <c r="BA109" s="35" t="s">
        <v>1958</v>
      </c>
      <c r="BB109" s="178" t="s">
        <v>2667</v>
      </c>
      <c r="BC109" s="125"/>
      <c r="BD109" s="125"/>
      <c r="BE109" s="125"/>
      <c r="BF109" s="125"/>
      <c r="BG109" s="188" t="s">
        <v>2668</v>
      </c>
      <c r="BH109" s="125"/>
      <c r="BI109" s="188" t="s">
        <v>2669</v>
      </c>
      <c r="BJ109" s="125"/>
    </row>
    <row r="110">
      <c r="A110" s="24" t="s">
        <v>1020</v>
      </c>
      <c r="B110" s="25" t="s">
        <v>1021</v>
      </c>
      <c r="C110" s="26" t="s">
        <v>68</v>
      </c>
      <c r="D110" s="27" t="s">
        <v>108</v>
      </c>
      <c r="E110" s="25" t="s">
        <v>51</v>
      </c>
      <c r="F110" s="171">
        <v>43904.0</v>
      </c>
      <c r="G110" s="30">
        <v>0.0</v>
      </c>
      <c r="H110" s="29">
        <v>43929.0</v>
      </c>
      <c r="I110" s="46">
        <f>(H110-F110)/7</f>
        <v>3.571428571</v>
      </c>
      <c r="J110" s="28"/>
      <c r="K110" s="25" t="s">
        <v>51</v>
      </c>
      <c r="L110" s="42">
        <v>44337.0</v>
      </c>
      <c r="M110" s="44" t="s">
        <v>2670</v>
      </c>
      <c r="N110" s="42">
        <v>44075.0</v>
      </c>
      <c r="O110" s="32"/>
      <c r="P110" s="32"/>
      <c r="Q110" s="33"/>
      <c r="R110" s="32">
        <v>43958.0</v>
      </c>
      <c r="S110" s="32" t="s">
        <v>55</v>
      </c>
      <c r="T110" s="28"/>
      <c r="U110" s="28"/>
      <c r="V110" s="32"/>
      <c r="W110" s="172"/>
      <c r="X110" s="173"/>
      <c r="Y110" s="125"/>
      <c r="Z110" s="125"/>
      <c r="AA110" s="146"/>
      <c r="AB110" s="183"/>
      <c r="AC110" s="125"/>
      <c r="AD110" s="173" t="s">
        <v>51</v>
      </c>
      <c r="AE110" s="35" t="s">
        <v>2671</v>
      </c>
      <c r="AF110" s="175"/>
      <c r="AG110" s="176"/>
      <c r="AH110" s="175"/>
      <c r="AI110" s="176"/>
      <c r="AJ110" s="176"/>
      <c r="AK110" s="175"/>
      <c r="AL110" s="176"/>
      <c r="AM110" s="125"/>
      <c r="AN110" s="146"/>
      <c r="AO110" s="125"/>
      <c r="AP110" s="146"/>
      <c r="AQ110" s="125"/>
      <c r="AR110" s="146"/>
      <c r="AS110" s="125"/>
      <c r="AT110" s="146"/>
      <c r="AU110" s="125"/>
      <c r="AV110" s="125"/>
      <c r="AW110" s="146"/>
      <c r="AX110" s="125"/>
      <c r="AY110" s="35" t="s">
        <v>51</v>
      </c>
      <c r="AZ110" s="244" t="s">
        <v>2672</v>
      </c>
      <c r="BA110" s="125"/>
      <c r="BB110" s="125"/>
      <c r="BC110" s="35" t="s">
        <v>51</v>
      </c>
      <c r="BD110" s="178" t="s">
        <v>2673</v>
      </c>
      <c r="BE110" s="125"/>
      <c r="BF110" s="125"/>
      <c r="BG110" s="188" t="s">
        <v>2674</v>
      </c>
      <c r="BH110" s="125"/>
      <c r="BI110" s="180" t="s">
        <v>2675</v>
      </c>
      <c r="BJ110" s="125"/>
    </row>
    <row r="111">
      <c r="A111" s="24" t="s">
        <v>1028</v>
      </c>
      <c r="B111" s="25" t="s">
        <v>1029</v>
      </c>
      <c r="C111" s="26" t="s">
        <v>93</v>
      </c>
      <c r="D111" s="27" t="s">
        <v>108</v>
      </c>
      <c r="E111" s="25" t="s">
        <v>51</v>
      </c>
      <c r="F111" s="171">
        <v>43910.0</v>
      </c>
      <c r="G111" s="30">
        <v>0.0</v>
      </c>
      <c r="H111" s="25" t="s">
        <v>53</v>
      </c>
      <c r="I111" s="41"/>
      <c r="J111" s="25"/>
      <c r="K111" s="25" t="s">
        <v>51</v>
      </c>
      <c r="L111" s="42">
        <v>44327.0</v>
      </c>
      <c r="M111" s="44" t="s">
        <v>2676</v>
      </c>
      <c r="N111" s="42">
        <v>43969.0</v>
      </c>
      <c r="O111" s="25" t="s">
        <v>51</v>
      </c>
      <c r="P111" s="32" t="s">
        <v>2677</v>
      </c>
      <c r="Q111" s="42">
        <v>44305.0</v>
      </c>
      <c r="R111" s="25">
        <v>19.0</v>
      </c>
      <c r="S111" s="32" t="s">
        <v>55</v>
      </c>
      <c r="T111" s="25"/>
      <c r="U111" s="25"/>
      <c r="V111" s="25"/>
      <c r="W111" s="171"/>
      <c r="X111" s="146"/>
      <c r="Y111" s="88"/>
      <c r="Z111" s="88"/>
      <c r="AA111" s="187"/>
      <c r="AB111" s="198"/>
      <c r="AC111" s="88"/>
      <c r="AD111" s="187" t="s">
        <v>51</v>
      </c>
      <c r="AE111" s="88" t="s">
        <v>2678</v>
      </c>
      <c r="AF111" s="175"/>
      <c r="AG111" s="176"/>
      <c r="AH111" s="175"/>
      <c r="AI111" s="176"/>
      <c r="AJ111" s="176"/>
      <c r="AK111" s="175"/>
      <c r="AL111" s="176"/>
      <c r="AM111" s="125"/>
      <c r="AN111" s="146"/>
      <c r="AO111" s="125"/>
      <c r="AP111" s="146"/>
      <c r="AQ111" s="125"/>
      <c r="AR111" s="173" t="s">
        <v>51</v>
      </c>
      <c r="AS111" s="35" t="s">
        <v>2679</v>
      </c>
      <c r="AT111" s="146"/>
      <c r="AU111" s="125"/>
      <c r="AV111" s="125"/>
      <c r="AW111" s="146"/>
      <c r="AX111" s="125"/>
      <c r="AY111" s="35" t="s">
        <v>58</v>
      </c>
      <c r="AZ111" s="245" t="s">
        <v>2680</v>
      </c>
      <c r="BA111" s="125"/>
      <c r="BB111" s="125"/>
      <c r="BC111" s="35" t="s">
        <v>51</v>
      </c>
      <c r="BD111" s="178" t="s">
        <v>2681</v>
      </c>
      <c r="BE111" s="125"/>
      <c r="BF111" s="125"/>
      <c r="BG111" s="125"/>
      <c r="BH111" s="125"/>
      <c r="BI111" s="180" t="s">
        <v>2682</v>
      </c>
      <c r="BJ111" s="181" t="s">
        <v>2683</v>
      </c>
    </row>
    <row r="112">
      <c r="A112" s="24" t="s">
        <v>1035</v>
      </c>
      <c r="B112" s="25" t="s">
        <v>1036</v>
      </c>
      <c r="C112" s="26" t="s">
        <v>68</v>
      </c>
      <c r="D112" s="27" t="s">
        <v>102</v>
      </c>
      <c r="E112" s="25" t="s">
        <v>51</v>
      </c>
      <c r="F112" s="171">
        <v>43904.0</v>
      </c>
      <c r="G112" s="30">
        <v>26.0</v>
      </c>
      <c r="H112" s="29">
        <v>43935.0</v>
      </c>
      <c r="I112" s="46">
        <f>(H112-F112)/7</f>
        <v>4.428571429</v>
      </c>
      <c r="J112" s="32"/>
      <c r="K112" s="32" t="s">
        <v>51</v>
      </c>
      <c r="L112" s="33">
        <v>44249.0</v>
      </c>
      <c r="M112" s="44" t="s">
        <v>2684</v>
      </c>
      <c r="N112" s="33">
        <v>44075.0</v>
      </c>
      <c r="O112" s="32"/>
      <c r="P112" s="32"/>
      <c r="Q112" s="33"/>
      <c r="R112" s="32">
        <v>1396.0</v>
      </c>
      <c r="S112" s="32" t="s">
        <v>55</v>
      </c>
      <c r="T112" s="32"/>
      <c r="U112" s="32"/>
      <c r="V112" s="32"/>
      <c r="W112" s="172"/>
      <c r="X112" s="146"/>
      <c r="Y112" s="125"/>
      <c r="Z112" s="125"/>
      <c r="AA112" s="146"/>
      <c r="AB112" s="183"/>
      <c r="AC112" s="125"/>
      <c r="AD112" s="146"/>
      <c r="AE112" s="176"/>
      <c r="AF112" s="173" t="s">
        <v>51</v>
      </c>
      <c r="AG112" s="35" t="s">
        <v>2685</v>
      </c>
      <c r="AH112" s="175"/>
      <c r="AI112" s="176"/>
      <c r="AJ112" s="176"/>
      <c r="AK112" s="175"/>
      <c r="AL112" s="176"/>
      <c r="AM112" s="125"/>
      <c r="AN112" s="146"/>
      <c r="AO112" s="125"/>
      <c r="AP112" s="146"/>
      <c r="AQ112" s="125"/>
      <c r="AR112" s="146"/>
      <c r="AS112" s="125"/>
      <c r="AT112" s="146"/>
      <c r="AU112" s="125"/>
      <c r="AV112" s="125"/>
      <c r="AW112" s="146"/>
      <c r="AX112" s="125"/>
      <c r="AY112" s="35" t="s">
        <v>58</v>
      </c>
      <c r="AZ112" s="245" t="s">
        <v>2686</v>
      </c>
      <c r="BA112" s="35" t="s">
        <v>2083</v>
      </c>
      <c r="BB112" s="178" t="s">
        <v>2687</v>
      </c>
      <c r="BC112" s="125"/>
      <c r="BD112" s="125"/>
      <c r="BE112" s="125"/>
      <c r="BF112" s="125"/>
      <c r="BG112" s="125"/>
      <c r="BH112" s="188" t="s">
        <v>1046</v>
      </c>
      <c r="BI112" s="125"/>
      <c r="BJ112" s="35"/>
    </row>
    <row r="113">
      <c r="A113" s="24" t="s">
        <v>1047</v>
      </c>
      <c r="B113" s="25" t="s">
        <v>1048</v>
      </c>
      <c r="C113" s="26" t="s">
        <v>82</v>
      </c>
      <c r="D113" s="27" t="s">
        <v>69</v>
      </c>
      <c r="E113" s="25" t="s">
        <v>51</v>
      </c>
      <c r="F113" s="171">
        <v>43900.0</v>
      </c>
      <c r="G113" s="30">
        <v>77.0</v>
      </c>
      <c r="H113" s="25" t="s">
        <v>53</v>
      </c>
      <c r="I113" s="46"/>
      <c r="J113" s="28"/>
      <c r="K113" s="25" t="s">
        <v>51</v>
      </c>
      <c r="L113" s="42">
        <v>44327.0</v>
      </c>
      <c r="M113" s="44" t="s">
        <v>2688</v>
      </c>
      <c r="N113" s="42">
        <v>44116.0</v>
      </c>
      <c r="O113" s="32" t="s">
        <v>51</v>
      </c>
      <c r="P113" s="32" t="s">
        <v>2689</v>
      </c>
      <c r="Q113" s="33">
        <v>44201.0</v>
      </c>
      <c r="R113" s="32">
        <v>54624.0</v>
      </c>
      <c r="S113" s="32" t="s">
        <v>55</v>
      </c>
      <c r="T113" s="25" t="s">
        <v>58</v>
      </c>
      <c r="U113" s="28"/>
      <c r="V113" s="32" t="s">
        <v>51</v>
      </c>
      <c r="W113" s="172">
        <v>44116.0</v>
      </c>
      <c r="X113" s="146"/>
      <c r="Y113" s="125"/>
      <c r="Z113" s="125"/>
      <c r="AA113" s="146"/>
      <c r="AB113" s="183"/>
      <c r="AC113" s="125"/>
      <c r="AD113" s="146"/>
      <c r="AE113" s="176"/>
      <c r="AF113" s="173" t="s">
        <v>51</v>
      </c>
      <c r="AG113" s="35" t="s">
        <v>2690</v>
      </c>
      <c r="AH113" s="175"/>
      <c r="AI113" s="176"/>
      <c r="AJ113" s="176"/>
      <c r="AK113" s="175"/>
      <c r="AL113" s="176"/>
      <c r="AM113" s="125"/>
      <c r="AN113" s="146"/>
      <c r="AO113" s="125"/>
      <c r="AP113" s="146"/>
      <c r="AQ113" s="125"/>
      <c r="AR113" s="173" t="s">
        <v>51</v>
      </c>
      <c r="AS113" s="35" t="s">
        <v>2691</v>
      </c>
      <c r="AT113" s="146"/>
      <c r="AU113" s="125"/>
      <c r="AV113" s="125"/>
      <c r="AW113" s="146"/>
      <c r="AX113" s="125"/>
      <c r="AY113" s="35" t="s">
        <v>58</v>
      </c>
      <c r="AZ113" s="245" t="s">
        <v>2692</v>
      </c>
      <c r="BA113" s="125"/>
      <c r="BB113" s="125"/>
      <c r="BC113" s="125"/>
      <c r="BD113" s="125"/>
      <c r="BE113" s="125"/>
      <c r="BF113" s="125"/>
      <c r="BG113" s="88" t="s">
        <v>2446</v>
      </c>
      <c r="BH113" s="188" t="s">
        <v>1053</v>
      </c>
      <c r="BI113" s="125"/>
      <c r="BJ113" s="180" t="s">
        <v>2693</v>
      </c>
    </row>
    <row r="114">
      <c r="A114" s="24" t="s">
        <v>1054</v>
      </c>
      <c r="B114" s="25" t="s">
        <v>1055</v>
      </c>
      <c r="C114" s="26" t="s">
        <v>107</v>
      </c>
      <c r="D114" s="27" t="s">
        <v>108</v>
      </c>
      <c r="E114" s="25" t="s">
        <v>51</v>
      </c>
      <c r="F114" s="171">
        <v>43909.0</v>
      </c>
      <c r="G114" s="30">
        <v>0.0</v>
      </c>
      <c r="H114" s="29">
        <v>43938.0</v>
      </c>
      <c r="I114" s="46">
        <f>(H114-F114)/7</f>
        <v>4.142857143</v>
      </c>
      <c r="J114" s="32" t="s">
        <v>51</v>
      </c>
      <c r="K114" s="32" t="s">
        <v>51</v>
      </c>
      <c r="L114" s="33">
        <v>44250.0</v>
      </c>
      <c r="M114" s="44" t="s">
        <v>2694</v>
      </c>
      <c r="N114" s="33">
        <v>43965.0</v>
      </c>
      <c r="O114" s="25"/>
      <c r="P114" s="32"/>
      <c r="Q114" s="42"/>
      <c r="R114" s="25">
        <v>1.0</v>
      </c>
      <c r="S114" s="32" t="s">
        <v>55</v>
      </c>
      <c r="T114" s="32"/>
      <c r="U114" s="32"/>
      <c r="V114" s="25"/>
      <c r="W114" s="171"/>
      <c r="X114" s="146"/>
      <c r="Y114" s="125"/>
      <c r="Z114" s="125"/>
      <c r="AA114" s="146"/>
      <c r="AB114" s="183"/>
      <c r="AC114" s="125"/>
      <c r="AD114" s="146"/>
      <c r="AE114" s="176"/>
      <c r="AF114" s="175"/>
      <c r="AG114" s="176"/>
      <c r="AH114" s="173" t="s">
        <v>51</v>
      </c>
      <c r="AI114" s="178" t="s">
        <v>2695</v>
      </c>
      <c r="AJ114" s="176"/>
      <c r="AK114" s="175"/>
      <c r="AL114" s="176"/>
      <c r="AM114" s="125"/>
      <c r="AN114" s="146"/>
      <c r="AO114" s="125"/>
      <c r="AP114" s="146"/>
      <c r="AQ114" s="125"/>
      <c r="AR114" s="187" t="s">
        <v>51</v>
      </c>
      <c r="AS114" s="88" t="s">
        <v>2696</v>
      </c>
      <c r="AT114" s="146"/>
      <c r="AU114" s="125"/>
      <c r="AV114" s="125"/>
      <c r="AW114" s="146"/>
      <c r="AX114" s="125"/>
      <c r="AY114" s="125"/>
      <c r="AZ114" s="246"/>
      <c r="BA114" s="125"/>
      <c r="BB114" s="125"/>
      <c r="BC114" s="125"/>
      <c r="BD114" s="125"/>
      <c r="BE114" s="125"/>
      <c r="BF114" s="125"/>
      <c r="BG114" s="125"/>
      <c r="BH114" s="188" t="s">
        <v>2697</v>
      </c>
      <c r="BI114" s="125"/>
      <c r="BJ114" s="181" t="s">
        <v>2698</v>
      </c>
    </row>
    <row r="115">
      <c r="A115" s="24" t="s">
        <v>1062</v>
      </c>
      <c r="B115" s="25" t="s">
        <v>1063</v>
      </c>
      <c r="C115" s="26" t="s">
        <v>107</v>
      </c>
      <c r="D115" s="27" t="s">
        <v>50</v>
      </c>
      <c r="E115" s="25" t="s">
        <v>51</v>
      </c>
      <c r="F115" s="171">
        <v>43907.0</v>
      </c>
      <c r="G115" s="30">
        <v>1.0</v>
      </c>
      <c r="H115" s="25" t="s">
        <v>70</v>
      </c>
      <c r="I115" s="41">
        <v>2.0</v>
      </c>
      <c r="J115" s="32" t="s">
        <v>51</v>
      </c>
      <c r="K115" s="32" t="s">
        <v>51</v>
      </c>
      <c r="L115" s="33">
        <v>44249.0</v>
      </c>
      <c r="M115" s="220" t="s">
        <v>2699</v>
      </c>
      <c r="N115" s="33">
        <v>44004.0</v>
      </c>
      <c r="O115" s="32"/>
      <c r="P115" s="32"/>
      <c r="Q115" s="33"/>
      <c r="R115" s="32">
        <v>650.0</v>
      </c>
      <c r="S115" s="32" t="s">
        <v>55</v>
      </c>
      <c r="T115" s="32"/>
      <c r="U115" s="32"/>
      <c r="V115" s="32"/>
      <c r="W115" s="172"/>
      <c r="X115" s="187">
        <v>12.0</v>
      </c>
      <c r="Y115" s="88"/>
      <c r="Z115" s="88"/>
      <c r="AA115" s="187" t="s">
        <v>51</v>
      </c>
      <c r="AB115" s="198">
        <v>44004.0</v>
      </c>
      <c r="AC115" s="88" t="s">
        <v>2700</v>
      </c>
      <c r="AD115" s="187" t="s">
        <v>51</v>
      </c>
      <c r="AE115" s="88" t="s">
        <v>2701</v>
      </c>
      <c r="AF115" s="175"/>
      <c r="AG115" s="176"/>
      <c r="AH115" s="173" t="s">
        <v>51</v>
      </c>
      <c r="AI115" s="178" t="s">
        <v>2702</v>
      </c>
      <c r="AJ115" s="176"/>
      <c r="AK115" s="175"/>
      <c r="AL115" s="176"/>
      <c r="AM115" s="125"/>
      <c r="AN115" s="146"/>
      <c r="AO115" s="125"/>
      <c r="AP115" s="146"/>
      <c r="AQ115" s="125"/>
      <c r="AR115" s="187" t="s">
        <v>51</v>
      </c>
      <c r="AS115" s="88" t="s">
        <v>2703</v>
      </c>
      <c r="AT115" s="146"/>
      <c r="AU115" s="125"/>
      <c r="AV115" s="125"/>
      <c r="AW115" s="146"/>
      <c r="AX115" s="125"/>
      <c r="AY115" s="125"/>
      <c r="AZ115" s="246"/>
      <c r="BA115" s="125"/>
      <c r="BB115" s="125"/>
      <c r="BC115" s="125"/>
      <c r="BD115" s="125"/>
      <c r="BE115" s="125"/>
      <c r="BF115" s="188" t="s">
        <v>2704</v>
      </c>
      <c r="BG115" s="191" t="s">
        <v>2705</v>
      </c>
      <c r="BH115" s="191" t="s">
        <v>2706</v>
      </c>
      <c r="BI115" s="125"/>
      <c r="BJ115" s="181" t="s">
        <v>2707</v>
      </c>
    </row>
    <row r="116">
      <c r="A116" s="24" t="s">
        <v>1073</v>
      </c>
      <c r="B116" s="25" t="s">
        <v>1074</v>
      </c>
      <c r="C116" s="26" t="s">
        <v>82</v>
      </c>
      <c r="D116" s="27" t="s">
        <v>69</v>
      </c>
      <c r="E116" s="25" t="s">
        <v>51</v>
      </c>
      <c r="F116" s="171">
        <v>43906.0</v>
      </c>
      <c r="G116" s="30">
        <v>0.0</v>
      </c>
      <c r="H116" s="25" t="s">
        <v>70</v>
      </c>
      <c r="I116" s="31">
        <v>2.0</v>
      </c>
      <c r="J116" s="32" t="s">
        <v>51</v>
      </c>
      <c r="K116" s="32" t="s">
        <v>51</v>
      </c>
      <c r="L116" s="33">
        <v>44249.0</v>
      </c>
      <c r="M116" s="247" t="s">
        <v>2708</v>
      </c>
      <c r="N116" s="33">
        <v>44075.0</v>
      </c>
      <c r="O116" s="32" t="s">
        <v>51</v>
      </c>
      <c r="P116" s="32" t="s">
        <v>2709</v>
      </c>
      <c r="Q116" s="33">
        <v>44216.0</v>
      </c>
      <c r="R116" s="32">
        <v>13966.0</v>
      </c>
      <c r="S116" s="32" t="s">
        <v>55</v>
      </c>
      <c r="T116" s="32"/>
      <c r="U116" s="32"/>
      <c r="V116" s="32"/>
      <c r="W116" s="172"/>
      <c r="X116" s="146"/>
      <c r="Y116" s="88"/>
      <c r="Z116" s="88"/>
      <c r="AA116" s="187"/>
      <c r="AB116" s="198"/>
      <c r="AC116" s="88"/>
      <c r="AD116" s="187" t="s">
        <v>51</v>
      </c>
      <c r="AE116" s="88" t="s">
        <v>2710</v>
      </c>
      <c r="AF116" s="175"/>
      <c r="AG116" s="176"/>
      <c r="AH116" s="175"/>
      <c r="AI116" s="176"/>
      <c r="AJ116" s="176"/>
      <c r="AK116" s="175"/>
      <c r="AL116" s="176"/>
      <c r="AM116" s="125"/>
      <c r="AN116" s="146"/>
      <c r="AO116" s="125"/>
      <c r="AP116" s="146"/>
      <c r="AQ116" s="125"/>
      <c r="AR116" s="146"/>
      <c r="AS116" s="125"/>
      <c r="AT116" s="146"/>
      <c r="AU116" s="125"/>
      <c r="AV116" s="125"/>
      <c r="AW116" s="146"/>
      <c r="AX116" s="125"/>
      <c r="AY116" s="35" t="s">
        <v>58</v>
      </c>
      <c r="AZ116" s="245" t="s">
        <v>2711</v>
      </c>
      <c r="BA116" s="125"/>
      <c r="BB116" s="125"/>
      <c r="BC116" s="125"/>
      <c r="BD116" s="125"/>
      <c r="BE116" s="125"/>
      <c r="BF116" s="125"/>
      <c r="BG116" s="125"/>
      <c r="BH116" s="125"/>
      <c r="BI116" s="191" t="s">
        <v>2712</v>
      </c>
      <c r="BJ116" s="180" t="s">
        <v>2713</v>
      </c>
    </row>
    <row r="117">
      <c r="A117" s="24" t="s">
        <v>1079</v>
      </c>
      <c r="B117" s="25" t="s">
        <v>1080</v>
      </c>
      <c r="C117" s="26" t="s">
        <v>68</v>
      </c>
      <c r="D117" s="27" t="s">
        <v>102</v>
      </c>
      <c r="E117" s="25" t="s">
        <v>51</v>
      </c>
      <c r="F117" s="171">
        <v>43903.0</v>
      </c>
      <c r="G117" s="47"/>
      <c r="H117" s="28"/>
      <c r="I117" s="46"/>
      <c r="J117" s="28"/>
      <c r="K117" s="25" t="s">
        <v>51</v>
      </c>
      <c r="L117" s="42">
        <v>44340.0</v>
      </c>
      <c r="M117" s="44" t="s">
        <v>2714</v>
      </c>
      <c r="N117" s="42">
        <v>43969.0</v>
      </c>
      <c r="O117" s="28"/>
      <c r="P117" s="36"/>
      <c r="Q117" s="55"/>
      <c r="R117" s="25">
        <v>82.0</v>
      </c>
      <c r="S117" s="32" t="s">
        <v>55</v>
      </c>
      <c r="T117" s="25" t="s">
        <v>51</v>
      </c>
      <c r="U117" s="29">
        <v>43969.0</v>
      </c>
      <c r="V117" s="28"/>
      <c r="W117" s="184"/>
      <c r="X117" s="146"/>
      <c r="Y117" s="125"/>
      <c r="Z117" s="125"/>
      <c r="AA117" s="146"/>
      <c r="AB117" s="183"/>
      <c r="AC117" s="125"/>
      <c r="AD117" s="146"/>
      <c r="AE117" s="125"/>
      <c r="AF117" s="146"/>
      <c r="AG117" s="125"/>
      <c r="AH117" s="146"/>
      <c r="AI117" s="125"/>
      <c r="AJ117" s="125"/>
      <c r="AK117" s="146"/>
      <c r="AL117" s="125"/>
      <c r="AM117" s="125"/>
      <c r="AN117" s="146"/>
      <c r="AO117" s="125"/>
      <c r="AP117" s="146"/>
      <c r="AQ117" s="125"/>
      <c r="AR117" s="187" t="s">
        <v>51</v>
      </c>
      <c r="AS117" s="125"/>
      <c r="AT117" s="146"/>
      <c r="AU117" s="125"/>
      <c r="AV117" s="125"/>
      <c r="AW117" s="146"/>
      <c r="AX117" s="125"/>
      <c r="AY117" s="125"/>
      <c r="AZ117" s="185"/>
      <c r="BA117" s="125"/>
      <c r="BB117" s="125"/>
      <c r="BC117" s="125"/>
      <c r="BD117" s="125"/>
      <c r="BE117" s="125"/>
      <c r="BF117" s="125"/>
      <c r="BG117" s="188" t="s">
        <v>2715</v>
      </c>
      <c r="BH117" s="125"/>
      <c r="BI117" s="125"/>
      <c r="BJ117" s="181" t="s">
        <v>2716</v>
      </c>
    </row>
    <row r="118">
      <c r="A118" s="24" t="s">
        <v>1082</v>
      </c>
      <c r="B118" s="25" t="s">
        <v>1083</v>
      </c>
      <c r="C118" s="26" t="s">
        <v>68</v>
      </c>
      <c r="D118" s="27" t="s">
        <v>102</v>
      </c>
      <c r="E118" s="25" t="s">
        <v>51</v>
      </c>
      <c r="F118" s="171">
        <v>43902.0</v>
      </c>
      <c r="G118" s="30">
        <v>6.0</v>
      </c>
      <c r="H118" s="25" t="s">
        <v>70</v>
      </c>
      <c r="I118" s="31">
        <v>2.0</v>
      </c>
      <c r="J118" s="32"/>
      <c r="K118" s="32" t="s">
        <v>51</v>
      </c>
      <c r="L118" s="33">
        <v>44270.0</v>
      </c>
      <c r="M118" s="44" t="s">
        <v>2717</v>
      </c>
      <c r="N118" s="33">
        <v>43976.0</v>
      </c>
      <c r="O118" s="32" t="s">
        <v>51</v>
      </c>
      <c r="P118" s="32" t="s">
        <v>2718</v>
      </c>
      <c r="Q118" s="33">
        <v>44137.0</v>
      </c>
      <c r="R118" s="32">
        <v>1635.0</v>
      </c>
      <c r="S118" s="32" t="s">
        <v>55</v>
      </c>
      <c r="T118" s="32"/>
      <c r="U118" s="32"/>
      <c r="V118" s="32"/>
      <c r="W118" s="172"/>
      <c r="X118" s="146"/>
      <c r="Y118" s="125"/>
      <c r="Z118" s="125"/>
      <c r="AA118" s="146"/>
      <c r="AB118" s="183"/>
      <c r="AC118" s="125"/>
      <c r="AD118" s="146"/>
      <c r="AE118" s="176"/>
      <c r="AF118" s="173" t="s">
        <v>51</v>
      </c>
      <c r="AG118" s="178" t="s">
        <v>2719</v>
      </c>
      <c r="AH118" s="173"/>
      <c r="AI118" s="35"/>
      <c r="AJ118" s="35" t="s">
        <v>58</v>
      </c>
      <c r="AK118" s="175"/>
      <c r="AL118" s="176"/>
      <c r="AM118" s="125"/>
      <c r="AN118" s="187" t="s">
        <v>51</v>
      </c>
      <c r="AO118" s="88" t="s">
        <v>2720</v>
      </c>
      <c r="AP118" s="146"/>
      <c r="AQ118" s="35" t="s">
        <v>51</v>
      </c>
      <c r="AR118" s="173" t="s">
        <v>51</v>
      </c>
      <c r="AS118" s="35" t="s">
        <v>2721</v>
      </c>
      <c r="AT118" s="146"/>
      <c r="AU118" s="125"/>
      <c r="AV118" s="125"/>
      <c r="AW118" s="146"/>
      <c r="AX118" s="125"/>
      <c r="AY118" s="35" t="s">
        <v>51</v>
      </c>
      <c r="AZ118" s="177" t="s">
        <v>2722</v>
      </c>
      <c r="BA118" s="125"/>
      <c r="BB118" s="125"/>
      <c r="BC118" s="125"/>
      <c r="BD118" s="125"/>
      <c r="BE118" s="178" t="s">
        <v>2723</v>
      </c>
      <c r="BF118" s="181" t="s">
        <v>2724</v>
      </c>
      <c r="BG118" s="125"/>
      <c r="BH118" s="188" t="s">
        <v>1092</v>
      </c>
      <c r="BI118" s="125"/>
      <c r="BJ118" s="125"/>
    </row>
    <row r="119">
      <c r="A119" s="24" t="s">
        <v>1093</v>
      </c>
      <c r="B119" s="25" t="s">
        <v>1094</v>
      </c>
      <c r="C119" s="26" t="s">
        <v>68</v>
      </c>
      <c r="D119" s="27" t="s">
        <v>102</v>
      </c>
      <c r="E119" s="25" t="s">
        <v>51</v>
      </c>
      <c r="F119" s="171">
        <v>43902.0</v>
      </c>
      <c r="G119" s="30">
        <v>19.0</v>
      </c>
      <c r="H119" s="29">
        <v>43919.0</v>
      </c>
      <c r="I119" s="46">
        <f>(H119-F119)/7</f>
        <v>2.428571429</v>
      </c>
      <c r="J119" s="32" t="s">
        <v>51</v>
      </c>
      <c r="K119" s="32" t="s">
        <v>51</v>
      </c>
      <c r="L119" s="33">
        <v>44270.0</v>
      </c>
      <c r="M119" s="44" t="s">
        <v>2725</v>
      </c>
      <c r="N119" s="33">
        <v>43955.0</v>
      </c>
      <c r="O119" s="32" t="s">
        <v>51</v>
      </c>
      <c r="P119" s="44" t="s">
        <v>2726</v>
      </c>
      <c r="Q119" s="33">
        <v>44200.0</v>
      </c>
      <c r="R119" s="32">
        <v>3824.0</v>
      </c>
      <c r="S119" s="32" t="s">
        <v>55</v>
      </c>
      <c r="T119" s="32"/>
      <c r="U119" s="32"/>
      <c r="V119" s="32"/>
      <c r="W119" s="172"/>
      <c r="X119" s="146"/>
      <c r="Y119" s="35"/>
      <c r="Z119" s="35"/>
      <c r="AA119" s="173"/>
      <c r="AB119" s="174"/>
      <c r="AC119" s="35"/>
      <c r="AD119" s="173" t="s">
        <v>51</v>
      </c>
      <c r="AE119" s="176"/>
      <c r="AF119" s="173" t="s">
        <v>51</v>
      </c>
      <c r="AG119" s="178" t="s">
        <v>2727</v>
      </c>
      <c r="AH119" s="175"/>
      <c r="AI119" s="176"/>
      <c r="AJ119" s="176"/>
      <c r="AK119" s="175"/>
      <c r="AL119" s="176"/>
      <c r="AM119" s="88" t="s">
        <v>51</v>
      </c>
      <c r="AN119" s="187" t="s">
        <v>51</v>
      </c>
      <c r="AO119" s="88" t="s">
        <v>2728</v>
      </c>
      <c r="AP119" s="146"/>
      <c r="AQ119" s="35" t="s">
        <v>51</v>
      </c>
      <c r="AR119" s="187" t="s">
        <v>51</v>
      </c>
      <c r="AS119" s="191" t="s">
        <v>2729</v>
      </c>
      <c r="AT119" s="173" t="s">
        <v>51</v>
      </c>
      <c r="AU119" s="178" t="s">
        <v>2730</v>
      </c>
      <c r="AV119" s="35" t="s">
        <v>2731</v>
      </c>
      <c r="AW119" s="146"/>
      <c r="AX119" s="125"/>
      <c r="AY119" s="35" t="s">
        <v>58</v>
      </c>
      <c r="AZ119" s="177" t="s">
        <v>2732</v>
      </c>
      <c r="BA119" s="125"/>
      <c r="BB119" s="125"/>
      <c r="BC119" s="125"/>
      <c r="BD119" s="125"/>
      <c r="BE119" s="125"/>
      <c r="BF119" s="125"/>
      <c r="BG119" s="181" t="s">
        <v>2733</v>
      </c>
      <c r="BH119" s="125"/>
      <c r="BI119" s="191" t="s">
        <v>2734</v>
      </c>
      <c r="BJ119" s="181" t="s">
        <v>2735</v>
      </c>
    </row>
    <row r="120">
      <c r="A120" s="24" t="s">
        <v>1105</v>
      </c>
      <c r="B120" s="25" t="s">
        <v>1106</v>
      </c>
      <c r="C120" s="26" t="s">
        <v>93</v>
      </c>
      <c r="D120" s="27" t="s">
        <v>102</v>
      </c>
      <c r="E120" s="25" t="s">
        <v>51</v>
      </c>
      <c r="F120" s="171">
        <v>43856.0</v>
      </c>
      <c r="G120" s="47"/>
      <c r="H120" s="25" t="s">
        <v>53</v>
      </c>
      <c r="I120" s="46"/>
      <c r="J120" s="28"/>
      <c r="K120" s="32" t="s">
        <v>51</v>
      </c>
      <c r="L120" s="33">
        <v>44340.0</v>
      </c>
      <c r="M120" s="44" t="s">
        <v>2736</v>
      </c>
      <c r="N120" s="33">
        <v>43955.0</v>
      </c>
      <c r="O120" s="25"/>
      <c r="P120" s="32"/>
      <c r="Q120" s="42"/>
      <c r="R120" s="25">
        <v>45.0</v>
      </c>
      <c r="S120" s="32" t="s">
        <v>55</v>
      </c>
      <c r="T120" s="32"/>
      <c r="U120" s="32"/>
      <c r="V120" s="25"/>
      <c r="W120" s="171"/>
      <c r="X120" s="146"/>
      <c r="Y120" s="125"/>
      <c r="Z120" s="125"/>
      <c r="AA120" s="146"/>
      <c r="AB120" s="183"/>
      <c r="AC120" s="125"/>
      <c r="AD120" s="173" t="s">
        <v>51</v>
      </c>
      <c r="AE120" s="35" t="s">
        <v>2737</v>
      </c>
      <c r="AF120" s="175"/>
      <c r="AG120" s="176"/>
      <c r="AH120" s="175"/>
      <c r="AI120" s="176"/>
      <c r="AJ120" s="176"/>
      <c r="AK120" s="175"/>
      <c r="AL120" s="176"/>
      <c r="AM120" s="125"/>
      <c r="AN120" s="146"/>
      <c r="AO120" s="125"/>
      <c r="AP120" s="146"/>
      <c r="AQ120" s="125"/>
      <c r="AR120" s="173" t="s">
        <v>51</v>
      </c>
      <c r="AS120" s="35" t="s">
        <v>2738</v>
      </c>
      <c r="AT120" s="146"/>
      <c r="AU120" s="125"/>
      <c r="AV120" s="125"/>
      <c r="AW120" s="146"/>
      <c r="AX120" s="125"/>
      <c r="AY120" s="125"/>
      <c r="AZ120" s="185"/>
      <c r="BA120" s="125"/>
      <c r="BB120" s="125"/>
      <c r="BC120" s="125"/>
      <c r="BD120" s="125"/>
      <c r="BE120" s="125"/>
      <c r="BF120" s="125"/>
      <c r="BG120" s="125"/>
      <c r="BH120" s="125"/>
      <c r="BI120" s="181" t="s">
        <v>2739</v>
      </c>
      <c r="BJ120" s="180" t="s">
        <v>2740</v>
      </c>
    </row>
    <row r="121">
      <c r="A121" s="24" t="s">
        <v>1114</v>
      </c>
      <c r="B121" s="25" t="s">
        <v>1115</v>
      </c>
      <c r="C121" s="26" t="s">
        <v>107</v>
      </c>
      <c r="D121" s="27" t="s">
        <v>50</v>
      </c>
      <c r="E121" s="25" t="s">
        <v>51</v>
      </c>
      <c r="F121" s="171">
        <v>43913.0</v>
      </c>
      <c r="G121" s="30">
        <v>12.0</v>
      </c>
      <c r="H121" s="29">
        <v>43943.0</v>
      </c>
      <c r="I121" s="46"/>
      <c r="J121" s="28"/>
      <c r="K121" s="25" t="s">
        <v>51</v>
      </c>
      <c r="L121" s="42">
        <v>44327.0</v>
      </c>
      <c r="M121" s="248" t="s">
        <v>2741</v>
      </c>
      <c r="N121" s="42">
        <v>43943.0</v>
      </c>
      <c r="O121" s="25"/>
      <c r="P121" s="32"/>
      <c r="Q121" s="42"/>
      <c r="R121" s="25">
        <v>121.0</v>
      </c>
      <c r="S121" s="32" t="s">
        <v>55</v>
      </c>
      <c r="T121" s="28"/>
      <c r="U121" s="28"/>
      <c r="V121" s="25"/>
      <c r="W121" s="171"/>
      <c r="X121" s="146"/>
      <c r="Y121" s="35"/>
      <c r="Z121" s="35"/>
      <c r="AA121" s="173" t="s">
        <v>51</v>
      </c>
      <c r="AB121" s="174"/>
      <c r="AC121" s="35"/>
      <c r="AD121" s="173" t="s">
        <v>51</v>
      </c>
      <c r="AE121" s="35" t="s">
        <v>2742</v>
      </c>
      <c r="AF121" s="175"/>
      <c r="AG121" s="176"/>
      <c r="AH121" s="173" t="s">
        <v>51</v>
      </c>
      <c r="AI121" s="178" t="s">
        <v>2743</v>
      </c>
      <c r="AJ121" s="176"/>
      <c r="AK121" s="175"/>
      <c r="AL121" s="176"/>
      <c r="AM121" s="125"/>
      <c r="AN121" s="146"/>
      <c r="AO121" s="125"/>
      <c r="AP121" s="146"/>
      <c r="AQ121" s="125"/>
      <c r="AR121" s="173" t="s">
        <v>51</v>
      </c>
      <c r="AS121" s="35" t="s">
        <v>2744</v>
      </c>
      <c r="AT121" s="146"/>
      <c r="AU121" s="125"/>
      <c r="AV121" s="125"/>
      <c r="AW121" s="146"/>
      <c r="AX121" s="125"/>
      <c r="AY121" s="125"/>
      <c r="AZ121" s="185"/>
      <c r="BA121" s="35"/>
      <c r="BB121" s="125"/>
      <c r="BC121" s="35" t="s">
        <v>51</v>
      </c>
      <c r="BD121" s="178" t="s">
        <v>2745</v>
      </c>
      <c r="BE121" s="178" t="s">
        <v>2746</v>
      </c>
      <c r="BF121" s="125"/>
      <c r="BG121" s="125"/>
      <c r="BH121" s="125"/>
      <c r="BI121" s="180" t="s">
        <v>2747</v>
      </c>
      <c r="BJ121" s="180" t="s">
        <v>2748</v>
      </c>
    </row>
    <row r="122">
      <c r="A122" s="24" t="s">
        <v>1121</v>
      </c>
      <c r="B122" s="25" t="s">
        <v>1122</v>
      </c>
      <c r="C122" s="26" t="s">
        <v>107</v>
      </c>
      <c r="D122" s="27" t="s">
        <v>50</v>
      </c>
      <c r="E122" s="25" t="s">
        <v>51</v>
      </c>
      <c r="F122" s="171">
        <v>43913.0</v>
      </c>
      <c r="G122" s="30">
        <v>0.0</v>
      </c>
      <c r="H122" s="25" t="s">
        <v>53</v>
      </c>
      <c r="I122" s="46"/>
      <c r="J122" s="25"/>
      <c r="K122" s="25" t="s">
        <v>51</v>
      </c>
      <c r="L122" s="42">
        <v>44250.0</v>
      </c>
      <c r="M122" s="182" t="s">
        <v>2749</v>
      </c>
      <c r="N122" s="42">
        <v>44081.0</v>
      </c>
      <c r="O122" s="25" t="s">
        <v>51</v>
      </c>
      <c r="P122" s="32" t="s">
        <v>2750</v>
      </c>
      <c r="Q122" s="42">
        <v>44214.0</v>
      </c>
      <c r="R122" s="25">
        <v>5614.0</v>
      </c>
      <c r="S122" s="32" t="s">
        <v>55</v>
      </c>
      <c r="T122" s="25"/>
      <c r="U122" s="25"/>
      <c r="V122" s="25"/>
      <c r="W122" s="171"/>
      <c r="X122" s="146"/>
      <c r="Y122" s="125"/>
      <c r="Z122" s="125"/>
      <c r="AA122" s="146"/>
      <c r="AB122" s="183"/>
      <c r="AC122" s="125"/>
      <c r="AD122" s="173" t="s">
        <v>51</v>
      </c>
      <c r="AE122" s="35" t="s">
        <v>2751</v>
      </c>
      <c r="AF122" s="175"/>
      <c r="AG122" s="176"/>
      <c r="AH122" s="173" t="s">
        <v>51</v>
      </c>
      <c r="AI122" s="178" t="s">
        <v>2752</v>
      </c>
      <c r="AJ122" s="176"/>
      <c r="AK122" s="175"/>
      <c r="AL122" s="176"/>
      <c r="AM122" s="125"/>
      <c r="AN122" s="146"/>
      <c r="AO122" s="125"/>
      <c r="AP122" s="146"/>
      <c r="AQ122" s="125"/>
      <c r="AR122" s="146"/>
      <c r="AS122" s="125"/>
      <c r="AT122" s="146"/>
      <c r="AU122" s="125"/>
      <c r="AV122" s="125"/>
      <c r="AW122" s="146"/>
      <c r="AX122" s="125"/>
      <c r="AY122" s="35" t="s">
        <v>58</v>
      </c>
      <c r="AZ122" s="177" t="s">
        <v>2753</v>
      </c>
      <c r="BA122" s="125"/>
      <c r="BB122" s="125"/>
      <c r="BC122" s="125"/>
      <c r="BD122" s="125"/>
      <c r="BE122" s="178" t="s">
        <v>2754</v>
      </c>
      <c r="BF122" s="125"/>
      <c r="BG122" s="125"/>
      <c r="BH122" s="125"/>
      <c r="BI122" s="125"/>
      <c r="BJ122" s="180" t="s">
        <v>2755</v>
      </c>
    </row>
    <row r="123">
      <c r="A123" s="24" t="s">
        <v>1128</v>
      </c>
      <c r="B123" s="25" t="s">
        <v>1129</v>
      </c>
      <c r="C123" s="26" t="s">
        <v>93</v>
      </c>
      <c r="D123" s="27" t="s">
        <v>69</v>
      </c>
      <c r="E123" s="25" t="s">
        <v>51</v>
      </c>
      <c r="F123" s="171">
        <v>43906.0</v>
      </c>
      <c r="G123" s="30">
        <v>553.0</v>
      </c>
      <c r="H123" s="29">
        <v>43921.0</v>
      </c>
      <c r="I123" s="46">
        <f t="shared" ref="I123:I124" si="8">(H123-F123)/7</f>
        <v>2.142857143</v>
      </c>
      <c r="J123" s="25" t="s">
        <v>51</v>
      </c>
      <c r="K123" s="25" t="s">
        <v>51</v>
      </c>
      <c r="L123" s="42">
        <v>44327.0</v>
      </c>
      <c r="M123" s="182" t="s">
        <v>2756</v>
      </c>
      <c r="N123" s="42">
        <v>44006.0</v>
      </c>
      <c r="O123" s="32" t="s">
        <v>51</v>
      </c>
      <c r="P123" s="32" t="s">
        <v>2757</v>
      </c>
      <c r="Q123" s="33">
        <v>44144.0</v>
      </c>
      <c r="R123" s="32">
        <v>8596.0</v>
      </c>
      <c r="S123" s="32" t="s">
        <v>55</v>
      </c>
      <c r="T123" s="28"/>
      <c r="U123" s="28"/>
      <c r="V123" s="32"/>
      <c r="W123" s="172"/>
      <c r="X123" s="146"/>
      <c r="Y123" s="125"/>
      <c r="Z123" s="125"/>
      <c r="AA123" s="146"/>
      <c r="AB123" s="183"/>
      <c r="AC123" s="125"/>
      <c r="AD123" s="173" t="s">
        <v>51</v>
      </c>
      <c r="AE123" s="35" t="s">
        <v>2758</v>
      </c>
      <c r="AF123" s="175"/>
      <c r="AG123" s="176"/>
      <c r="AH123" s="175"/>
      <c r="AI123" s="176"/>
      <c r="AJ123" s="176"/>
      <c r="AK123" s="175"/>
      <c r="AL123" s="176"/>
      <c r="AM123" s="125"/>
      <c r="AN123" s="146"/>
      <c r="AO123" s="125"/>
      <c r="AP123" s="146"/>
      <c r="AQ123" s="125"/>
      <c r="AR123" s="146"/>
      <c r="AS123" s="125"/>
      <c r="AT123" s="146"/>
      <c r="AU123" s="125"/>
      <c r="AV123" s="125"/>
      <c r="AW123" s="146"/>
      <c r="AX123" s="125"/>
      <c r="AY123" s="35" t="s">
        <v>58</v>
      </c>
      <c r="AZ123" s="177" t="s">
        <v>2759</v>
      </c>
      <c r="BA123" s="125"/>
      <c r="BB123" s="125"/>
      <c r="BC123" s="125"/>
      <c r="BD123" s="125"/>
      <c r="BE123" s="125"/>
      <c r="BF123" s="180" t="s">
        <v>2760</v>
      </c>
      <c r="BG123" s="88"/>
      <c r="BH123" s="188" t="s">
        <v>1138</v>
      </c>
      <c r="BI123" s="88" t="s">
        <v>2761</v>
      </c>
      <c r="BJ123" s="181" t="s">
        <v>2762</v>
      </c>
    </row>
    <row r="124">
      <c r="A124" s="24" t="s">
        <v>1139</v>
      </c>
      <c r="B124" s="25" t="s">
        <v>1140</v>
      </c>
      <c r="C124" s="26" t="s">
        <v>49</v>
      </c>
      <c r="D124" s="27" t="s">
        <v>69</v>
      </c>
      <c r="E124" s="25" t="s">
        <v>51</v>
      </c>
      <c r="F124" s="171">
        <v>43902.0</v>
      </c>
      <c r="G124" s="30">
        <v>13.0</v>
      </c>
      <c r="H124" s="29">
        <v>43919.0</v>
      </c>
      <c r="I124" s="46">
        <f t="shared" si="8"/>
        <v>2.428571429</v>
      </c>
      <c r="J124" s="32"/>
      <c r="K124" s="32" t="s">
        <v>51</v>
      </c>
      <c r="L124" s="33">
        <v>44250.0</v>
      </c>
      <c r="M124" s="44" t="s">
        <v>2763</v>
      </c>
      <c r="N124" s="33">
        <v>44013.0</v>
      </c>
      <c r="O124" s="32"/>
      <c r="P124" s="32"/>
      <c r="Q124" s="33"/>
      <c r="R124" s="32">
        <v>2361.0</v>
      </c>
      <c r="S124" s="32" t="s">
        <v>55</v>
      </c>
      <c r="T124" s="32"/>
      <c r="U124" s="32"/>
      <c r="V124" s="32"/>
      <c r="W124" s="172"/>
      <c r="X124" s="146"/>
      <c r="Y124" s="125"/>
      <c r="Z124" s="125"/>
      <c r="AA124" s="146"/>
      <c r="AB124" s="183"/>
      <c r="AC124" s="125"/>
      <c r="AD124" s="173" t="s">
        <v>51</v>
      </c>
      <c r="AE124" s="35" t="s">
        <v>2764</v>
      </c>
      <c r="AF124" s="175"/>
      <c r="AG124" s="176"/>
      <c r="AH124" s="175"/>
      <c r="AI124" s="176"/>
      <c r="AJ124" s="176"/>
      <c r="AK124" s="175"/>
      <c r="AL124" s="176"/>
      <c r="AM124" s="125"/>
      <c r="AN124" s="146"/>
      <c r="AO124" s="125"/>
      <c r="AP124" s="146"/>
      <c r="AQ124" s="125"/>
      <c r="AR124" s="146"/>
      <c r="AS124" s="125"/>
      <c r="AT124" s="146"/>
      <c r="AU124" s="125"/>
      <c r="AV124" s="125"/>
      <c r="AW124" s="146"/>
      <c r="AX124" s="125"/>
      <c r="AY124" s="35" t="s">
        <v>51</v>
      </c>
      <c r="AZ124" s="177" t="s">
        <v>2765</v>
      </c>
      <c r="BA124" s="125"/>
      <c r="BB124" s="125"/>
      <c r="BC124" s="125"/>
      <c r="BD124" s="125"/>
      <c r="BE124" s="125"/>
      <c r="BF124" s="125"/>
      <c r="BG124" s="125"/>
      <c r="BH124" s="188" t="s">
        <v>1146</v>
      </c>
      <c r="BI124" s="188" t="s">
        <v>2766</v>
      </c>
      <c r="BJ124" s="181" t="s">
        <v>2767</v>
      </c>
    </row>
    <row r="125">
      <c r="A125" s="24" t="s">
        <v>1148</v>
      </c>
      <c r="B125" s="25" t="s">
        <v>1149</v>
      </c>
      <c r="C125" s="26" t="s">
        <v>107</v>
      </c>
      <c r="D125" s="27" t="s">
        <v>50</v>
      </c>
      <c r="E125" s="25" t="s">
        <v>51</v>
      </c>
      <c r="F125" s="171">
        <v>43909.0</v>
      </c>
      <c r="G125" s="30">
        <v>0.0</v>
      </c>
      <c r="H125" s="29">
        <v>43929.0</v>
      </c>
      <c r="I125" s="41">
        <v>3.0</v>
      </c>
      <c r="J125" s="28"/>
      <c r="K125" s="25" t="s">
        <v>51</v>
      </c>
      <c r="L125" s="42">
        <v>44250.0</v>
      </c>
      <c r="M125" s="44" t="s">
        <v>2768</v>
      </c>
      <c r="N125" s="42">
        <v>44088.0</v>
      </c>
      <c r="O125" s="25" t="s">
        <v>51</v>
      </c>
      <c r="P125" s="32" t="s">
        <v>2769</v>
      </c>
      <c r="Q125" s="42">
        <v>44200.0</v>
      </c>
      <c r="R125" s="25">
        <v>2924.0</v>
      </c>
      <c r="S125" s="32" t="s">
        <v>55</v>
      </c>
      <c r="T125" s="28"/>
      <c r="U125" s="28"/>
      <c r="V125" s="25"/>
      <c r="W125" s="171"/>
      <c r="X125" s="146"/>
      <c r="Y125" s="88"/>
      <c r="Z125" s="88" t="s">
        <v>51</v>
      </c>
      <c r="AA125" s="187"/>
      <c r="AB125" s="198">
        <v>43984.0</v>
      </c>
      <c r="AC125" s="88" t="s">
        <v>2770</v>
      </c>
      <c r="AD125" s="187" t="s">
        <v>51</v>
      </c>
      <c r="AE125" s="208" t="s">
        <v>2771</v>
      </c>
      <c r="AF125" s="175"/>
      <c r="AG125" s="176"/>
      <c r="AH125" s="173" t="s">
        <v>51</v>
      </c>
      <c r="AI125" s="178" t="s">
        <v>2772</v>
      </c>
      <c r="AJ125" s="176"/>
      <c r="AK125" s="175"/>
      <c r="AL125" s="176"/>
      <c r="AM125" s="125"/>
      <c r="AN125" s="146"/>
      <c r="AO125" s="125"/>
      <c r="AP125" s="146"/>
      <c r="AQ125" s="125"/>
      <c r="AR125" s="187" t="s">
        <v>51</v>
      </c>
      <c r="AS125" s="88" t="s">
        <v>2773</v>
      </c>
      <c r="AT125" s="146"/>
      <c r="AU125" s="125"/>
      <c r="AV125" s="125"/>
      <c r="AW125" s="146"/>
      <c r="AX125" s="125"/>
      <c r="AY125" s="35" t="s">
        <v>58</v>
      </c>
      <c r="AZ125" s="177" t="s">
        <v>2774</v>
      </c>
      <c r="BA125" s="125"/>
      <c r="BB125" s="125"/>
      <c r="BC125" s="125"/>
      <c r="BD125" s="125"/>
      <c r="BE125" s="125"/>
      <c r="BF125" s="125"/>
      <c r="BG125" s="125"/>
      <c r="BH125" s="125"/>
      <c r="BI125" s="180" t="s">
        <v>2775</v>
      </c>
      <c r="BJ125" s="178" t="s">
        <v>2776</v>
      </c>
    </row>
    <row r="126">
      <c r="A126" s="24" t="s">
        <v>1154</v>
      </c>
      <c r="B126" s="25" t="s">
        <v>1155</v>
      </c>
      <c r="C126" s="26" t="s">
        <v>82</v>
      </c>
      <c r="D126" s="27" t="s">
        <v>102</v>
      </c>
      <c r="E126" s="25" t="s">
        <v>51</v>
      </c>
      <c r="F126" s="171">
        <v>43902.0</v>
      </c>
      <c r="G126" s="30">
        <v>12.0</v>
      </c>
      <c r="H126" s="29">
        <v>43910.0</v>
      </c>
      <c r="I126" s="46">
        <f>(H126-F126)/7</f>
        <v>1.142857143</v>
      </c>
      <c r="J126" s="25" t="s">
        <v>51</v>
      </c>
      <c r="K126" s="25" t="s">
        <v>51</v>
      </c>
      <c r="L126" s="42">
        <v>44300.0</v>
      </c>
      <c r="M126" s="44" t="s">
        <v>2777</v>
      </c>
      <c r="N126" s="42">
        <v>44102.0</v>
      </c>
      <c r="O126" s="25" t="s">
        <v>51</v>
      </c>
      <c r="P126" s="32" t="s">
        <v>2778</v>
      </c>
      <c r="Q126" s="42">
        <v>44265.0</v>
      </c>
      <c r="R126" s="25">
        <v>3006.0</v>
      </c>
      <c r="S126" s="32" t="s">
        <v>55</v>
      </c>
      <c r="T126" s="25"/>
      <c r="U126" s="25"/>
      <c r="V126" s="25"/>
      <c r="W126" s="171"/>
      <c r="X126" s="146"/>
      <c r="Y126" s="125"/>
      <c r="Z126" s="125"/>
      <c r="AA126" s="146"/>
      <c r="AB126" s="183"/>
      <c r="AC126" s="125"/>
      <c r="AD126" s="146"/>
      <c r="AE126" s="176"/>
      <c r="AF126" s="175"/>
      <c r="AG126" s="176"/>
      <c r="AH126" s="173" t="s">
        <v>51</v>
      </c>
      <c r="AI126" s="178" t="s">
        <v>2779</v>
      </c>
      <c r="AJ126" s="176"/>
      <c r="AK126" s="175"/>
      <c r="AL126" s="176"/>
      <c r="AM126" s="125"/>
      <c r="AN126" s="173" t="s">
        <v>51</v>
      </c>
      <c r="AO126" s="35" t="s">
        <v>2780</v>
      </c>
      <c r="AP126" s="146"/>
      <c r="AQ126" s="125"/>
      <c r="AR126" s="173" t="s">
        <v>51</v>
      </c>
      <c r="AS126" s="35" t="s">
        <v>2781</v>
      </c>
      <c r="AT126" s="146"/>
      <c r="AU126" s="125"/>
      <c r="AV126" s="125"/>
      <c r="AW126" s="146"/>
      <c r="AX126" s="125"/>
      <c r="AY126" s="35" t="s">
        <v>51</v>
      </c>
      <c r="AZ126" s="177" t="s">
        <v>2782</v>
      </c>
      <c r="BA126" s="125"/>
      <c r="BB126" s="125"/>
      <c r="BC126" s="125"/>
      <c r="BD126" s="125"/>
      <c r="BE126" s="125"/>
      <c r="BF126" s="180" t="s">
        <v>2783</v>
      </c>
      <c r="BG126" s="191" t="s">
        <v>2784</v>
      </c>
      <c r="BH126" s="125"/>
      <c r="BI126" s="125"/>
      <c r="BJ126" s="180" t="s">
        <v>2785</v>
      </c>
    </row>
    <row r="127">
      <c r="A127" s="24" t="s">
        <v>1165</v>
      </c>
      <c r="B127" s="25" t="s">
        <v>1166</v>
      </c>
      <c r="C127" s="26" t="s">
        <v>93</v>
      </c>
      <c r="D127" s="27" t="s">
        <v>69</v>
      </c>
      <c r="E127" s="25" t="s">
        <v>58</v>
      </c>
      <c r="F127" s="184"/>
      <c r="G127" s="47"/>
      <c r="H127" s="28"/>
      <c r="I127" s="46"/>
      <c r="J127" s="28"/>
      <c r="K127" s="25" t="s">
        <v>51</v>
      </c>
      <c r="L127" s="42">
        <v>44339.0</v>
      </c>
      <c r="M127" s="44" t="s">
        <v>2786</v>
      </c>
      <c r="N127" s="42">
        <v>44062.0</v>
      </c>
      <c r="O127" s="28"/>
      <c r="P127" s="36"/>
      <c r="Q127" s="55"/>
      <c r="R127" s="28"/>
      <c r="S127" s="32" t="s">
        <v>55</v>
      </c>
      <c r="T127" s="28"/>
      <c r="U127" s="28"/>
      <c r="V127" s="28"/>
      <c r="W127" s="184"/>
      <c r="X127" s="146"/>
      <c r="Y127" s="125"/>
      <c r="Z127" s="125"/>
      <c r="AA127" s="146"/>
      <c r="AB127" s="183"/>
      <c r="AC127" s="125"/>
      <c r="AD127" s="146"/>
      <c r="AE127" s="125"/>
      <c r="AF127" s="146"/>
      <c r="AG127" s="125"/>
      <c r="AH127" s="146"/>
      <c r="AI127" s="125"/>
      <c r="AJ127" s="125"/>
      <c r="AK127" s="146"/>
      <c r="AL127" s="125"/>
      <c r="AM127" s="125"/>
      <c r="AN127" s="146"/>
      <c r="AO127" s="125"/>
      <c r="AP127" s="146"/>
      <c r="AQ127" s="125"/>
      <c r="AR127" s="146"/>
      <c r="AS127" s="125"/>
      <c r="AT127" s="146"/>
      <c r="AU127" s="125"/>
      <c r="AV127" s="125"/>
      <c r="AW127" s="146"/>
      <c r="AX127" s="125"/>
      <c r="AY127" s="35" t="s">
        <v>58</v>
      </c>
      <c r="AZ127" s="177" t="s">
        <v>2787</v>
      </c>
      <c r="BA127" s="125"/>
      <c r="BB127" s="125"/>
      <c r="BC127" s="125"/>
      <c r="BD127" s="125"/>
      <c r="BE127" s="125"/>
      <c r="BF127" s="125"/>
      <c r="BG127" s="125"/>
      <c r="BH127" s="188" t="s">
        <v>1167</v>
      </c>
      <c r="BI127" s="125"/>
      <c r="BJ127" s="125"/>
    </row>
    <row r="128">
      <c r="A128" s="24" t="s">
        <v>1168</v>
      </c>
      <c r="B128" s="25" t="s">
        <v>1169</v>
      </c>
      <c r="C128" s="26" t="s">
        <v>107</v>
      </c>
      <c r="D128" s="27" t="s">
        <v>108</v>
      </c>
      <c r="E128" s="25" t="s">
        <v>51</v>
      </c>
      <c r="F128" s="171">
        <v>43905.0</v>
      </c>
      <c r="G128" s="30">
        <v>2.0</v>
      </c>
      <c r="H128" s="25" t="s">
        <v>544</v>
      </c>
      <c r="I128" s="41">
        <v>1.0</v>
      </c>
      <c r="J128" s="25" t="s">
        <v>51</v>
      </c>
      <c r="K128" s="25" t="s">
        <v>51</v>
      </c>
      <c r="L128" s="42">
        <v>44339.0</v>
      </c>
      <c r="M128" s="44" t="s">
        <v>2788</v>
      </c>
      <c r="N128" s="42">
        <v>44075.0</v>
      </c>
      <c r="O128" s="25" t="s">
        <v>51</v>
      </c>
      <c r="P128" s="32" t="s">
        <v>2789</v>
      </c>
      <c r="Q128" s="42">
        <v>44201.0</v>
      </c>
      <c r="R128" s="25">
        <v>7075.0</v>
      </c>
      <c r="S128" s="32" t="s">
        <v>55</v>
      </c>
      <c r="T128" s="28"/>
      <c r="U128" s="28"/>
      <c r="V128" s="25"/>
      <c r="W128" s="171"/>
      <c r="X128" s="146"/>
      <c r="Y128" s="125"/>
      <c r="Z128" s="125"/>
      <c r="AA128" s="146"/>
      <c r="AB128" s="183"/>
      <c r="AC128" s="125"/>
      <c r="AD128" s="146"/>
      <c r="AE128" s="176"/>
      <c r="AF128" s="175"/>
      <c r="AG128" s="176"/>
      <c r="AH128" s="175"/>
      <c r="AI128" s="176"/>
      <c r="AJ128" s="176"/>
      <c r="AK128" s="175"/>
      <c r="AL128" s="176"/>
      <c r="AM128" s="125"/>
      <c r="AN128" s="146"/>
      <c r="AO128" s="125"/>
      <c r="AP128" s="146"/>
      <c r="AQ128" s="125"/>
      <c r="AR128" s="146"/>
      <c r="AS128" s="125"/>
      <c r="AT128" s="146"/>
      <c r="AU128" s="125"/>
      <c r="AV128" s="125"/>
      <c r="AW128" s="88"/>
      <c r="AX128" s="88" t="s">
        <v>2790</v>
      </c>
      <c r="AY128" s="88"/>
      <c r="AZ128" s="208"/>
      <c r="BA128" s="88"/>
      <c r="BB128" s="88"/>
      <c r="BC128" s="88" t="s">
        <v>51</v>
      </c>
      <c r="BD128" s="191" t="s">
        <v>2791</v>
      </c>
      <c r="BE128" s="88"/>
      <c r="BF128" s="125"/>
      <c r="BG128" s="188" t="s">
        <v>2792</v>
      </c>
      <c r="BH128" s="125"/>
      <c r="BI128" s="125"/>
      <c r="BJ128" s="181" t="s">
        <v>2793</v>
      </c>
    </row>
    <row r="129">
      <c r="A129" s="24" t="s">
        <v>1172</v>
      </c>
      <c r="B129" s="25" t="s">
        <v>1173</v>
      </c>
      <c r="C129" s="26" t="s">
        <v>107</v>
      </c>
      <c r="D129" s="27" t="s">
        <v>69</v>
      </c>
      <c r="E129" s="25" t="s">
        <v>51</v>
      </c>
      <c r="F129" s="171">
        <v>43909.0</v>
      </c>
      <c r="G129" s="30">
        <v>3.0</v>
      </c>
      <c r="H129" s="25" t="s">
        <v>53</v>
      </c>
      <c r="I129" s="46"/>
      <c r="J129" s="25"/>
      <c r="K129" s="25" t="s">
        <v>51</v>
      </c>
      <c r="L129" s="42">
        <v>44270.0</v>
      </c>
      <c r="M129" s="182" t="s">
        <v>2794</v>
      </c>
      <c r="N129" s="42">
        <v>44013.0</v>
      </c>
      <c r="O129" s="32"/>
      <c r="P129" s="32"/>
      <c r="Q129" s="33"/>
      <c r="R129" s="32">
        <v>341.0</v>
      </c>
      <c r="S129" s="32" t="s">
        <v>55</v>
      </c>
      <c r="T129" s="28"/>
      <c r="U129" s="28"/>
      <c r="V129" s="32"/>
      <c r="W129" s="172"/>
      <c r="X129" s="146"/>
      <c r="Y129" s="125"/>
      <c r="Z129" s="125"/>
      <c r="AA129" s="146"/>
      <c r="AB129" s="183"/>
      <c r="AC129" s="125"/>
      <c r="AD129" s="173" t="s">
        <v>58</v>
      </c>
      <c r="AE129" s="176"/>
      <c r="AF129" s="175"/>
      <c r="AG129" s="176"/>
      <c r="AH129" s="175"/>
      <c r="AI129" s="176"/>
      <c r="AJ129" s="176"/>
      <c r="AK129" s="175"/>
      <c r="AL129" s="176"/>
      <c r="AM129" s="125"/>
      <c r="AN129" s="146"/>
      <c r="AO129" s="125"/>
      <c r="AP129" s="146"/>
      <c r="AQ129" s="125"/>
      <c r="AR129" s="146"/>
      <c r="AS129" s="125"/>
      <c r="AT129" s="146"/>
      <c r="AU129" s="125"/>
      <c r="AV129" s="125"/>
      <c r="AW129" s="146"/>
      <c r="AX129" s="125"/>
      <c r="AY129" s="125"/>
      <c r="AZ129" s="185"/>
      <c r="BA129" s="125"/>
      <c r="BB129" s="125"/>
      <c r="BC129" s="125"/>
      <c r="BD129" s="125"/>
      <c r="BE129" s="125"/>
      <c r="BF129" s="125"/>
      <c r="BG129" s="181" t="s">
        <v>2795</v>
      </c>
      <c r="BH129" s="125"/>
      <c r="BI129" s="125"/>
      <c r="BJ129" s="181" t="s">
        <v>2796</v>
      </c>
    </row>
    <row r="130">
      <c r="A130" s="24" t="s">
        <v>1181</v>
      </c>
      <c r="B130" s="25" t="s">
        <v>1182</v>
      </c>
      <c r="C130" s="26" t="s">
        <v>118</v>
      </c>
      <c r="D130" s="27" t="s">
        <v>69</v>
      </c>
      <c r="E130" s="25" t="s">
        <v>51</v>
      </c>
      <c r="F130" s="171">
        <v>43910.0</v>
      </c>
      <c r="G130" s="30">
        <v>41.0</v>
      </c>
      <c r="H130" s="29">
        <v>43941.0</v>
      </c>
      <c r="I130" s="46">
        <f>(H130-F130)/7</f>
        <v>4.428571429</v>
      </c>
      <c r="J130" s="32"/>
      <c r="K130" s="32" t="s">
        <v>51</v>
      </c>
      <c r="L130" s="33">
        <v>44349.0</v>
      </c>
      <c r="M130" s="44" t="s">
        <v>2797</v>
      </c>
      <c r="N130" s="33">
        <v>44256.0</v>
      </c>
      <c r="O130" s="32"/>
      <c r="P130" s="32"/>
      <c r="Q130" s="33"/>
      <c r="R130" s="32">
        <v>2084128.0</v>
      </c>
      <c r="S130" s="32" t="s">
        <v>55</v>
      </c>
      <c r="T130" s="32"/>
      <c r="U130" s="32"/>
      <c r="V130" s="32"/>
      <c r="W130" s="172"/>
      <c r="X130" s="146"/>
      <c r="Y130" s="125"/>
      <c r="Z130" s="125"/>
      <c r="AA130" s="146"/>
      <c r="AB130" s="183"/>
      <c r="AC130" s="125"/>
      <c r="AD130" s="146"/>
      <c r="AE130" s="176"/>
      <c r="AF130" s="175"/>
      <c r="AG130" s="176"/>
      <c r="AH130" s="175"/>
      <c r="AI130" s="176"/>
      <c r="AJ130" s="176"/>
      <c r="AK130" s="175"/>
      <c r="AL130" s="176"/>
      <c r="AM130" s="125"/>
      <c r="AN130" s="146"/>
      <c r="AO130" s="125"/>
      <c r="AP130" s="146"/>
      <c r="AQ130" s="125"/>
      <c r="AR130" s="146"/>
      <c r="AS130" s="125"/>
      <c r="AT130" s="146"/>
      <c r="AU130" s="125"/>
      <c r="AV130" s="125"/>
      <c r="AW130" s="146"/>
      <c r="AX130" s="125"/>
      <c r="AY130" s="35" t="s">
        <v>58</v>
      </c>
      <c r="AZ130" s="177" t="s">
        <v>2798</v>
      </c>
      <c r="BA130" s="125"/>
      <c r="BB130" s="125"/>
      <c r="BC130" s="125"/>
      <c r="BD130" s="125"/>
      <c r="BE130" s="125"/>
      <c r="BF130" s="125"/>
      <c r="BG130" s="188" t="s">
        <v>2799</v>
      </c>
      <c r="BH130" s="125"/>
      <c r="BI130" s="125"/>
      <c r="BJ130" s="125"/>
    </row>
    <row r="131">
      <c r="A131" s="24" t="s">
        <v>1191</v>
      </c>
      <c r="B131" s="25" t="s">
        <v>1192</v>
      </c>
      <c r="C131" s="26" t="s">
        <v>93</v>
      </c>
      <c r="D131" s="27" t="s">
        <v>108</v>
      </c>
      <c r="E131" s="25" t="s">
        <v>51</v>
      </c>
      <c r="F131" s="171">
        <v>43906.0</v>
      </c>
      <c r="G131" s="30">
        <v>0.0</v>
      </c>
      <c r="H131" s="25" t="s">
        <v>53</v>
      </c>
      <c r="I131" s="41"/>
      <c r="J131" s="25"/>
      <c r="K131" s="25" t="s">
        <v>51</v>
      </c>
      <c r="L131" s="42">
        <v>44340.0</v>
      </c>
      <c r="M131" s="44" t="s">
        <v>2800</v>
      </c>
      <c r="N131" s="42">
        <v>44053.0</v>
      </c>
      <c r="O131" s="28"/>
      <c r="P131" s="36"/>
      <c r="Q131" s="55"/>
      <c r="R131" s="25">
        <v>0.0</v>
      </c>
      <c r="S131" s="32" t="s">
        <v>55</v>
      </c>
      <c r="T131" s="25"/>
      <c r="U131" s="25"/>
      <c r="V131" s="25" t="s">
        <v>51</v>
      </c>
      <c r="W131" s="171">
        <v>44053.0</v>
      </c>
      <c r="X131" s="146"/>
      <c r="Y131" s="125"/>
      <c r="Z131" s="125"/>
      <c r="AA131" s="146"/>
      <c r="AB131" s="183"/>
      <c r="AC131" s="125"/>
      <c r="AD131" s="146"/>
      <c r="AE131" s="125"/>
      <c r="AF131" s="146"/>
      <c r="AG131" s="125"/>
      <c r="AH131" s="146"/>
      <c r="AI131" s="125"/>
      <c r="AJ131" s="125"/>
      <c r="AK131" s="173" t="s">
        <v>1991</v>
      </c>
      <c r="AL131" s="35" t="s">
        <v>2801</v>
      </c>
      <c r="AM131" s="35" t="s">
        <v>51</v>
      </c>
      <c r="AN131" s="146"/>
      <c r="AO131" s="125"/>
      <c r="AP131" s="146"/>
      <c r="AQ131" s="125"/>
      <c r="AR131" s="146"/>
      <c r="AS131" s="125"/>
      <c r="AT131" s="146"/>
      <c r="AU131" s="125"/>
      <c r="AV131" s="125"/>
      <c r="AW131" s="146"/>
      <c r="AX131" s="125"/>
      <c r="AY131" s="35" t="s">
        <v>58</v>
      </c>
      <c r="AZ131" s="177" t="s">
        <v>2802</v>
      </c>
      <c r="BA131" s="125"/>
      <c r="BB131" s="125"/>
      <c r="BC131" s="35" t="s">
        <v>51</v>
      </c>
      <c r="BD131" s="178" t="s">
        <v>2803</v>
      </c>
      <c r="BE131" s="125"/>
      <c r="BF131" s="125"/>
      <c r="BG131" s="180" t="s">
        <v>2804</v>
      </c>
      <c r="BH131" s="180" t="s">
        <v>2805</v>
      </c>
      <c r="BI131" s="125"/>
      <c r="BJ131" s="125"/>
    </row>
    <row r="132">
      <c r="A132" s="24" t="s">
        <v>1197</v>
      </c>
      <c r="B132" s="25" t="s">
        <v>1198</v>
      </c>
      <c r="C132" s="26" t="s">
        <v>68</v>
      </c>
      <c r="D132" s="27" t="s">
        <v>108</v>
      </c>
      <c r="E132" s="25" t="s">
        <v>51</v>
      </c>
      <c r="F132" s="171">
        <v>43900.0</v>
      </c>
      <c r="G132" s="30">
        <v>1.0</v>
      </c>
      <c r="H132" s="29">
        <v>43913.0</v>
      </c>
      <c r="I132" s="46">
        <f>(H132-F132)/7</f>
        <v>1.857142857</v>
      </c>
      <c r="J132" s="32" t="s">
        <v>51</v>
      </c>
      <c r="K132" s="32" t="s">
        <v>51</v>
      </c>
      <c r="L132" s="33">
        <v>44341.0</v>
      </c>
      <c r="M132" s="44" t="s">
        <v>2806</v>
      </c>
      <c r="N132" s="33">
        <v>44075.0</v>
      </c>
      <c r="O132" s="32"/>
      <c r="P132" s="32"/>
      <c r="Q132" s="33"/>
      <c r="R132" s="32">
        <v>36920.0</v>
      </c>
      <c r="S132" s="32" t="s">
        <v>55</v>
      </c>
      <c r="T132" s="32" t="s">
        <v>51</v>
      </c>
      <c r="U132" s="73">
        <v>44075.0</v>
      </c>
      <c r="V132" s="32"/>
      <c r="W132" s="172"/>
      <c r="X132" s="146"/>
      <c r="Y132" s="125"/>
      <c r="Z132" s="125"/>
      <c r="AA132" s="146"/>
      <c r="AB132" s="183"/>
      <c r="AC132" s="125"/>
      <c r="AD132" s="146"/>
      <c r="AE132" s="176"/>
      <c r="AF132" s="173" t="s">
        <v>51</v>
      </c>
      <c r="AG132" s="35" t="s">
        <v>2807</v>
      </c>
      <c r="AH132" s="175"/>
      <c r="AI132" s="176"/>
      <c r="AJ132" s="176"/>
      <c r="AK132" s="175"/>
      <c r="AL132" s="176"/>
      <c r="AM132" s="125"/>
      <c r="AN132" s="146"/>
      <c r="AO132" s="125"/>
      <c r="AP132" s="146"/>
      <c r="AQ132" s="125"/>
      <c r="AR132" s="146"/>
      <c r="AS132" s="125"/>
      <c r="AT132" s="146"/>
      <c r="AU132" s="125"/>
      <c r="AV132" s="125"/>
      <c r="AW132" s="146"/>
      <c r="AX132" s="125"/>
      <c r="AY132" s="35" t="s">
        <v>58</v>
      </c>
      <c r="AZ132" s="177" t="s">
        <v>2808</v>
      </c>
      <c r="BA132" s="125"/>
      <c r="BB132" s="125"/>
      <c r="BC132" s="35" t="s">
        <v>51</v>
      </c>
      <c r="BD132" s="178" t="s">
        <v>2809</v>
      </c>
      <c r="BE132" s="125"/>
      <c r="BF132" s="125"/>
      <c r="BG132" s="188" t="s">
        <v>2810</v>
      </c>
      <c r="BH132" s="125"/>
      <c r="BI132" s="125"/>
      <c r="BJ132" s="125"/>
    </row>
    <row r="133">
      <c r="A133" s="24" t="s">
        <v>1206</v>
      </c>
      <c r="B133" s="25" t="s">
        <v>1207</v>
      </c>
      <c r="C133" s="26" t="s">
        <v>68</v>
      </c>
      <c r="D133" s="27" t="s">
        <v>102</v>
      </c>
      <c r="E133" s="25" t="s">
        <v>51</v>
      </c>
      <c r="F133" s="171">
        <v>43906.0</v>
      </c>
      <c r="G133" s="30">
        <v>7.0</v>
      </c>
      <c r="H133" s="25" t="s">
        <v>53</v>
      </c>
      <c r="I133" s="31"/>
      <c r="J133" s="32"/>
      <c r="K133" s="32" t="s">
        <v>51</v>
      </c>
      <c r="L133" s="33">
        <v>44341.0</v>
      </c>
      <c r="M133" s="44" t="s">
        <v>2811</v>
      </c>
      <c r="N133" s="33">
        <v>43962.0</v>
      </c>
      <c r="O133" s="32"/>
      <c r="P133" s="32"/>
      <c r="Q133" s="33"/>
      <c r="R133" s="32">
        <v>66.0</v>
      </c>
      <c r="S133" s="32" t="s">
        <v>55</v>
      </c>
      <c r="T133" s="32"/>
      <c r="U133" s="32"/>
      <c r="V133" s="32"/>
      <c r="W133" s="172"/>
      <c r="X133" s="146"/>
      <c r="Y133" s="88"/>
      <c r="Z133" s="88"/>
      <c r="AA133" s="187"/>
      <c r="AB133" s="198"/>
      <c r="AC133" s="88"/>
      <c r="AD133" s="187" t="s">
        <v>51</v>
      </c>
      <c r="AE133" s="88" t="s">
        <v>2812</v>
      </c>
      <c r="AF133" s="175"/>
      <c r="AG133" s="176"/>
      <c r="AH133" s="175"/>
      <c r="AI133" s="176"/>
      <c r="AJ133" s="35" t="s">
        <v>58</v>
      </c>
      <c r="AK133" s="175"/>
      <c r="AL133" s="176"/>
      <c r="AM133" s="125"/>
      <c r="AN133" s="187" t="s">
        <v>51</v>
      </c>
      <c r="AO133" s="88" t="s">
        <v>2813</v>
      </c>
      <c r="AP133" s="146"/>
      <c r="AQ133" s="125"/>
      <c r="AR133" s="187" t="s">
        <v>51</v>
      </c>
      <c r="AS133" s="88" t="s">
        <v>2814</v>
      </c>
      <c r="AT133" s="146"/>
      <c r="AU133" s="125"/>
      <c r="AV133" s="125"/>
      <c r="AW133" s="146"/>
      <c r="AX133" s="125"/>
      <c r="AY133" s="35" t="s">
        <v>58</v>
      </c>
      <c r="AZ133" s="177" t="s">
        <v>2815</v>
      </c>
      <c r="BA133" s="35" t="s">
        <v>2083</v>
      </c>
      <c r="BB133" s="178" t="s">
        <v>2816</v>
      </c>
      <c r="BC133" s="125"/>
      <c r="BD133" s="125"/>
      <c r="BE133" s="35" t="s">
        <v>2817</v>
      </c>
      <c r="BF133" s="125"/>
      <c r="BG133" s="181" t="s">
        <v>2818</v>
      </c>
      <c r="BH133" s="125"/>
      <c r="BI133" s="188" t="s">
        <v>2819</v>
      </c>
      <c r="BJ133" s="125"/>
    </row>
    <row r="134">
      <c r="A134" s="24" t="s">
        <v>1214</v>
      </c>
      <c r="B134" s="25" t="s">
        <v>1215</v>
      </c>
      <c r="C134" s="26" t="s">
        <v>93</v>
      </c>
      <c r="D134" s="27" t="s">
        <v>108</v>
      </c>
      <c r="E134" s="25" t="s">
        <v>51</v>
      </c>
      <c r="F134" s="171">
        <v>43881.0</v>
      </c>
      <c r="G134" s="30">
        <v>0.0</v>
      </c>
      <c r="H134" s="29">
        <v>43920.0</v>
      </c>
      <c r="I134" s="41">
        <v>5.571428571428571</v>
      </c>
      <c r="J134" s="25" t="s">
        <v>51</v>
      </c>
      <c r="K134" s="32" t="s">
        <v>51</v>
      </c>
      <c r="L134" s="33">
        <v>44270.0</v>
      </c>
      <c r="M134" s="44" t="s">
        <v>2820</v>
      </c>
      <c r="N134" s="33">
        <v>44075.0</v>
      </c>
      <c r="O134" s="32" t="s">
        <v>51</v>
      </c>
      <c r="P134" s="32" t="s">
        <v>2821</v>
      </c>
      <c r="Q134" s="33">
        <v>44146.0</v>
      </c>
      <c r="R134" s="32">
        <v>301.0</v>
      </c>
      <c r="S134" s="32" t="s">
        <v>55</v>
      </c>
      <c r="T134" s="32"/>
      <c r="U134" s="32"/>
      <c r="V134" s="32"/>
      <c r="W134" s="172"/>
      <c r="X134" s="146"/>
      <c r="Y134" s="125"/>
      <c r="Z134" s="125"/>
      <c r="AA134" s="146"/>
      <c r="AB134" s="183"/>
      <c r="AC134" s="125"/>
      <c r="AD134" s="173" t="s">
        <v>51</v>
      </c>
      <c r="AE134" s="35" t="s">
        <v>2822</v>
      </c>
      <c r="AF134" s="173" t="s">
        <v>51</v>
      </c>
      <c r="AG134" s="35" t="s">
        <v>2823</v>
      </c>
      <c r="AH134" s="175"/>
      <c r="AI134" s="176"/>
      <c r="AJ134" s="176"/>
      <c r="AK134" s="175"/>
      <c r="AL134" s="176"/>
      <c r="AM134" s="125"/>
      <c r="AN134" s="146"/>
      <c r="AO134" s="125"/>
      <c r="AP134" s="146"/>
      <c r="AQ134" s="125"/>
      <c r="AR134" s="173" t="s">
        <v>51</v>
      </c>
      <c r="AS134" s="249" t="s">
        <v>2824</v>
      </c>
      <c r="AT134" s="146"/>
      <c r="AU134" s="125"/>
      <c r="AV134" s="125"/>
      <c r="AW134" s="146"/>
      <c r="AX134" s="125"/>
      <c r="AY134" s="125"/>
      <c r="AZ134" s="185"/>
      <c r="BA134" s="35" t="s">
        <v>2825</v>
      </c>
      <c r="BB134" s="178" t="s">
        <v>2826</v>
      </c>
      <c r="BC134" s="35" t="s">
        <v>51</v>
      </c>
      <c r="BD134" s="178" t="s">
        <v>2827</v>
      </c>
      <c r="BE134" s="125"/>
      <c r="BF134" s="125"/>
      <c r="BG134" s="188" t="s">
        <v>2828</v>
      </c>
      <c r="BH134" s="125"/>
      <c r="BI134" s="125"/>
      <c r="BJ134" s="181" t="s">
        <v>2829</v>
      </c>
    </row>
    <row r="135">
      <c r="A135" s="24" t="s">
        <v>1224</v>
      </c>
      <c r="B135" s="25" t="s">
        <v>1225</v>
      </c>
      <c r="C135" s="26" t="s">
        <v>68</v>
      </c>
      <c r="D135" s="27" t="s">
        <v>69</v>
      </c>
      <c r="E135" s="25" t="s">
        <v>51</v>
      </c>
      <c r="F135" s="171">
        <v>43903.0</v>
      </c>
      <c r="G135" s="30">
        <v>0.0</v>
      </c>
      <c r="H135" s="25" t="s">
        <v>1226</v>
      </c>
      <c r="I135" s="41">
        <v>2.0</v>
      </c>
      <c r="J135" s="28"/>
      <c r="K135" s="25" t="s">
        <v>51</v>
      </c>
      <c r="L135" s="42">
        <v>44349.0</v>
      </c>
      <c r="M135" s="44" t="s">
        <v>2830</v>
      </c>
      <c r="N135" s="42">
        <v>44105.0</v>
      </c>
      <c r="O135" s="25" t="s">
        <v>51</v>
      </c>
      <c r="P135" s="32" t="s">
        <v>2831</v>
      </c>
      <c r="Q135" s="42">
        <v>44265.0</v>
      </c>
      <c r="R135" s="25">
        <v>11656.0</v>
      </c>
      <c r="S135" s="32" t="s">
        <v>55</v>
      </c>
      <c r="T135" s="28"/>
      <c r="U135" s="28"/>
      <c r="V135" s="25"/>
      <c r="W135" s="171"/>
      <c r="X135" s="173" t="s">
        <v>51</v>
      </c>
      <c r="Y135" s="35" t="s">
        <v>2832</v>
      </c>
      <c r="Z135" s="125"/>
      <c r="AA135" s="146"/>
      <c r="AB135" s="183"/>
      <c r="AC135" s="125"/>
      <c r="AD135" s="146"/>
      <c r="AE135" s="176"/>
      <c r="AF135" s="175"/>
      <c r="AG135" s="176"/>
      <c r="AH135" s="175"/>
      <c r="AI135" s="176"/>
      <c r="AJ135" s="176"/>
      <c r="AK135" s="175"/>
      <c r="AL135" s="176"/>
      <c r="AM135" s="125"/>
      <c r="AN135" s="146"/>
      <c r="AO135" s="125"/>
      <c r="AP135" s="146"/>
      <c r="AQ135" s="125"/>
      <c r="AR135" s="173" t="s">
        <v>51</v>
      </c>
      <c r="AS135" s="35" t="s">
        <v>2833</v>
      </c>
      <c r="AT135" s="173" t="s">
        <v>51</v>
      </c>
      <c r="AU135" s="35" t="s">
        <v>2834</v>
      </c>
      <c r="AV135" s="125"/>
      <c r="AW135" s="146"/>
      <c r="AX135" s="125"/>
      <c r="AY135" s="35" t="s">
        <v>58</v>
      </c>
      <c r="AZ135" s="177" t="s">
        <v>2835</v>
      </c>
      <c r="BA135" s="125"/>
      <c r="BB135" s="125"/>
      <c r="BC135" s="125"/>
      <c r="BD135" s="125"/>
      <c r="BE135" s="125"/>
      <c r="BF135" s="125"/>
      <c r="BG135" s="191" t="s">
        <v>2836</v>
      </c>
      <c r="BH135" s="125"/>
      <c r="BI135" s="125"/>
      <c r="BJ135" s="181" t="s">
        <v>2837</v>
      </c>
    </row>
    <row r="136">
      <c r="A136" s="24" t="s">
        <v>1231</v>
      </c>
      <c r="B136" s="25" t="s">
        <v>1232</v>
      </c>
      <c r="C136" s="26" t="s">
        <v>82</v>
      </c>
      <c r="D136" s="27" t="s">
        <v>108</v>
      </c>
      <c r="E136" s="25" t="s">
        <v>51</v>
      </c>
      <c r="F136" s="171">
        <v>43906.0</v>
      </c>
      <c r="G136" s="30">
        <v>18.0</v>
      </c>
      <c r="H136" s="25" t="s">
        <v>53</v>
      </c>
      <c r="I136" s="41"/>
      <c r="J136" s="25"/>
      <c r="K136" s="25" t="s">
        <v>51</v>
      </c>
      <c r="L136" s="42">
        <v>44337.0</v>
      </c>
      <c r="M136" s="182" t="s">
        <v>2838</v>
      </c>
      <c r="N136" s="42">
        <v>44081.0</v>
      </c>
      <c r="O136" s="32"/>
      <c r="P136" s="32"/>
      <c r="Q136" s="33"/>
      <c r="R136" s="32">
        <v>73780.0</v>
      </c>
      <c r="S136" s="32" t="s">
        <v>55</v>
      </c>
      <c r="T136" s="25" t="s">
        <v>58</v>
      </c>
      <c r="U136" s="25"/>
      <c r="V136" s="32" t="s">
        <v>51</v>
      </c>
      <c r="W136" s="172">
        <v>44081.0</v>
      </c>
      <c r="X136" s="146"/>
      <c r="Y136" s="125"/>
      <c r="Z136" s="125"/>
      <c r="AA136" s="146"/>
      <c r="AB136" s="183"/>
      <c r="AC136" s="125"/>
      <c r="AD136" s="146"/>
      <c r="AE136" s="176"/>
      <c r="AF136" s="173" t="s">
        <v>51</v>
      </c>
      <c r="AG136" s="35" t="s">
        <v>2839</v>
      </c>
      <c r="AH136" s="173" t="s">
        <v>51</v>
      </c>
      <c r="AI136" s="178" t="s">
        <v>2840</v>
      </c>
      <c r="AJ136" s="35" t="s">
        <v>2841</v>
      </c>
      <c r="AK136" s="175"/>
      <c r="AL136" s="176"/>
      <c r="AM136" s="125"/>
      <c r="AN136" s="146"/>
      <c r="AO136" s="125"/>
      <c r="AP136" s="146"/>
      <c r="AQ136" s="125"/>
      <c r="AR136" s="173" t="s">
        <v>51</v>
      </c>
      <c r="AS136" s="35" t="s">
        <v>2842</v>
      </c>
      <c r="AT136" s="146"/>
      <c r="AU136" s="125"/>
      <c r="AV136" s="125"/>
      <c r="AW136" s="146"/>
      <c r="AX136" s="125"/>
      <c r="AY136" s="35" t="s">
        <v>51</v>
      </c>
      <c r="AZ136" s="177" t="s">
        <v>2843</v>
      </c>
      <c r="BA136" s="35" t="s">
        <v>2083</v>
      </c>
      <c r="BB136" s="178" t="s">
        <v>2844</v>
      </c>
      <c r="BC136" s="35" t="s">
        <v>51</v>
      </c>
      <c r="BD136" s="178" t="s">
        <v>2845</v>
      </c>
      <c r="BE136" s="178" t="s">
        <v>2846</v>
      </c>
      <c r="BF136" s="178" t="s">
        <v>2847</v>
      </c>
      <c r="BG136" s="125"/>
      <c r="BH136" s="125"/>
      <c r="BI136" s="125"/>
      <c r="BJ136" s="180" t="s">
        <v>2848</v>
      </c>
    </row>
    <row r="137">
      <c r="A137" s="24" t="s">
        <v>1241</v>
      </c>
      <c r="B137" s="25" t="s">
        <v>1242</v>
      </c>
      <c r="C137" s="26" t="s">
        <v>107</v>
      </c>
      <c r="D137" s="27" t="s">
        <v>50</v>
      </c>
      <c r="E137" s="25" t="s">
        <v>51</v>
      </c>
      <c r="F137" s="171">
        <v>43913.0</v>
      </c>
      <c r="G137" s="30">
        <v>0.0</v>
      </c>
      <c r="H137" s="25" t="s">
        <v>94</v>
      </c>
      <c r="I137" s="41">
        <v>4.0</v>
      </c>
      <c r="J137" s="28"/>
      <c r="K137" s="25" t="s">
        <v>51</v>
      </c>
      <c r="L137" s="42">
        <v>44341.0</v>
      </c>
      <c r="M137" s="44" t="s">
        <v>2849</v>
      </c>
      <c r="N137" s="42">
        <v>44105.0</v>
      </c>
      <c r="O137" s="25"/>
      <c r="P137" s="32"/>
      <c r="Q137" s="42"/>
      <c r="R137" s="25">
        <v>8728.0</v>
      </c>
      <c r="S137" s="32" t="s">
        <v>55</v>
      </c>
      <c r="T137" s="28"/>
      <c r="U137" s="28"/>
      <c r="V137" s="25"/>
      <c r="W137" s="171"/>
      <c r="X137" s="146"/>
      <c r="Y137" s="125"/>
      <c r="Z137" s="125"/>
      <c r="AA137" s="173" t="s">
        <v>51</v>
      </c>
      <c r="AB137" s="174">
        <v>44105.0</v>
      </c>
      <c r="AC137" s="35" t="s">
        <v>2850</v>
      </c>
      <c r="AD137" s="173" t="s">
        <v>51</v>
      </c>
      <c r="AE137" s="35" t="s">
        <v>2851</v>
      </c>
      <c r="AF137" s="175"/>
      <c r="AG137" s="176"/>
      <c r="AH137" s="175"/>
      <c r="AI137" s="176"/>
      <c r="AJ137" s="176"/>
      <c r="AK137" s="173" t="s">
        <v>1991</v>
      </c>
      <c r="AL137" s="35" t="s">
        <v>2852</v>
      </c>
      <c r="AM137" s="125"/>
      <c r="AN137" s="146"/>
      <c r="AO137" s="125"/>
      <c r="AP137" s="146"/>
      <c r="AQ137" s="125"/>
      <c r="AR137" s="146"/>
      <c r="AS137" s="125"/>
      <c r="AT137" s="146"/>
      <c r="AU137" s="125"/>
      <c r="AV137" s="125"/>
      <c r="AW137" s="146"/>
      <c r="AX137" s="125"/>
      <c r="AY137" s="125"/>
      <c r="AZ137" s="227" t="s">
        <v>2853</v>
      </c>
      <c r="BA137" s="125"/>
      <c r="BB137" s="125"/>
      <c r="BC137" s="125"/>
      <c r="BD137" s="125"/>
      <c r="BE137" s="125"/>
      <c r="BF137" s="125"/>
      <c r="BG137" s="125"/>
      <c r="BH137" s="125"/>
      <c r="BI137" s="181" t="s">
        <v>2854</v>
      </c>
      <c r="BJ137" s="178" t="s">
        <v>2855</v>
      </c>
    </row>
    <row r="138">
      <c r="A138" s="24" t="s">
        <v>1247</v>
      </c>
      <c r="B138" s="25" t="s">
        <v>1248</v>
      </c>
      <c r="C138" s="26" t="s">
        <v>93</v>
      </c>
      <c r="D138" s="27" t="s">
        <v>108</v>
      </c>
      <c r="E138" s="25" t="s">
        <v>51</v>
      </c>
      <c r="F138" s="171">
        <v>43910.0</v>
      </c>
      <c r="G138" s="30">
        <v>0.0</v>
      </c>
      <c r="H138" s="25" t="s">
        <v>53</v>
      </c>
      <c r="I138" s="46"/>
      <c r="J138" s="25"/>
      <c r="K138" s="25" t="s">
        <v>51</v>
      </c>
      <c r="L138" s="42">
        <v>44250.0</v>
      </c>
      <c r="M138" s="182" t="s">
        <v>2856</v>
      </c>
      <c r="N138" s="42">
        <v>44033.0</v>
      </c>
      <c r="O138" s="25" t="s">
        <v>51</v>
      </c>
      <c r="P138" s="32" t="s">
        <v>2857</v>
      </c>
      <c r="Q138" s="42">
        <v>44070.0</v>
      </c>
      <c r="R138" s="25">
        <v>341.0</v>
      </c>
      <c r="S138" s="32" t="s">
        <v>55</v>
      </c>
      <c r="T138" s="25"/>
      <c r="U138" s="25"/>
      <c r="V138" s="25"/>
      <c r="W138" s="171"/>
      <c r="X138" s="146"/>
      <c r="Y138" s="125"/>
      <c r="Z138" s="125"/>
      <c r="AA138" s="146"/>
      <c r="AB138" s="183"/>
      <c r="AC138" s="125"/>
      <c r="AD138" s="173" t="s">
        <v>51</v>
      </c>
      <c r="AE138" s="35" t="s">
        <v>2858</v>
      </c>
      <c r="AF138" s="175"/>
      <c r="AG138" s="176"/>
      <c r="AH138" s="175"/>
      <c r="AI138" s="176"/>
      <c r="AJ138" s="176"/>
      <c r="AK138" s="175"/>
      <c r="AL138" s="176"/>
      <c r="AM138" s="125"/>
      <c r="AN138" s="146"/>
      <c r="AO138" s="125"/>
      <c r="AP138" s="146"/>
      <c r="AQ138" s="125"/>
      <c r="AR138" s="146"/>
      <c r="AS138" s="125"/>
      <c r="AT138" s="146"/>
      <c r="AU138" s="125"/>
      <c r="AV138" s="125"/>
      <c r="AW138" s="146"/>
      <c r="AX138" s="125"/>
      <c r="AY138" s="35" t="s">
        <v>58</v>
      </c>
      <c r="AZ138" s="177" t="s">
        <v>2859</v>
      </c>
      <c r="BA138" s="125"/>
      <c r="BB138" s="125"/>
      <c r="BC138" s="35" t="s">
        <v>51</v>
      </c>
      <c r="BD138" s="178" t="s">
        <v>2860</v>
      </c>
      <c r="BE138" s="125"/>
      <c r="BF138" s="125"/>
      <c r="BG138" s="125"/>
      <c r="BH138" s="125"/>
      <c r="BI138" s="125"/>
      <c r="BJ138" s="181" t="s">
        <v>2861</v>
      </c>
    </row>
    <row r="139">
      <c r="A139" s="24" t="s">
        <v>1255</v>
      </c>
      <c r="B139" s="25" t="s">
        <v>1256</v>
      </c>
      <c r="C139" s="26" t="s">
        <v>107</v>
      </c>
      <c r="D139" s="27" t="s">
        <v>69</v>
      </c>
      <c r="E139" s="25" t="s">
        <v>51</v>
      </c>
      <c r="F139" s="171">
        <v>43906.0</v>
      </c>
      <c r="G139" s="30">
        <v>2.0</v>
      </c>
      <c r="H139" s="29">
        <v>43937.0</v>
      </c>
      <c r="I139" s="46">
        <f>(H139-F139)/7</f>
        <v>4.428571429</v>
      </c>
      <c r="J139" s="25"/>
      <c r="K139" s="32" t="s">
        <v>51</v>
      </c>
      <c r="L139" s="33">
        <v>44209.0</v>
      </c>
      <c r="M139" s="44" t="s">
        <v>2862</v>
      </c>
      <c r="N139" s="33">
        <v>43985.0</v>
      </c>
      <c r="O139" s="32" t="s">
        <v>51</v>
      </c>
      <c r="P139" s="44" t="s">
        <v>2863</v>
      </c>
      <c r="Q139" s="33">
        <v>44047.0</v>
      </c>
      <c r="R139" s="32">
        <v>25.0</v>
      </c>
      <c r="S139" s="32" t="s">
        <v>55</v>
      </c>
      <c r="T139" s="32"/>
      <c r="U139" s="32"/>
      <c r="V139" s="32"/>
      <c r="W139" s="172"/>
      <c r="X139" s="250">
        <v>44147.0</v>
      </c>
      <c r="Y139" s="35"/>
      <c r="Z139" s="35"/>
      <c r="AA139" s="173"/>
      <c r="AB139" s="174"/>
      <c r="AC139" s="35"/>
      <c r="AD139" s="173" t="s">
        <v>51</v>
      </c>
      <c r="AE139" s="35" t="s">
        <v>2864</v>
      </c>
      <c r="AF139" s="175"/>
      <c r="AG139" s="176"/>
      <c r="AH139" s="173" t="s">
        <v>51</v>
      </c>
      <c r="AI139" s="178" t="s">
        <v>2865</v>
      </c>
      <c r="AJ139" s="176"/>
      <c r="AK139" s="175"/>
      <c r="AL139" s="176"/>
      <c r="AM139" s="125"/>
      <c r="AN139" s="146"/>
      <c r="AO139" s="125"/>
      <c r="AP139" s="146"/>
      <c r="AQ139" s="125"/>
      <c r="AR139" s="173" t="s">
        <v>51</v>
      </c>
      <c r="AS139" s="88" t="s">
        <v>2866</v>
      </c>
      <c r="AT139" s="146"/>
      <c r="AU139" s="125"/>
      <c r="AV139" s="125"/>
      <c r="AW139" s="146"/>
      <c r="AX139" s="125"/>
      <c r="AY139" s="125"/>
      <c r="AZ139" s="185"/>
      <c r="BA139" s="35" t="s">
        <v>2083</v>
      </c>
      <c r="BB139" s="178" t="s">
        <v>2867</v>
      </c>
      <c r="BC139" s="125"/>
      <c r="BD139" s="125"/>
      <c r="BE139" s="125"/>
      <c r="BF139" s="125"/>
      <c r="BG139" s="125"/>
      <c r="BH139" s="125"/>
      <c r="BI139" s="181" t="s">
        <v>2868</v>
      </c>
      <c r="BJ139" s="178" t="s">
        <v>2869</v>
      </c>
    </row>
    <row r="140">
      <c r="A140" s="24" t="s">
        <v>1264</v>
      </c>
      <c r="B140" s="25" t="s">
        <v>1265</v>
      </c>
      <c r="C140" s="26" t="s">
        <v>93</v>
      </c>
      <c r="D140" s="27" t="s">
        <v>69</v>
      </c>
      <c r="E140" s="25" t="s">
        <v>58</v>
      </c>
      <c r="F140" s="184"/>
      <c r="G140" s="47"/>
      <c r="H140" s="28"/>
      <c r="I140" s="46"/>
      <c r="J140" s="28"/>
      <c r="K140" s="25" t="s">
        <v>233</v>
      </c>
      <c r="L140" s="42">
        <v>44341.0</v>
      </c>
      <c r="M140" s="44" t="s">
        <v>2870</v>
      </c>
      <c r="N140" s="55"/>
      <c r="O140" s="28"/>
      <c r="P140" s="36"/>
      <c r="Q140" s="55"/>
      <c r="R140" s="28"/>
      <c r="S140" s="32" t="s">
        <v>55</v>
      </c>
      <c r="T140" s="28"/>
      <c r="U140" s="28"/>
      <c r="V140" s="28"/>
      <c r="W140" s="184"/>
      <c r="X140" s="146"/>
      <c r="Y140" s="125"/>
      <c r="Z140" s="125"/>
      <c r="AA140" s="146"/>
      <c r="AB140" s="183"/>
      <c r="AC140" s="125"/>
      <c r="AD140" s="146"/>
      <c r="AE140" s="125"/>
      <c r="AF140" s="146"/>
      <c r="AG140" s="125"/>
      <c r="AH140" s="146"/>
      <c r="AI140" s="125"/>
      <c r="AJ140" s="125"/>
      <c r="AK140" s="146"/>
      <c r="AL140" s="125"/>
      <c r="AM140" s="125"/>
      <c r="AN140" s="146"/>
      <c r="AO140" s="125"/>
      <c r="AP140" s="146"/>
      <c r="AQ140" s="125"/>
      <c r="AR140" s="146"/>
      <c r="AS140" s="125"/>
      <c r="AT140" s="146"/>
      <c r="AU140" s="125"/>
      <c r="AV140" s="125"/>
      <c r="AW140" s="146"/>
      <c r="AX140" s="125"/>
      <c r="AY140" s="125"/>
      <c r="AZ140" s="185"/>
      <c r="BA140" s="125"/>
      <c r="BB140" s="125"/>
      <c r="BC140" s="125"/>
      <c r="BD140" s="125"/>
      <c r="BE140" s="125"/>
      <c r="BF140" s="125"/>
      <c r="BG140" s="180" t="s">
        <v>2871</v>
      </c>
      <c r="BH140" s="125"/>
      <c r="BI140" s="125"/>
      <c r="BJ140" s="125"/>
    </row>
    <row r="141">
      <c r="A141" s="24" t="s">
        <v>1267</v>
      </c>
      <c r="B141" s="25" t="s">
        <v>1268</v>
      </c>
      <c r="C141" s="26" t="s">
        <v>49</v>
      </c>
      <c r="D141" s="27" t="s">
        <v>50</v>
      </c>
      <c r="E141" s="25" t="s">
        <v>51</v>
      </c>
      <c r="F141" s="171">
        <v>43908.0</v>
      </c>
      <c r="G141" s="30">
        <v>1.0</v>
      </c>
      <c r="H141" s="29">
        <v>43933.0</v>
      </c>
      <c r="I141" s="41"/>
      <c r="J141" s="32"/>
      <c r="K141" s="32" t="s">
        <v>51</v>
      </c>
      <c r="L141" s="33">
        <v>44251.0</v>
      </c>
      <c r="M141" s="44" t="s">
        <v>2872</v>
      </c>
      <c r="N141" s="33">
        <v>44101.0</v>
      </c>
      <c r="O141" s="25" t="s">
        <v>51</v>
      </c>
      <c r="P141" s="32" t="s">
        <v>2873</v>
      </c>
      <c r="Q141" s="42">
        <v>44175.0</v>
      </c>
      <c r="R141" s="25">
        <v>47236.0</v>
      </c>
      <c r="S141" s="32" t="s">
        <v>55</v>
      </c>
      <c r="T141" s="32" t="s">
        <v>58</v>
      </c>
      <c r="U141" s="32"/>
      <c r="V141" s="25" t="s">
        <v>51</v>
      </c>
      <c r="W141" s="171">
        <v>44101.0</v>
      </c>
      <c r="X141" s="146"/>
      <c r="Y141" s="125"/>
      <c r="Z141" s="125"/>
      <c r="AA141" s="146"/>
      <c r="AB141" s="183"/>
      <c r="AC141" s="125"/>
      <c r="AD141" s="146"/>
      <c r="AE141" s="176"/>
      <c r="AF141" s="175"/>
      <c r="AG141" s="176"/>
      <c r="AH141" s="175"/>
      <c r="AI141" s="176"/>
      <c r="AJ141" s="176"/>
      <c r="AK141" s="173" t="s">
        <v>1991</v>
      </c>
      <c r="AL141" s="35" t="s">
        <v>2874</v>
      </c>
      <c r="AM141" s="35" t="s">
        <v>51</v>
      </c>
      <c r="AN141" s="146"/>
      <c r="AO141" s="125"/>
      <c r="AP141" s="146"/>
      <c r="AQ141" s="125"/>
      <c r="AR141" s="173" t="s">
        <v>51</v>
      </c>
      <c r="AS141" s="35" t="s">
        <v>2875</v>
      </c>
      <c r="AT141" s="146"/>
      <c r="AU141" s="125"/>
      <c r="AV141" s="125"/>
      <c r="AW141" s="146"/>
      <c r="AX141" s="125"/>
      <c r="AY141" s="35" t="s">
        <v>58</v>
      </c>
      <c r="AZ141" s="177" t="s">
        <v>2876</v>
      </c>
      <c r="BA141" s="35" t="s">
        <v>2083</v>
      </c>
      <c r="BB141" s="178" t="s">
        <v>2877</v>
      </c>
      <c r="BC141" s="125"/>
      <c r="BD141" s="125"/>
      <c r="BE141" s="34" t="s">
        <v>2878</v>
      </c>
      <c r="BF141" s="125"/>
      <c r="BG141" s="125"/>
      <c r="BH141" s="125"/>
      <c r="BI141" s="35"/>
      <c r="BJ141" s="178" t="s">
        <v>2879</v>
      </c>
    </row>
    <row r="142">
      <c r="A142" s="24" t="s">
        <v>1274</v>
      </c>
      <c r="B142" s="25" t="s">
        <v>1275</v>
      </c>
      <c r="C142" s="26" t="s">
        <v>68</v>
      </c>
      <c r="D142" s="27" t="s">
        <v>102</v>
      </c>
      <c r="E142" s="25" t="s">
        <v>51</v>
      </c>
      <c r="F142" s="171">
        <v>43906.0</v>
      </c>
      <c r="G142" s="30">
        <v>1135.0</v>
      </c>
      <c r="H142" s="25" t="s">
        <v>53</v>
      </c>
      <c r="I142" s="46"/>
      <c r="J142" s="28"/>
      <c r="K142" s="25" t="s">
        <v>51</v>
      </c>
      <c r="L142" s="42">
        <v>44251.0</v>
      </c>
      <c r="M142" s="44" t="s">
        <v>2880</v>
      </c>
      <c r="N142" s="42">
        <v>43962.0</v>
      </c>
      <c r="O142" s="25" t="s">
        <v>51</v>
      </c>
      <c r="P142" s="44" t="s">
        <v>2881</v>
      </c>
      <c r="Q142" s="42">
        <v>44067.0</v>
      </c>
      <c r="R142" s="25">
        <v>42788.0</v>
      </c>
      <c r="S142" s="32" t="s">
        <v>55</v>
      </c>
      <c r="T142" s="25" t="s">
        <v>51</v>
      </c>
      <c r="U142" s="28"/>
      <c r="V142" s="25"/>
      <c r="W142" s="171"/>
      <c r="X142" s="146"/>
      <c r="Y142" s="35"/>
      <c r="Z142" s="35"/>
      <c r="AA142" s="173"/>
      <c r="AB142" s="174"/>
      <c r="AC142" s="35"/>
      <c r="AD142" s="173" t="s">
        <v>51</v>
      </c>
      <c r="AE142" s="88"/>
      <c r="AF142" s="88"/>
      <c r="AG142" s="88"/>
      <c r="AH142" s="88"/>
      <c r="AI142" s="88"/>
      <c r="AJ142" s="88"/>
      <c r="AK142" s="88" t="s">
        <v>1991</v>
      </c>
      <c r="AL142" s="88" t="s">
        <v>2882</v>
      </c>
      <c r="AM142" s="125"/>
      <c r="AN142" s="146"/>
      <c r="AO142" s="125"/>
      <c r="AP142" s="146"/>
      <c r="AQ142" s="125"/>
      <c r="AR142" s="173" t="s">
        <v>51</v>
      </c>
      <c r="AS142" s="35" t="s">
        <v>2883</v>
      </c>
      <c r="AT142" s="146"/>
      <c r="AU142" s="125"/>
      <c r="AV142" s="125"/>
      <c r="AW142" s="146"/>
      <c r="AX142" s="125"/>
      <c r="AY142" s="35" t="s">
        <v>58</v>
      </c>
      <c r="AZ142" s="177" t="s">
        <v>2884</v>
      </c>
      <c r="BA142" s="125"/>
      <c r="BB142" s="125"/>
      <c r="BC142" s="125"/>
      <c r="BD142" s="125"/>
      <c r="BE142" s="125"/>
      <c r="BF142" s="125"/>
      <c r="BG142" s="125"/>
      <c r="BH142" s="125"/>
      <c r="BI142" s="125"/>
      <c r="BJ142" s="181" t="s">
        <v>2885</v>
      </c>
    </row>
    <row r="143">
      <c r="A143" s="24" t="s">
        <v>1284</v>
      </c>
      <c r="B143" s="25" t="s">
        <v>1285</v>
      </c>
      <c r="C143" s="26" t="s">
        <v>93</v>
      </c>
      <c r="D143" s="27" t="s">
        <v>102</v>
      </c>
      <c r="E143" s="25" t="s">
        <v>51</v>
      </c>
      <c r="F143" s="171">
        <v>43909.0</v>
      </c>
      <c r="G143" s="30">
        <v>2.0</v>
      </c>
      <c r="H143" s="25" t="s">
        <v>53</v>
      </c>
      <c r="I143" s="31"/>
      <c r="J143" s="32"/>
      <c r="K143" s="32" t="s">
        <v>51</v>
      </c>
      <c r="L143" s="33">
        <v>44341.0</v>
      </c>
      <c r="M143" s="44" t="s">
        <v>2886</v>
      </c>
      <c r="N143" s="33">
        <v>43942.0</v>
      </c>
      <c r="O143" s="32"/>
      <c r="P143" s="32"/>
      <c r="Q143" s="33"/>
      <c r="R143" s="32">
        <v>18.0</v>
      </c>
      <c r="S143" s="32" t="s">
        <v>55</v>
      </c>
      <c r="T143" s="32" t="s">
        <v>51</v>
      </c>
      <c r="U143" s="73">
        <v>43955.0</v>
      </c>
      <c r="V143" s="32" t="s">
        <v>51</v>
      </c>
      <c r="W143" s="172">
        <v>43942.0</v>
      </c>
      <c r="X143" s="146"/>
      <c r="Y143" s="125"/>
      <c r="Z143" s="125"/>
      <c r="AA143" s="146"/>
      <c r="AB143" s="183"/>
      <c r="AC143" s="125"/>
      <c r="AD143" s="146"/>
      <c r="AE143" s="176"/>
      <c r="AF143" s="175"/>
      <c r="AG143" s="176"/>
      <c r="AH143" s="175"/>
      <c r="AI143" s="176"/>
      <c r="AJ143" s="176"/>
      <c r="AK143" s="175"/>
      <c r="AL143" s="176"/>
      <c r="AM143" s="125"/>
      <c r="AN143" s="146"/>
      <c r="AO143" s="125"/>
      <c r="AP143" s="146"/>
      <c r="AQ143" s="125"/>
      <c r="AR143" s="146"/>
      <c r="AS143" s="125"/>
      <c r="AT143" s="146"/>
      <c r="AU143" s="125"/>
      <c r="AV143" s="125"/>
      <c r="AW143" s="146"/>
      <c r="AX143" s="125"/>
      <c r="AY143" s="125"/>
      <c r="AZ143" s="185"/>
      <c r="BA143" s="125"/>
      <c r="BB143" s="125"/>
      <c r="BC143" s="125"/>
      <c r="BD143" s="125"/>
      <c r="BE143" s="125"/>
      <c r="BF143" s="125"/>
      <c r="BG143" s="125"/>
      <c r="BH143" s="125"/>
      <c r="BI143" s="188" t="s">
        <v>2887</v>
      </c>
      <c r="BJ143" s="125"/>
    </row>
    <row r="144">
      <c r="A144" s="24" t="s">
        <v>1292</v>
      </c>
      <c r="B144" s="25" t="s">
        <v>1293</v>
      </c>
      <c r="C144" s="26" t="s">
        <v>93</v>
      </c>
      <c r="D144" s="27" t="s">
        <v>102</v>
      </c>
      <c r="E144" s="25" t="s">
        <v>51</v>
      </c>
      <c r="F144" s="171">
        <v>43913.0</v>
      </c>
      <c r="G144" s="30">
        <v>102.0</v>
      </c>
      <c r="H144" s="25" t="s">
        <v>824</v>
      </c>
      <c r="I144" s="41">
        <v>4.0</v>
      </c>
      <c r="J144" s="28"/>
      <c r="K144" s="25" t="s">
        <v>51</v>
      </c>
      <c r="L144" s="42">
        <v>44096.0</v>
      </c>
      <c r="M144" s="44" t="s">
        <v>2888</v>
      </c>
      <c r="N144" s="42">
        <v>43949.0</v>
      </c>
      <c r="O144" s="32" t="s">
        <v>51</v>
      </c>
      <c r="P144" s="44" t="s">
        <v>2889</v>
      </c>
      <c r="Q144" s="33">
        <v>44055.0</v>
      </c>
      <c r="R144" s="32">
        <v>1472.0</v>
      </c>
      <c r="S144" s="32" t="s">
        <v>55</v>
      </c>
      <c r="T144" s="25" t="s">
        <v>51</v>
      </c>
      <c r="U144" s="29">
        <v>43969.0</v>
      </c>
      <c r="V144" s="32"/>
      <c r="W144" s="172"/>
      <c r="X144" s="146"/>
      <c r="Y144" s="125"/>
      <c r="Z144" s="125"/>
      <c r="AA144" s="146"/>
      <c r="AB144" s="183"/>
      <c r="AC144" s="125"/>
      <c r="AD144" s="146"/>
      <c r="AE144" s="35" t="s">
        <v>2890</v>
      </c>
      <c r="AF144" s="35"/>
      <c r="AG144" s="35"/>
      <c r="AH144" s="35" t="s">
        <v>51</v>
      </c>
      <c r="AI144" s="178" t="s">
        <v>2891</v>
      </c>
      <c r="AJ144" s="35"/>
      <c r="AK144" s="35"/>
      <c r="AL144" s="35" t="s">
        <v>2892</v>
      </c>
      <c r="AM144" s="125"/>
      <c r="AN144" s="146"/>
      <c r="AO144" s="125"/>
      <c r="AP144" s="146"/>
      <c r="AQ144" s="125"/>
      <c r="AR144" s="146"/>
      <c r="AS144" s="125"/>
      <c r="AT144" s="146"/>
      <c r="AU144" s="125"/>
      <c r="AV144" s="125"/>
      <c r="AW144" s="146"/>
      <c r="AX144" s="125"/>
      <c r="AY144" s="35" t="s">
        <v>58</v>
      </c>
      <c r="AZ144" s="177" t="s">
        <v>2893</v>
      </c>
      <c r="BA144" s="35" t="s">
        <v>2083</v>
      </c>
      <c r="BB144" s="178" t="s">
        <v>2894</v>
      </c>
      <c r="BC144" s="125"/>
      <c r="BD144" s="125"/>
      <c r="BE144" s="125"/>
      <c r="BF144" s="180" t="s">
        <v>2895</v>
      </c>
      <c r="BG144" s="125"/>
      <c r="BH144" s="125"/>
      <c r="BI144" s="125"/>
      <c r="BJ144" s="181" t="s">
        <v>2896</v>
      </c>
    </row>
    <row r="145">
      <c r="A145" s="24" t="s">
        <v>1303</v>
      </c>
      <c r="B145" s="25" t="s">
        <v>1304</v>
      </c>
      <c r="C145" s="26" t="s">
        <v>118</v>
      </c>
      <c r="D145" s="27" t="s">
        <v>108</v>
      </c>
      <c r="E145" s="25" t="s">
        <v>58</v>
      </c>
      <c r="F145" s="184"/>
      <c r="G145" s="47"/>
      <c r="H145" s="28"/>
      <c r="I145" s="46"/>
      <c r="J145" s="28"/>
      <c r="K145" s="108" t="s">
        <v>233</v>
      </c>
      <c r="L145" s="251">
        <v>44251.0</v>
      </c>
      <c r="M145" s="252" t="s">
        <v>2897</v>
      </c>
      <c r="N145" s="109"/>
      <c r="O145" s="28"/>
      <c r="P145" s="36"/>
      <c r="Q145" s="55"/>
      <c r="R145" s="28"/>
      <c r="S145" s="32" t="s">
        <v>55</v>
      </c>
      <c r="T145" s="108"/>
      <c r="U145" s="108"/>
      <c r="V145" s="28"/>
      <c r="W145" s="184"/>
      <c r="X145" s="146"/>
      <c r="Y145" s="125"/>
      <c r="Z145" s="125"/>
      <c r="AA145" s="146"/>
      <c r="AB145" s="183"/>
      <c r="AC145" s="125"/>
      <c r="AD145" s="146"/>
      <c r="AE145" s="125"/>
      <c r="AF145" s="146"/>
      <c r="AG145" s="125"/>
      <c r="AH145" s="146"/>
      <c r="AI145" s="125"/>
      <c r="AJ145" s="125"/>
      <c r="AK145" s="146"/>
      <c r="AL145" s="125"/>
      <c r="AM145" s="125"/>
      <c r="AN145" s="146"/>
      <c r="AO145" s="125"/>
      <c r="AP145" s="146"/>
      <c r="AQ145" s="125"/>
      <c r="AR145" s="146"/>
      <c r="AS145" s="125"/>
      <c r="AT145" s="146"/>
      <c r="AU145" s="125"/>
      <c r="AV145" s="125"/>
      <c r="AW145" s="146"/>
      <c r="AX145" s="125"/>
      <c r="AY145" s="125"/>
      <c r="AZ145" s="185"/>
      <c r="BA145" s="125"/>
      <c r="BB145" s="125"/>
      <c r="BC145" s="125"/>
      <c r="BD145" s="125"/>
      <c r="BE145" s="125"/>
      <c r="BF145" s="125"/>
      <c r="BG145" s="125"/>
      <c r="BH145" s="125"/>
      <c r="BI145" s="125"/>
      <c r="BJ145" s="125"/>
    </row>
    <row r="146">
      <c r="A146" s="24" t="s">
        <v>1310</v>
      </c>
      <c r="B146" s="25" t="s">
        <v>1311</v>
      </c>
      <c r="C146" s="26" t="s">
        <v>107</v>
      </c>
      <c r="D146" s="27" t="s">
        <v>50</v>
      </c>
      <c r="E146" s="25" t="s">
        <v>51</v>
      </c>
      <c r="F146" s="171">
        <v>43910.0</v>
      </c>
      <c r="G146" s="30">
        <v>0.0</v>
      </c>
      <c r="H146" s="29">
        <v>43927.0</v>
      </c>
      <c r="I146" s="41">
        <v>2.0</v>
      </c>
      <c r="J146" s="25" t="s">
        <v>51</v>
      </c>
      <c r="K146" s="25" t="s">
        <v>51</v>
      </c>
      <c r="L146" s="42">
        <v>44117.0</v>
      </c>
      <c r="M146" s="44" t="s">
        <v>2898</v>
      </c>
      <c r="N146" s="42">
        <v>43983.0</v>
      </c>
      <c r="O146" s="25"/>
      <c r="P146" s="32"/>
      <c r="Q146" s="42"/>
      <c r="R146" s="25">
        <v>958.0</v>
      </c>
      <c r="S146" s="32" t="s">
        <v>55</v>
      </c>
      <c r="T146" s="28"/>
      <c r="U146" s="28"/>
      <c r="V146" s="25"/>
      <c r="W146" s="171"/>
      <c r="X146" s="146"/>
      <c r="Y146" s="35"/>
      <c r="Z146" s="35" t="s">
        <v>51</v>
      </c>
      <c r="AA146" s="173"/>
      <c r="AB146" s="174">
        <v>44053.0</v>
      </c>
      <c r="AC146" s="35" t="s">
        <v>2899</v>
      </c>
      <c r="AD146" s="173" t="s">
        <v>58</v>
      </c>
      <c r="AE146" s="176"/>
      <c r="AF146" s="175"/>
      <c r="AG146" s="176"/>
      <c r="AH146" s="175"/>
      <c r="AI146" s="176"/>
      <c r="AJ146" s="176"/>
      <c r="AK146" s="175"/>
      <c r="AL146" s="176"/>
      <c r="AM146" s="125"/>
      <c r="AN146" s="146"/>
      <c r="AO146" s="125"/>
      <c r="AP146" s="146"/>
      <c r="AQ146" s="125"/>
      <c r="AR146" s="187" t="s">
        <v>51</v>
      </c>
      <c r="AS146" s="88" t="s">
        <v>2900</v>
      </c>
      <c r="AT146" s="146"/>
      <c r="AU146" s="125"/>
      <c r="AV146" s="125"/>
      <c r="AW146" s="146"/>
      <c r="AX146" s="125"/>
      <c r="AY146" s="125"/>
      <c r="AZ146" s="185"/>
      <c r="BA146" s="125"/>
      <c r="BB146" s="125"/>
      <c r="BC146" s="35" t="s">
        <v>51</v>
      </c>
      <c r="BD146" s="178" t="s">
        <v>2901</v>
      </c>
      <c r="BE146" s="125"/>
      <c r="BF146" s="125"/>
      <c r="BG146" s="125"/>
      <c r="BH146" s="188" t="s">
        <v>2902</v>
      </c>
      <c r="BI146" s="125"/>
      <c r="BJ146" s="35" t="s">
        <v>2903</v>
      </c>
    </row>
    <row r="147">
      <c r="A147" s="24" t="s">
        <v>1314</v>
      </c>
      <c r="B147" s="25" t="s">
        <v>1315</v>
      </c>
      <c r="C147" s="26" t="s">
        <v>107</v>
      </c>
      <c r="D147" s="27" t="s">
        <v>108</v>
      </c>
      <c r="E147" s="25" t="s">
        <v>51</v>
      </c>
      <c r="F147" s="171">
        <v>43916.0</v>
      </c>
      <c r="G147" s="30">
        <v>11.0</v>
      </c>
      <c r="H147" s="25" t="s">
        <v>53</v>
      </c>
      <c r="I147" s="41"/>
      <c r="J147" s="25"/>
      <c r="K147" s="25" t="s">
        <v>51</v>
      </c>
      <c r="L147" s="42">
        <v>44251.0</v>
      </c>
      <c r="M147" s="44" t="s">
        <v>2904</v>
      </c>
      <c r="N147" s="42">
        <v>44088.0</v>
      </c>
      <c r="O147" s="32"/>
      <c r="P147" s="32"/>
      <c r="Q147" s="33"/>
      <c r="R147" s="32">
        <v>56177.0</v>
      </c>
      <c r="S147" s="32" t="s">
        <v>55</v>
      </c>
      <c r="T147" s="25" t="s">
        <v>58</v>
      </c>
      <c r="U147" s="25"/>
      <c r="V147" s="32" t="s">
        <v>51</v>
      </c>
      <c r="W147" s="172">
        <v>44088.0</v>
      </c>
      <c r="X147" s="146"/>
      <c r="Y147" s="125"/>
      <c r="Z147" s="35" t="s">
        <v>51</v>
      </c>
      <c r="AA147" s="173"/>
      <c r="AB147" s="174">
        <v>44047.0</v>
      </c>
      <c r="AC147" s="35" t="s">
        <v>2905</v>
      </c>
      <c r="AD147" s="173" t="s">
        <v>51</v>
      </c>
      <c r="AE147" s="35" t="s">
        <v>2906</v>
      </c>
      <c r="AF147" s="175"/>
      <c r="AG147" s="176"/>
      <c r="AH147" s="175"/>
      <c r="AI147" s="176"/>
      <c r="AJ147" s="176"/>
      <c r="AK147" s="175"/>
      <c r="AL147" s="176"/>
      <c r="AM147" s="125"/>
      <c r="AN147" s="146"/>
      <c r="AO147" s="125"/>
      <c r="AP147" s="146"/>
      <c r="AQ147" s="125"/>
      <c r="AR147" s="146"/>
      <c r="AS147" s="125"/>
      <c r="AT147" s="146"/>
      <c r="AU147" s="125"/>
      <c r="AV147" s="125"/>
      <c r="AW147" s="146"/>
      <c r="AX147" s="125"/>
      <c r="AY147" s="125"/>
      <c r="AZ147" s="185"/>
      <c r="BA147" s="35" t="s">
        <v>1958</v>
      </c>
      <c r="BB147" s="178" t="s">
        <v>2907</v>
      </c>
      <c r="BC147" s="125"/>
      <c r="BD147" s="125"/>
      <c r="BE147" s="125"/>
      <c r="BF147" s="125"/>
      <c r="BG147" s="181" t="s">
        <v>2908</v>
      </c>
      <c r="BH147" s="125"/>
      <c r="BI147" s="180" t="s">
        <v>2909</v>
      </c>
      <c r="BJ147" s="178" t="s">
        <v>2910</v>
      </c>
    </row>
    <row r="148">
      <c r="A148" s="24" t="s">
        <v>1324</v>
      </c>
      <c r="B148" s="25" t="s">
        <v>1325</v>
      </c>
      <c r="C148" s="26" t="s">
        <v>68</v>
      </c>
      <c r="D148" s="27" t="s">
        <v>69</v>
      </c>
      <c r="E148" s="25" t="s">
        <v>51</v>
      </c>
      <c r="F148" s="171">
        <v>43901.0</v>
      </c>
      <c r="G148" s="30">
        <v>7.0</v>
      </c>
      <c r="H148" s="25" t="s">
        <v>53</v>
      </c>
      <c r="I148" s="41"/>
      <c r="J148" s="25"/>
      <c r="K148" s="25" t="s">
        <v>51</v>
      </c>
      <c r="L148" s="42">
        <v>44117.0</v>
      </c>
      <c r="M148" s="44" t="s">
        <v>2911</v>
      </c>
      <c r="N148" s="42">
        <v>44105.0</v>
      </c>
      <c r="O148" s="32"/>
      <c r="P148" s="32"/>
      <c r="Q148" s="33"/>
      <c r="R148" s="32">
        <v>17977.0</v>
      </c>
      <c r="S148" s="32" t="s">
        <v>55</v>
      </c>
      <c r="T148" s="25"/>
      <c r="U148" s="25"/>
      <c r="V148" s="32"/>
      <c r="W148" s="172"/>
      <c r="X148" s="173" t="s">
        <v>51</v>
      </c>
      <c r="Y148" s="35" t="s">
        <v>2912</v>
      </c>
      <c r="Z148" s="125"/>
      <c r="AA148" s="146"/>
      <c r="AB148" s="183"/>
      <c r="AC148" s="125"/>
      <c r="AD148" s="146"/>
      <c r="AE148" s="176"/>
      <c r="AF148" s="175"/>
      <c r="AG148" s="176"/>
      <c r="AH148" s="175"/>
      <c r="AI148" s="176"/>
      <c r="AJ148" s="176"/>
      <c r="AK148" s="175"/>
      <c r="AL148" s="176"/>
      <c r="AM148" s="125"/>
      <c r="AN148" s="146"/>
      <c r="AO148" s="125"/>
      <c r="AP148" s="146"/>
      <c r="AQ148" s="125"/>
      <c r="AR148" s="173" t="s">
        <v>51</v>
      </c>
      <c r="AS148" s="35" t="s">
        <v>2913</v>
      </c>
      <c r="AT148" s="146"/>
      <c r="AU148" s="125"/>
      <c r="AV148" s="125"/>
      <c r="AW148" s="146"/>
      <c r="AX148" s="125"/>
      <c r="AY148" s="35" t="s">
        <v>58</v>
      </c>
      <c r="AZ148" s="177" t="s">
        <v>2914</v>
      </c>
      <c r="BA148" s="125"/>
      <c r="BB148" s="125"/>
      <c r="BC148" s="125"/>
      <c r="BD148" s="125"/>
      <c r="BE148" s="125"/>
      <c r="BF148" s="125"/>
      <c r="BG148" s="188" t="s">
        <v>2915</v>
      </c>
      <c r="BH148" s="125"/>
      <c r="BI148" s="125"/>
      <c r="BJ148" s="178" t="s">
        <v>2916</v>
      </c>
    </row>
    <row r="149">
      <c r="A149" s="24" t="s">
        <v>1334</v>
      </c>
      <c r="B149" s="25" t="s">
        <v>1335</v>
      </c>
      <c r="C149" s="26" t="s">
        <v>93</v>
      </c>
      <c r="D149" s="27" t="s">
        <v>102</v>
      </c>
      <c r="E149" s="25" t="s">
        <v>51</v>
      </c>
      <c r="F149" s="171">
        <v>43906.0</v>
      </c>
      <c r="G149" s="30">
        <v>0.0</v>
      </c>
      <c r="H149" s="29">
        <v>43920.0</v>
      </c>
      <c r="I149" s="46">
        <f>(H149-F149)/7</f>
        <v>2</v>
      </c>
      <c r="J149" s="25"/>
      <c r="K149" s="25" t="s">
        <v>51</v>
      </c>
      <c r="L149" s="42">
        <v>44302.0</v>
      </c>
      <c r="M149" s="44" t="s">
        <v>2917</v>
      </c>
      <c r="N149" s="42">
        <v>44082.0</v>
      </c>
      <c r="O149" s="32"/>
      <c r="P149" s="32"/>
      <c r="Q149" s="33"/>
      <c r="R149" s="32">
        <v>59.0</v>
      </c>
      <c r="S149" s="32" t="s">
        <v>55</v>
      </c>
      <c r="T149" s="25"/>
      <c r="U149" s="25"/>
      <c r="V149" s="32"/>
      <c r="W149" s="172"/>
      <c r="X149" s="146"/>
      <c r="Y149" s="125"/>
      <c r="Z149" s="125"/>
      <c r="AA149" s="146"/>
      <c r="AB149" s="183"/>
      <c r="AC149" s="125"/>
      <c r="AD149" s="146"/>
      <c r="AE149" s="176"/>
      <c r="AF149" s="175"/>
      <c r="AG149" s="176"/>
      <c r="AH149" s="175"/>
      <c r="AI149" s="176"/>
      <c r="AJ149" s="176"/>
      <c r="AK149" s="175"/>
      <c r="AL149" s="176"/>
      <c r="AM149" s="125"/>
      <c r="AN149" s="146"/>
      <c r="AO149" s="125"/>
      <c r="AP149" s="146"/>
      <c r="AQ149" s="125"/>
      <c r="AR149" s="146"/>
      <c r="AS149" s="125"/>
      <c r="AT149" s="146"/>
      <c r="AU149" s="125"/>
      <c r="AV149" s="125"/>
      <c r="AW149" s="146"/>
      <c r="AX149" s="125"/>
      <c r="AY149" s="35" t="s">
        <v>51</v>
      </c>
      <c r="AZ149" s="177" t="s">
        <v>2918</v>
      </c>
      <c r="BA149" s="35" t="s">
        <v>2083</v>
      </c>
      <c r="BB149" s="178" t="s">
        <v>2919</v>
      </c>
      <c r="BC149" s="125"/>
      <c r="BD149" s="125"/>
      <c r="BE149" s="125"/>
      <c r="BF149" s="125"/>
      <c r="BG149" s="181" t="s">
        <v>2920</v>
      </c>
      <c r="BH149" s="125"/>
      <c r="BI149" s="188" t="s">
        <v>2921</v>
      </c>
    </row>
    <row r="150">
      <c r="A150" s="24" t="s">
        <v>1343</v>
      </c>
      <c r="B150" s="25" t="s">
        <v>1344</v>
      </c>
      <c r="C150" s="26" t="s">
        <v>68</v>
      </c>
      <c r="D150" s="27" t="s">
        <v>102</v>
      </c>
      <c r="E150" s="25" t="s">
        <v>51</v>
      </c>
      <c r="F150" s="171">
        <v>43902.0</v>
      </c>
      <c r="G150" s="30" t="s">
        <v>2922</v>
      </c>
      <c r="H150" s="25" t="s">
        <v>70</v>
      </c>
      <c r="I150" s="41">
        <v>2.0</v>
      </c>
      <c r="J150" s="25" t="s">
        <v>51</v>
      </c>
      <c r="K150" s="32" t="s">
        <v>51</v>
      </c>
      <c r="L150" s="33">
        <v>44251.0</v>
      </c>
      <c r="M150" s="182" t="s">
        <v>2923</v>
      </c>
      <c r="N150" s="33">
        <v>43941.0</v>
      </c>
      <c r="O150" s="25"/>
      <c r="P150" s="32"/>
      <c r="Q150" s="42"/>
      <c r="R150" s="25">
        <v>7156.0</v>
      </c>
      <c r="S150" s="32" t="s">
        <v>55</v>
      </c>
      <c r="T150" s="32"/>
      <c r="U150" s="73"/>
      <c r="V150" s="25"/>
      <c r="W150" s="171"/>
      <c r="X150" s="173" t="s">
        <v>2924</v>
      </c>
      <c r="Y150" s="35"/>
      <c r="Z150" s="35"/>
      <c r="AA150" s="173"/>
      <c r="AB150" s="174"/>
      <c r="AC150" s="35"/>
      <c r="AD150" s="173" t="s">
        <v>51</v>
      </c>
      <c r="AE150" s="217" t="s">
        <v>2925</v>
      </c>
      <c r="AF150" s="175"/>
      <c r="AG150" s="176"/>
      <c r="AH150" s="173" t="s">
        <v>51</v>
      </c>
      <c r="AI150" s="178" t="s">
        <v>2926</v>
      </c>
      <c r="AJ150" s="176"/>
      <c r="AK150" s="175"/>
      <c r="AL150" s="176"/>
      <c r="AM150" s="125"/>
      <c r="AN150" s="173" t="s">
        <v>51</v>
      </c>
      <c r="AO150" s="88" t="s">
        <v>2927</v>
      </c>
      <c r="AP150" s="146"/>
      <c r="AQ150" s="125"/>
      <c r="AR150" s="187" t="s">
        <v>51</v>
      </c>
      <c r="AS150" s="88" t="s">
        <v>2928</v>
      </c>
      <c r="AT150" s="146"/>
      <c r="AU150" s="125"/>
      <c r="AV150" s="125"/>
      <c r="AW150" s="146"/>
      <c r="AX150" s="125"/>
      <c r="AY150" s="35" t="s">
        <v>58</v>
      </c>
      <c r="AZ150" s="177" t="s">
        <v>2929</v>
      </c>
      <c r="BA150" s="35" t="s">
        <v>2083</v>
      </c>
      <c r="BB150" s="178" t="s">
        <v>2930</v>
      </c>
      <c r="BC150" s="125"/>
      <c r="BD150" s="125"/>
      <c r="BE150" s="125"/>
      <c r="BF150" s="125"/>
      <c r="BG150" s="125"/>
      <c r="BH150" s="125"/>
      <c r="BI150" s="125"/>
      <c r="BJ150" s="253" t="s">
        <v>2931</v>
      </c>
    </row>
    <row r="151">
      <c r="A151" s="24" t="s">
        <v>1352</v>
      </c>
      <c r="B151" s="25" t="s">
        <v>1353</v>
      </c>
      <c r="C151" s="26" t="s">
        <v>82</v>
      </c>
      <c r="D151" s="27" t="s">
        <v>102</v>
      </c>
      <c r="E151" s="25" t="s">
        <v>51</v>
      </c>
      <c r="F151" s="171">
        <v>43904.0</v>
      </c>
      <c r="G151" s="30">
        <v>22.0</v>
      </c>
      <c r="H151" s="25" t="s">
        <v>1354</v>
      </c>
      <c r="I151" s="31">
        <v>4.0</v>
      </c>
      <c r="J151" s="32" t="s">
        <v>51</v>
      </c>
      <c r="K151" s="32" t="s">
        <v>51</v>
      </c>
      <c r="L151" s="33">
        <v>44303.0</v>
      </c>
      <c r="M151" s="254" t="s">
        <v>2932</v>
      </c>
      <c r="N151" s="33">
        <v>44136.0</v>
      </c>
      <c r="O151" s="32"/>
      <c r="P151" s="32"/>
      <c r="Q151" s="33"/>
      <c r="R151" s="32">
        <v>114434.0</v>
      </c>
      <c r="S151" s="32" t="s">
        <v>55</v>
      </c>
      <c r="T151" s="32"/>
      <c r="U151" s="32"/>
      <c r="V151" s="32"/>
      <c r="W151" s="172"/>
      <c r="X151" s="146"/>
      <c r="Y151" s="125"/>
      <c r="Z151" s="125"/>
      <c r="AA151" s="146"/>
      <c r="AB151" s="183"/>
      <c r="AC151" s="125"/>
      <c r="AD151" s="173" t="s">
        <v>58</v>
      </c>
      <c r="AE151" s="176"/>
      <c r="AF151" s="173" t="s">
        <v>51</v>
      </c>
      <c r="AG151" s="35" t="s">
        <v>2933</v>
      </c>
      <c r="AH151" s="175"/>
      <c r="AI151" s="176"/>
      <c r="AJ151" s="176"/>
      <c r="AK151" s="175"/>
      <c r="AL151" s="176"/>
      <c r="AM151" s="125"/>
      <c r="AN151" s="146"/>
      <c r="AO151" s="125"/>
      <c r="AP151" s="146"/>
      <c r="AQ151" s="125"/>
      <c r="AR151" s="173" t="s">
        <v>51</v>
      </c>
      <c r="AS151" s="35" t="s">
        <v>2934</v>
      </c>
      <c r="AT151" s="146"/>
      <c r="AU151" s="125"/>
      <c r="AV151" s="125"/>
      <c r="AW151" s="146"/>
      <c r="AX151" s="125"/>
      <c r="AY151" s="35" t="s">
        <v>58</v>
      </c>
      <c r="AZ151" s="177" t="s">
        <v>2935</v>
      </c>
      <c r="BA151" s="35" t="s">
        <v>1958</v>
      </c>
      <c r="BB151" s="178" t="s">
        <v>2936</v>
      </c>
      <c r="BC151" s="125"/>
      <c r="BD151" s="125"/>
      <c r="BE151" s="125"/>
      <c r="BF151" s="125"/>
      <c r="BG151" s="125"/>
      <c r="BH151" s="125"/>
      <c r="BI151" s="125"/>
      <c r="BJ151" s="178" t="s">
        <v>2937</v>
      </c>
    </row>
    <row r="152">
      <c r="A152" s="24" t="s">
        <v>1363</v>
      </c>
      <c r="B152" s="25" t="s">
        <v>1364</v>
      </c>
      <c r="C152" s="26" t="s">
        <v>49</v>
      </c>
      <c r="D152" s="27" t="s">
        <v>108</v>
      </c>
      <c r="E152" s="25" t="s">
        <v>51</v>
      </c>
      <c r="F152" s="171">
        <v>43903.0</v>
      </c>
      <c r="G152" s="30">
        <v>122.0</v>
      </c>
      <c r="H152" s="29">
        <v>43927.0</v>
      </c>
      <c r="I152" s="46">
        <f>(H152-F152)/7</f>
        <v>3.428571429</v>
      </c>
      <c r="J152" s="25" t="s">
        <v>51</v>
      </c>
      <c r="K152" s="32" t="s">
        <v>51</v>
      </c>
      <c r="L152" s="33">
        <v>44315.0</v>
      </c>
      <c r="M152" s="44" t="s">
        <v>2938</v>
      </c>
      <c r="N152" s="33">
        <v>44089.0</v>
      </c>
      <c r="O152" s="32" t="s">
        <v>51</v>
      </c>
      <c r="P152" s="44" t="s">
        <v>2939</v>
      </c>
      <c r="Q152" s="33">
        <v>44161.0</v>
      </c>
      <c r="R152" s="32">
        <v>302424.0</v>
      </c>
      <c r="S152" s="32" t="s">
        <v>55</v>
      </c>
      <c r="T152" s="32"/>
      <c r="U152" s="32"/>
      <c r="V152" s="32"/>
      <c r="W152" s="172"/>
      <c r="X152" s="146"/>
      <c r="Y152" s="125"/>
      <c r="Z152" s="125"/>
      <c r="AA152" s="146"/>
      <c r="AB152" s="183"/>
      <c r="AC152" s="125"/>
      <c r="AD152" s="173" t="s">
        <v>51</v>
      </c>
      <c r="AE152" s="35" t="s">
        <v>2940</v>
      </c>
      <c r="AF152" s="175"/>
      <c r="AG152" s="176"/>
      <c r="AH152" s="175"/>
      <c r="AI152" s="176"/>
      <c r="AJ152" s="176"/>
      <c r="AK152" s="175"/>
      <c r="AL152" s="176"/>
      <c r="AM152" s="125"/>
      <c r="AN152" s="146"/>
      <c r="AO152" s="125"/>
      <c r="AP152" s="146"/>
      <c r="AQ152" s="125"/>
      <c r="AR152" s="173" t="s">
        <v>51</v>
      </c>
      <c r="AS152" s="35" t="s">
        <v>2941</v>
      </c>
      <c r="AT152" s="146"/>
      <c r="AU152" s="125"/>
      <c r="AV152" s="125"/>
      <c r="AW152" s="146"/>
      <c r="AX152" s="125"/>
      <c r="AY152" s="35" t="s">
        <v>51</v>
      </c>
      <c r="AZ152" s="177" t="s">
        <v>2942</v>
      </c>
      <c r="BA152" s="35" t="s">
        <v>2083</v>
      </c>
      <c r="BB152" s="178" t="s">
        <v>2943</v>
      </c>
      <c r="BC152" s="35" t="s">
        <v>51</v>
      </c>
      <c r="BD152" s="178" t="s">
        <v>2944</v>
      </c>
      <c r="BE152" s="125"/>
      <c r="BF152" s="125"/>
      <c r="BG152" s="125"/>
      <c r="BH152" s="125"/>
      <c r="BI152" s="180" t="s">
        <v>2664</v>
      </c>
      <c r="BJ152" s="181" t="s">
        <v>2945</v>
      </c>
    </row>
    <row r="153">
      <c r="A153" s="24" t="s">
        <v>1372</v>
      </c>
      <c r="B153" s="25" t="s">
        <v>1373</v>
      </c>
      <c r="C153" s="26" t="s">
        <v>93</v>
      </c>
      <c r="D153" s="27" t="s">
        <v>102</v>
      </c>
      <c r="E153" s="25" t="s">
        <v>51</v>
      </c>
      <c r="F153" s="171">
        <v>43913.0</v>
      </c>
      <c r="G153" s="47"/>
      <c r="H153" s="25" t="s">
        <v>70</v>
      </c>
      <c r="I153" s="31">
        <v>2.0</v>
      </c>
      <c r="J153" s="32"/>
      <c r="K153" s="32" t="s">
        <v>51</v>
      </c>
      <c r="L153" s="33">
        <v>44341.0</v>
      </c>
      <c r="M153" s="44" t="s">
        <v>2946</v>
      </c>
      <c r="N153" s="33">
        <v>44046.0</v>
      </c>
      <c r="O153" s="25"/>
      <c r="P153" s="32"/>
      <c r="Q153" s="42"/>
      <c r="R153" s="25">
        <v>0.0</v>
      </c>
      <c r="S153" s="32" t="s">
        <v>55</v>
      </c>
      <c r="T153" s="32"/>
      <c r="U153" s="32"/>
      <c r="V153" s="25"/>
      <c r="W153" s="171"/>
      <c r="X153" s="146"/>
      <c r="Y153" s="125"/>
      <c r="Z153" s="125"/>
      <c r="AA153" s="146"/>
      <c r="AB153" s="183"/>
      <c r="AC153" s="125"/>
      <c r="AD153" s="146"/>
      <c r="AE153" s="176"/>
      <c r="AF153" s="175"/>
      <c r="AG153" s="176"/>
      <c r="AH153" s="175"/>
      <c r="AI153" s="176"/>
      <c r="AJ153" s="176"/>
      <c r="AK153" s="175"/>
      <c r="AL153" s="176"/>
      <c r="AM153" s="125"/>
      <c r="AN153" s="146"/>
      <c r="AO153" s="125"/>
      <c r="AP153" s="146"/>
      <c r="AQ153" s="125"/>
      <c r="AR153" s="173" t="s">
        <v>51</v>
      </c>
      <c r="AS153" s="35" t="s">
        <v>2947</v>
      </c>
      <c r="AT153" s="173" t="s">
        <v>51</v>
      </c>
      <c r="AU153" s="35" t="s">
        <v>2948</v>
      </c>
      <c r="AV153" s="125"/>
      <c r="AW153" s="146"/>
      <c r="AX153" s="125"/>
      <c r="AY153" s="35" t="s">
        <v>58</v>
      </c>
      <c r="AZ153" s="177" t="s">
        <v>2949</v>
      </c>
      <c r="BA153" s="125"/>
      <c r="BB153" s="125"/>
      <c r="BC153" s="125"/>
      <c r="BD153" s="125"/>
      <c r="BE153" s="125"/>
      <c r="BF153" s="181" t="s">
        <v>2950</v>
      </c>
      <c r="BG153" s="125"/>
      <c r="BH153" s="188" t="s">
        <v>2951</v>
      </c>
      <c r="BI153" s="125"/>
      <c r="BJ153" s="181" t="s">
        <v>2952</v>
      </c>
    </row>
    <row r="154">
      <c r="A154" s="24" t="s">
        <v>1378</v>
      </c>
      <c r="B154" s="25" t="s">
        <v>1379</v>
      </c>
      <c r="C154" s="26" t="s">
        <v>118</v>
      </c>
      <c r="D154" s="27" t="s">
        <v>102</v>
      </c>
      <c r="E154" s="25" t="s">
        <v>51</v>
      </c>
      <c r="F154" s="171">
        <v>43901.0</v>
      </c>
      <c r="G154" s="30">
        <v>8.0</v>
      </c>
      <c r="H154" s="32" t="s">
        <v>1380</v>
      </c>
      <c r="I154" s="31">
        <v>2.0</v>
      </c>
      <c r="J154" s="32"/>
      <c r="K154" s="32" t="s">
        <v>58</v>
      </c>
      <c r="L154" s="33">
        <v>44225.0</v>
      </c>
      <c r="M154" s="44" t="s">
        <v>2953</v>
      </c>
      <c r="N154" s="33"/>
      <c r="O154" s="32"/>
      <c r="P154" s="32"/>
      <c r="Q154" s="33"/>
      <c r="R154" s="32"/>
      <c r="S154" s="32" t="s">
        <v>55</v>
      </c>
      <c r="T154" s="32"/>
      <c r="U154" s="32"/>
      <c r="V154" s="32"/>
      <c r="W154" s="172"/>
      <c r="X154" s="146"/>
      <c r="Y154" s="125"/>
      <c r="Z154" s="125"/>
      <c r="AA154" s="146"/>
      <c r="AB154" s="183"/>
      <c r="AC154" s="125"/>
      <c r="AD154" s="146"/>
      <c r="AE154" s="176"/>
      <c r="AF154" s="175"/>
      <c r="AG154" s="176"/>
      <c r="AH154" s="175"/>
      <c r="AI154" s="176"/>
      <c r="AJ154" s="176"/>
      <c r="AK154" s="175"/>
      <c r="AL154" s="176"/>
      <c r="AM154" s="125"/>
      <c r="AN154" s="146"/>
      <c r="AO154" s="125"/>
      <c r="AP154" s="146"/>
      <c r="AQ154" s="125"/>
      <c r="AR154" s="146"/>
      <c r="AS154" s="125"/>
      <c r="AT154" s="146"/>
      <c r="AU154" s="125"/>
      <c r="AV154" s="125"/>
      <c r="AW154" s="146"/>
      <c r="AX154" s="125"/>
      <c r="AY154" s="35" t="s">
        <v>58</v>
      </c>
      <c r="AZ154" s="177" t="s">
        <v>2954</v>
      </c>
      <c r="BA154" s="125"/>
      <c r="BB154" s="125"/>
      <c r="BC154" s="125"/>
      <c r="BD154" s="125"/>
      <c r="BE154" s="125"/>
      <c r="BF154" s="125"/>
      <c r="BG154" s="181" t="s">
        <v>2955</v>
      </c>
      <c r="BH154" s="188" t="s">
        <v>1388</v>
      </c>
      <c r="BI154" s="125"/>
      <c r="BJ154" s="125"/>
    </row>
    <row r="155">
      <c r="A155" s="24" t="s">
        <v>1389</v>
      </c>
      <c r="B155" s="25" t="s">
        <v>1390</v>
      </c>
      <c r="C155" s="26" t="s">
        <v>93</v>
      </c>
      <c r="D155" s="27" t="s">
        <v>108</v>
      </c>
      <c r="E155" s="25" t="s">
        <v>51</v>
      </c>
      <c r="F155" s="171">
        <v>43913.0</v>
      </c>
      <c r="G155" s="25">
        <v>1.0</v>
      </c>
      <c r="H155" s="29">
        <v>43924.0</v>
      </c>
      <c r="I155" s="41">
        <v>2.0</v>
      </c>
      <c r="J155" s="32"/>
      <c r="K155" s="32" t="s">
        <v>51</v>
      </c>
      <c r="L155" s="33">
        <v>44339.0</v>
      </c>
      <c r="M155" s="44" t="s">
        <v>2956</v>
      </c>
      <c r="N155" s="33">
        <v>43955.0</v>
      </c>
      <c r="O155" s="25" t="s">
        <v>51</v>
      </c>
      <c r="P155" s="32" t="s">
        <v>2957</v>
      </c>
      <c r="Q155" s="42">
        <v>44277.0</v>
      </c>
      <c r="R155" s="25">
        <v>8.0</v>
      </c>
      <c r="S155" s="32" t="s">
        <v>55</v>
      </c>
      <c r="T155" s="32"/>
      <c r="U155" s="32"/>
      <c r="V155" s="25"/>
      <c r="W155" s="171"/>
      <c r="X155" s="146"/>
      <c r="Y155" s="125"/>
      <c r="Z155" s="125"/>
      <c r="AA155" s="146"/>
      <c r="AB155" s="183"/>
      <c r="AC155" s="125"/>
      <c r="AD155" s="146"/>
      <c r="AE155" s="176"/>
      <c r="AF155" s="175"/>
      <c r="AG155" s="176"/>
      <c r="AH155" s="175"/>
      <c r="AI155" s="176"/>
      <c r="AJ155" s="176"/>
      <c r="AK155" s="175"/>
      <c r="AL155" s="176"/>
      <c r="AM155" s="125"/>
      <c r="AN155" s="146"/>
      <c r="AO155" s="125"/>
      <c r="AP155" s="146"/>
      <c r="AQ155" s="125"/>
      <c r="AR155" s="146"/>
      <c r="AS155" s="125"/>
      <c r="AT155" s="146"/>
      <c r="AU155" s="125"/>
      <c r="AV155" s="125"/>
      <c r="AW155" s="146"/>
      <c r="AX155" s="125"/>
      <c r="AY155" s="125"/>
      <c r="AZ155" s="185"/>
      <c r="BA155" s="125"/>
      <c r="BB155" s="125"/>
      <c r="BC155" s="35" t="s">
        <v>51</v>
      </c>
      <c r="BD155" s="178" t="s">
        <v>2958</v>
      </c>
      <c r="BE155" s="125"/>
      <c r="BF155" s="188" t="s">
        <v>2959</v>
      </c>
      <c r="BG155" s="188" t="s">
        <v>2960</v>
      </c>
      <c r="BH155" s="125"/>
      <c r="BI155" s="125"/>
      <c r="BJ155" s="125"/>
    </row>
    <row r="156">
      <c r="A156" s="24" t="s">
        <v>1396</v>
      </c>
      <c r="B156" s="25" t="s">
        <v>1397</v>
      </c>
      <c r="C156" s="26" t="s">
        <v>118</v>
      </c>
      <c r="D156" s="27" t="s">
        <v>69</v>
      </c>
      <c r="E156" s="25" t="s">
        <v>51</v>
      </c>
      <c r="F156" s="171">
        <v>43900.0</v>
      </c>
      <c r="G156" s="30">
        <v>2.0</v>
      </c>
      <c r="H156" s="25" t="s">
        <v>109</v>
      </c>
      <c r="I156" s="31">
        <v>2.0</v>
      </c>
      <c r="J156" s="32" t="s">
        <v>51</v>
      </c>
      <c r="K156" s="32" t="s">
        <v>51</v>
      </c>
      <c r="L156" s="33">
        <v>44270.0</v>
      </c>
      <c r="M156" s="44" t="s">
        <v>2961</v>
      </c>
      <c r="N156" s="33">
        <v>44257.0</v>
      </c>
      <c r="O156" s="32"/>
      <c r="P156" s="32"/>
      <c r="Q156" s="33"/>
      <c r="R156" s="32">
        <v>159474.0</v>
      </c>
      <c r="S156" s="32" t="s">
        <v>55</v>
      </c>
      <c r="T156" s="32"/>
      <c r="U156" s="32"/>
      <c r="V156" s="32"/>
      <c r="W156" s="172"/>
      <c r="X156" s="173" t="s">
        <v>58</v>
      </c>
      <c r="Y156" s="125"/>
      <c r="Z156" s="125"/>
      <c r="AA156" s="146"/>
      <c r="AB156" s="183"/>
      <c r="AC156" s="125"/>
      <c r="AD156" s="146"/>
      <c r="AE156" s="176"/>
      <c r="AF156" s="173" t="s">
        <v>51</v>
      </c>
      <c r="AG156" s="35" t="s">
        <v>2962</v>
      </c>
      <c r="AH156" s="173" t="s">
        <v>51</v>
      </c>
      <c r="AI156" s="178" t="s">
        <v>2963</v>
      </c>
      <c r="AJ156" s="35" t="s">
        <v>51</v>
      </c>
      <c r="AK156" s="175"/>
      <c r="AL156" s="176"/>
      <c r="AM156" s="125"/>
      <c r="AN156" s="146"/>
      <c r="AO156" s="125"/>
      <c r="AP156" s="146"/>
      <c r="AQ156" s="125"/>
      <c r="AR156" s="146"/>
      <c r="AS156" s="125"/>
      <c r="AT156" s="146"/>
      <c r="AU156" s="125"/>
      <c r="AV156" s="125"/>
      <c r="AW156" s="146"/>
      <c r="AX156" s="125"/>
      <c r="AY156" s="125"/>
      <c r="AZ156" s="185"/>
      <c r="BA156" s="35" t="s">
        <v>1958</v>
      </c>
      <c r="BB156" s="178" t="s">
        <v>2964</v>
      </c>
      <c r="BC156" s="125"/>
      <c r="BD156" s="125"/>
      <c r="BE156" s="125"/>
      <c r="BF156" s="125"/>
      <c r="BG156" s="125"/>
      <c r="BH156" s="188" t="s">
        <v>1404</v>
      </c>
      <c r="BI156" s="192"/>
      <c r="BJ156" s="191" t="s">
        <v>2965</v>
      </c>
    </row>
    <row r="157">
      <c r="A157" s="24" t="s">
        <v>1406</v>
      </c>
      <c r="B157" s="25" t="s">
        <v>1407</v>
      </c>
      <c r="C157" s="26" t="s">
        <v>118</v>
      </c>
      <c r="D157" s="27" t="s">
        <v>69</v>
      </c>
      <c r="E157" s="25" t="s">
        <v>51</v>
      </c>
      <c r="F157" s="171">
        <v>43902.0</v>
      </c>
      <c r="G157" s="30">
        <v>11.0</v>
      </c>
      <c r="H157" s="29">
        <v>43920.0</v>
      </c>
      <c r="I157" s="46">
        <f t="shared" ref="I157:I158" si="9">(H157-F157)/7</f>
        <v>2.571428571</v>
      </c>
      <c r="J157" s="25" t="s">
        <v>51</v>
      </c>
      <c r="K157" s="25" t="s">
        <v>51</v>
      </c>
      <c r="L157" s="42">
        <v>44337.0</v>
      </c>
      <c r="M157" s="182" t="s">
        <v>2966</v>
      </c>
      <c r="N157" s="42">
        <v>44013.0</v>
      </c>
      <c r="O157" s="32"/>
      <c r="P157" s="32"/>
      <c r="Q157" s="33"/>
      <c r="R157" s="32">
        <v>288477.0</v>
      </c>
      <c r="S157" s="32" t="s">
        <v>55</v>
      </c>
      <c r="T157" s="25"/>
      <c r="U157" s="25"/>
      <c r="V157" s="32"/>
      <c r="W157" s="172"/>
      <c r="X157" s="146"/>
      <c r="Y157" s="125"/>
      <c r="Z157" s="125"/>
      <c r="AA157" s="146"/>
      <c r="AB157" s="183"/>
      <c r="AC157" s="125"/>
      <c r="AD157" s="173" t="s">
        <v>51</v>
      </c>
      <c r="AE157" s="255" t="s">
        <v>2967</v>
      </c>
      <c r="AF157" s="237"/>
      <c r="AG157" s="238"/>
      <c r="AH157" s="237"/>
      <c r="AI157" s="238"/>
      <c r="AJ157" s="238"/>
      <c r="AK157" s="237"/>
      <c r="AL157" s="238"/>
      <c r="AM157" s="125"/>
      <c r="AN157" s="146"/>
      <c r="AO157" s="125"/>
      <c r="AP157" s="146"/>
      <c r="AQ157" s="125"/>
      <c r="AR157" s="146"/>
      <c r="AS157" s="125"/>
      <c r="AT157" s="146"/>
      <c r="AU157" s="125"/>
      <c r="AV157" s="125"/>
      <c r="AW157" s="146"/>
      <c r="AX157" s="125"/>
      <c r="AY157" s="35" t="s">
        <v>58</v>
      </c>
      <c r="AZ157" s="177" t="s">
        <v>2968</v>
      </c>
      <c r="BA157" s="125"/>
      <c r="BB157" s="125"/>
      <c r="BC157" s="125"/>
      <c r="BD157" s="125"/>
      <c r="BE157" s="178" t="s">
        <v>2969</v>
      </c>
      <c r="BF157" s="125"/>
      <c r="BG157" s="125"/>
      <c r="BH157" s="125"/>
      <c r="BI157" s="125"/>
      <c r="BJ157" s="180" t="s">
        <v>2970</v>
      </c>
    </row>
    <row r="158">
      <c r="A158" s="24" t="s">
        <v>1419</v>
      </c>
      <c r="B158" s="25" t="s">
        <v>1420</v>
      </c>
      <c r="C158" s="26" t="s">
        <v>93</v>
      </c>
      <c r="D158" s="27" t="s">
        <v>108</v>
      </c>
      <c r="E158" s="25" t="s">
        <v>51</v>
      </c>
      <c r="F158" s="171">
        <v>43900.0</v>
      </c>
      <c r="G158" s="30">
        <v>52.0</v>
      </c>
      <c r="H158" s="29">
        <v>43933.0</v>
      </c>
      <c r="I158" s="46">
        <f t="shared" si="9"/>
        <v>4.714285714</v>
      </c>
      <c r="J158" s="25"/>
      <c r="K158" s="25" t="s">
        <v>58</v>
      </c>
      <c r="L158" s="42">
        <v>44209.0</v>
      </c>
      <c r="M158" s="256" t="s">
        <v>2971</v>
      </c>
      <c r="N158" s="42"/>
      <c r="O158" s="32"/>
      <c r="P158" s="32"/>
      <c r="Q158" s="33"/>
      <c r="R158" s="32"/>
      <c r="S158" s="32" t="s">
        <v>55</v>
      </c>
      <c r="T158" s="25"/>
      <c r="U158" s="25"/>
      <c r="V158" s="32"/>
      <c r="W158" s="172"/>
      <c r="X158" s="146"/>
      <c r="Y158" s="125"/>
      <c r="Z158" s="125"/>
      <c r="AA158" s="146"/>
      <c r="AB158" s="183"/>
      <c r="AC158" s="125"/>
      <c r="AD158" s="146"/>
      <c r="AE158" s="176"/>
      <c r="AF158" s="175"/>
      <c r="AG158" s="176"/>
      <c r="AH158" s="173" t="s">
        <v>51</v>
      </c>
      <c r="AI158" s="178" t="s">
        <v>2972</v>
      </c>
      <c r="AJ158" s="176"/>
      <c r="AK158" s="175"/>
      <c r="AL158" s="176"/>
      <c r="AM158" s="125"/>
      <c r="AN158" s="146"/>
      <c r="AO158" s="125"/>
      <c r="AP158" s="146"/>
      <c r="AQ158" s="125"/>
      <c r="AR158" s="146"/>
      <c r="AS158" s="125"/>
      <c r="AT158" s="146"/>
      <c r="AU158" s="125"/>
      <c r="AV158" s="125"/>
      <c r="AW158" s="146"/>
      <c r="AX158" s="125"/>
      <c r="AY158" s="35" t="s">
        <v>58</v>
      </c>
      <c r="AZ158" s="177" t="s">
        <v>2973</v>
      </c>
      <c r="BA158" s="35" t="s">
        <v>1958</v>
      </c>
      <c r="BB158" s="178" t="s">
        <v>2974</v>
      </c>
      <c r="BC158" s="125"/>
      <c r="BD158" s="125"/>
      <c r="BE158" s="125"/>
      <c r="BF158" s="125"/>
      <c r="BG158" s="125"/>
      <c r="BH158" s="125"/>
      <c r="BI158" s="181" t="s">
        <v>2975</v>
      </c>
      <c r="BJ158" s="181" t="s">
        <v>2976</v>
      </c>
    </row>
    <row r="159">
      <c r="A159" s="24" t="s">
        <v>1429</v>
      </c>
      <c r="B159" s="25" t="s">
        <v>1430</v>
      </c>
      <c r="C159" s="26" t="s">
        <v>68</v>
      </c>
      <c r="D159" s="27" t="s">
        <v>102</v>
      </c>
      <c r="E159" s="25" t="s">
        <v>51</v>
      </c>
      <c r="F159" s="171">
        <v>43901.0</v>
      </c>
      <c r="G159" s="30">
        <v>26.0</v>
      </c>
      <c r="H159" s="25" t="s">
        <v>70</v>
      </c>
      <c r="I159" s="41">
        <v>2.0</v>
      </c>
      <c r="J159" s="25" t="s">
        <v>51</v>
      </c>
      <c r="K159" s="25" t="s">
        <v>51</v>
      </c>
      <c r="L159" s="42">
        <v>44308.0</v>
      </c>
      <c r="M159" s="44" t="s">
        <v>2977</v>
      </c>
      <c r="N159" s="42">
        <v>43976.0</v>
      </c>
      <c r="O159" s="32" t="s">
        <v>51</v>
      </c>
      <c r="P159" s="32" t="s">
        <v>2978</v>
      </c>
      <c r="Q159" s="33">
        <v>44130.0</v>
      </c>
      <c r="R159" s="32">
        <v>21631.0</v>
      </c>
      <c r="S159" s="32" t="s">
        <v>55</v>
      </c>
      <c r="T159" s="28"/>
      <c r="U159" s="28"/>
      <c r="V159" s="32"/>
      <c r="W159" s="172"/>
      <c r="X159" s="146"/>
      <c r="Y159" s="125"/>
      <c r="Z159" s="125"/>
      <c r="AA159" s="146"/>
      <c r="AB159" s="183"/>
      <c r="AC159" s="125"/>
      <c r="AD159" s="146"/>
      <c r="AE159" s="176"/>
      <c r="AF159" s="175"/>
      <c r="AG159" s="176"/>
      <c r="AH159" s="173" t="s">
        <v>51</v>
      </c>
      <c r="AI159" s="178" t="s">
        <v>2979</v>
      </c>
      <c r="AJ159" s="176"/>
      <c r="AK159" s="175"/>
      <c r="AL159" s="176"/>
      <c r="AM159" s="125"/>
      <c r="AN159" s="146"/>
      <c r="AO159" s="125"/>
      <c r="AP159" s="146"/>
      <c r="AQ159" s="125"/>
      <c r="AR159" s="173" t="s">
        <v>51</v>
      </c>
      <c r="AS159" s="35" t="s">
        <v>2980</v>
      </c>
      <c r="AT159" s="146"/>
      <c r="AU159" s="125"/>
      <c r="AV159" s="125"/>
      <c r="AW159" s="146"/>
      <c r="AX159" s="125"/>
      <c r="AY159" s="35" t="s">
        <v>51</v>
      </c>
      <c r="AZ159" s="177" t="s">
        <v>2981</v>
      </c>
      <c r="BA159" s="125"/>
      <c r="BB159" s="178" t="s">
        <v>2982</v>
      </c>
      <c r="BC159" s="125"/>
      <c r="BD159" s="125"/>
      <c r="BE159" s="125"/>
      <c r="BF159" s="125"/>
      <c r="BG159" s="125"/>
      <c r="BH159" s="125"/>
      <c r="BI159" s="125"/>
      <c r="BJ159" s="178" t="s">
        <v>2983</v>
      </c>
    </row>
    <row r="160">
      <c r="A160" s="24" t="s">
        <v>1440</v>
      </c>
      <c r="B160" s="25" t="s">
        <v>1441</v>
      </c>
      <c r="C160" s="26" t="s">
        <v>68</v>
      </c>
      <c r="D160" s="27" t="s">
        <v>102</v>
      </c>
      <c r="E160" s="25" t="s">
        <v>51</v>
      </c>
      <c r="F160" s="171">
        <v>43906.0</v>
      </c>
      <c r="G160" s="30">
        <v>331.0</v>
      </c>
      <c r="H160" s="29">
        <v>43930.0</v>
      </c>
      <c r="I160" s="46">
        <f t="shared" ref="I160:I161" si="10">(H160-F160)/7</f>
        <v>3.428571429</v>
      </c>
      <c r="J160" s="28"/>
      <c r="K160" s="25" t="s">
        <v>51</v>
      </c>
      <c r="L160" s="42">
        <v>44308.0</v>
      </c>
      <c r="M160" s="44" t="s">
        <v>2984</v>
      </c>
      <c r="N160" s="42">
        <v>43969.0</v>
      </c>
      <c r="O160" s="32" t="s">
        <v>51</v>
      </c>
      <c r="P160" s="32" t="s">
        <v>2985</v>
      </c>
      <c r="Q160" s="33">
        <v>44218.0</v>
      </c>
      <c r="R160" s="32">
        <v>29209.0</v>
      </c>
      <c r="S160" s="32" t="s">
        <v>55</v>
      </c>
      <c r="T160" s="28"/>
      <c r="U160" s="28"/>
      <c r="V160" s="32"/>
      <c r="W160" s="172"/>
      <c r="X160" s="173" t="s">
        <v>2986</v>
      </c>
      <c r="Y160" s="35"/>
      <c r="Z160" s="35"/>
      <c r="AA160" s="173"/>
      <c r="AB160" s="174"/>
      <c r="AC160" s="35"/>
      <c r="AD160" s="173" t="s">
        <v>51</v>
      </c>
      <c r="AE160" s="35" t="s">
        <v>2987</v>
      </c>
      <c r="AF160" s="173" t="s">
        <v>51</v>
      </c>
      <c r="AG160" s="35" t="s">
        <v>2988</v>
      </c>
      <c r="AH160" s="173" t="s">
        <v>51</v>
      </c>
      <c r="AI160" s="178" t="s">
        <v>2989</v>
      </c>
      <c r="AJ160" s="176"/>
      <c r="AK160" s="175"/>
      <c r="AL160" s="176"/>
      <c r="AM160" s="125"/>
      <c r="AN160" s="146"/>
      <c r="AO160" s="125"/>
      <c r="AP160" s="146"/>
      <c r="AQ160" s="125"/>
      <c r="AR160" s="146"/>
      <c r="AS160" s="125"/>
      <c r="AT160" s="146"/>
      <c r="AU160" s="125"/>
      <c r="AV160" s="125"/>
      <c r="AW160" s="146"/>
      <c r="AX160" s="125"/>
      <c r="AY160" s="35" t="s">
        <v>58</v>
      </c>
      <c r="AZ160" s="177" t="s">
        <v>2990</v>
      </c>
      <c r="BA160" s="125"/>
      <c r="BB160" s="125"/>
      <c r="BC160" s="125"/>
      <c r="BD160" s="125"/>
      <c r="BE160" s="125"/>
      <c r="BF160" s="125"/>
      <c r="BG160" s="125"/>
      <c r="BH160" s="125"/>
      <c r="BI160" s="180" t="s">
        <v>2991</v>
      </c>
      <c r="BJ160" s="35" t="s">
        <v>2992</v>
      </c>
    </row>
    <row r="161">
      <c r="A161" s="24" t="s">
        <v>1447</v>
      </c>
      <c r="B161" s="25" t="s">
        <v>1448</v>
      </c>
      <c r="C161" s="26" t="s">
        <v>118</v>
      </c>
      <c r="D161" s="27" t="s">
        <v>102</v>
      </c>
      <c r="E161" s="25" t="s">
        <v>51</v>
      </c>
      <c r="F161" s="171">
        <v>43904.0</v>
      </c>
      <c r="G161" s="30">
        <v>3.0</v>
      </c>
      <c r="H161" s="29">
        <v>43921.0</v>
      </c>
      <c r="I161" s="46">
        <f t="shared" si="10"/>
        <v>2.428571429</v>
      </c>
      <c r="J161" s="32"/>
      <c r="K161" s="32" t="s">
        <v>51</v>
      </c>
      <c r="L161" s="33">
        <v>44329.0</v>
      </c>
      <c r="M161" s="44" t="s">
        <v>2993</v>
      </c>
      <c r="N161" s="33">
        <v>44265.0</v>
      </c>
      <c r="O161" s="32"/>
      <c r="P161" s="32"/>
      <c r="Q161" s="33"/>
      <c r="R161" s="257">
        <v>102005.0</v>
      </c>
      <c r="S161" s="32" t="s">
        <v>55</v>
      </c>
      <c r="T161" s="32"/>
      <c r="U161" s="32"/>
      <c r="V161" s="32"/>
      <c r="W161" s="172"/>
      <c r="X161" s="173" t="s">
        <v>51</v>
      </c>
      <c r="Y161" s="35" t="s">
        <v>2994</v>
      </c>
      <c r="Z161" s="125"/>
      <c r="AA161" s="146"/>
      <c r="AB161" s="183"/>
      <c r="AC161" s="125"/>
      <c r="AD161" s="146"/>
      <c r="AE161" s="176"/>
      <c r="AF161" s="173" t="s">
        <v>51</v>
      </c>
      <c r="AG161" s="35" t="s">
        <v>2995</v>
      </c>
      <c r="AH161" s="173" t="s">
        <v>51</v>
      </c>
      <c r="AI161" s="35" t="s">
        <v>2996</v>
      </c>
      <c r="AJ161" s="35" t="s">
        <v>58</v>
      </c>
      <c r="AK161" s="173" t="s">
        <v>1991</v>
      </c>
      <c r="AL161" s="35" t="s">
        <v>2997</v>
      </c>
      <c r="AM161" s="125"/>
      <c r="AN161" s="146"/>
      <c r="AO161" s="125"/>
      <c r="AP161" s="146"/>
      <c r="AQ161" s="125"/>
      <c r="AR161" s="173" t="s">
        <v>51</v>
      </c>
      <c r="AS161" s="35" t="s">
        <v>2998</v>
      </c>
      <c r="AT161" s="146"/>
      <c r="AU161" s="125"/>
      <c r="AV161" s="125"/>
      <c r="AW161" s="146"/>
      <c r="AX161" s="125"/>
      <c r="AY161" s="35" t="s">
        <v>51</v>
      </c>
      <c r="AZ161" s="177" t="s">
        <v>2999</v>
      </c>
      <c r="BA161" s="35" t="s">
        <v>2083</v>
      </c>
      <c r="BB161" s="178" t="s">
        <v>3000</v>
      </c>
      <c r="BC161" s="125"/>
      <c r="BD161" s="125"/>
      <c r="BE161" s="125"/>
      <c r="BF161" s="125"/>
      <c r="BG161" s="125"/>
      <c r="BH161" s="125"/>
      <c r="BI161" s="125"/>
      <c r="BJ161" s="125"/>
    </row>
    <row r="162">
      <c r="A162" s="24" t="s">
        <v>1456</v>
      </c>
      <c r="B162" s="25" t="s">
        <v>1457</v>
      </c>
      <c r="C162" s="26" t="s">
        <v>82</v>
      </c>
      <c r="D162" s="27" t="s">
        <v>102</v>
      </c>
      <c r="E162" s="25" t="s">
        <v>51</v>
      </c>
      <c r="F162" s="171">
        <v>43900.0</v>
      </c>
      <c r="G162" s="30">
        <v>15.0</v>
      </c>
      <c r="H162" s="25" t="s">
        <v>53</v>
      </c>
      <c r="I162" s="46"/>
      <c r="J162" s="28"/>
      <c r="K162" s="25" t="s">
        <v>51</v>
      </c>
      <c r="L162" s="42">
        <v>44300.0</v>
      </c>
      <c r="M162" s="44" t="s">
        <v>3001</v>
      </c>
      <c r="N162" s="42">
        <v>44075.0</v>
      </c>
      <c r="O162" s="32" t="s">
        <v>51</v>
      </c>
      <c r="P162" s="32" t="s">
        <v>3002</v>
      </c>
      <c r="Q162" s="33">
        <v>44290.0</v>
      </c>
      <c r="R162" s="32">
        <v>118575.0</v>
      </c>
      <c r="S162" s="32" t="s">
        <v>55</v>
      </c>
      <c r="T162" s="28"/>
      <c r="U162" s="28"/>
      <c r="V162" s="32"/>
      <c r="W162" s="172"/>
      <c r="X162" s="146"/>
      <c r="Y162" s="125"/>
      <c r="Z162" s="125"/>
      <c r="AA162" s="146"/>
      <c r="AB162" s="183"/>
      <c r="AC162" s="125"/>
      <c r="AD162" s="146"/>
      <c r="AE162" s="176"/>
      <c r="AF162" s="173" t="s">
        <v>51</v>
      </c>
      <c r="AG162" s="35" t="s">
        <v>3003</v>
      </c>
      <c r="AH162" s="175"/>
      <c r="AI162" s="176"/>
      <c r="AJ162" s="176"/>
      <c r="AK162" s="175"/>
      <c r="AL162" s="176"/>
      <c r="AM162" s="125"/>
      <c r="AN162" s="146"/>
      <c r="AO162" s="125"/>
      <c r="AP162" s="146"/>
      <c r="AQ162" s="35" t="s">
        <v>560</v>
      </c>
      <c r="AR162" s="173" t="s">
        <v>51</v>
      </c>
      <c r="AS162" s="35" t="s">
        <v>3004</v>
      </c>
      <c r="AT162" s="146"/>
      <c r="AU162" s="125"/>
      <c r="AV162" s="125"/>
      <c r="AW162" s="146"/>
      <c r="AX162" s="125"/>
      <c r="AY162" s="35" t="s">
        <v>58</v>
      </c>
      <c r="AZ162" s="258" t="s">
        <v>3005</v>
      </c>
      <c r="BA162" s="125"/>
      <c r="BB162" s="125"/>
      <c r="BC162" s="125"/>
      <c r="BD162" s="125"/>
      <c r="BE162" s="125"/>
      <c r="BF162" s="125"/>
      <c r="BG162" s="188" t="s">
        <v>3006</v>
      </c>
      <c r="BH162" s="188" t="s">
        <v>1462</v>
      </c>
      <c r="BI162" s="125"/>
      <c r="BJ162" s="181" t="s">
        <v>3007</v>
      </c>
    </row>
    <row r="163">
      <c r="A163" s="24" t="s">
        <v>1464</v>
      </c>
      <c r="B163" s="25" t="s">
        <v>1465</v>
      </c>
      <c r="C163" s="26" t="s">
        <v>68</v>
      </c>
      <c r="D163" s="27" t="s">
        <v>69</v>
      </c>
      <c r="E163" s="25" t="s">
        <v>51</v>
      </c>
      <c r="F163" s="171">
        <v>43906.0</v>
      </c>
      <c r="G163" s="30">
        <v>168.0</v>
      </c>
      <c r="H163" s="25" t="s">
        <v>94</v>
      </c>
      <c r="I163" s="41">
        <v>4.0</v>
      </c>
      <c r="J163" s="28"/>
      <c r="K163" s="25" t="s">
        <v>51</v>
      </c>
      <c r="L163" s="42">
        <v>44300.0</v>
      </c>
      <c r="M163" s="44" t="s">
        <v>3008</v>
      </c>
      <c r="N163" s="42">
        <v>44088.0</v>
      </c>
      <c r="O163" s="32" t="s">
        <v>51</v>
      </c>
      <c r="P163" s="32" t="s">
        <v>3009</v>
      </c>
      <c r="Q163" s="33">
        <v>44141.0</v>
      </c>
      <c r="R163" s="32">
        <v>102386.0</v>
      </c>
      <c r="S163" s="32" t="s">
        <v>55</v>
      </c>
      <c r="T163" s="28"/>
      <c r="U163" s="28"/>
      <c r="V163" s="32"/>
      <c r="W163" s="172"/>
      <c r="X163" s="146"/>
      <c r="Y163" s="125"/>
      <c r="Z163" s="125"/>
      <c r="AA163" s="146"/>
      <c r="AB163" s="183"/>
      <c r="AC163" s="125"/>
      <c r="AD163" s="146"/>
      <c r="AE163" s="176"/>
      <c r="AF163" s="175"/>
      <c r="AG163" s="176"/>
      <c r="AH163" s="175"/>
      <c r="AI163" s="176"/>
      <c r="AJ163" s="176"/>
      <c r="AK163" s="175"/>
      <c r="AL163" s="176"/>
      <c r="AM163" s="125"/>
      <c r="AN163" s="146"/>
      <c r="AO163" s="125"/>
      <c r="AP163" s="146"/>
      <c r="AQ163" s="125"/>
      <c r="AR163" s="173" t="s">
        <v>51</v>
      </c>
      <c r="AS163" s="35" t="s">
        <v>3010</v>
      </c>
      <c r="AT163" s="146"/>
      <c r="AU163" s="125"/>
      <c r="AV163" s="125"/>
      <c r="AW163" s="146"/>
      <c r="AX163" s="125"/>
      <c r="AY163" s="35" t="s">
        <v>51</v>
      </c>
      <c r="AZ163" s="177" t="s">
        <v>3011</v>
      </c>
      <c r="BA163" s="125"/>
      <c r="BB163" s="125"/>
      <c r="BC163" s="125"/>
      <c r="BD163" s="125"/>
      <c r="BE163" s="35" t="s">
        <v>3012</v>
      </c>
      <c r="BF163" s="125"/>
      <c r="BG163" s="125"/>
      <c r="BH163" s="125"/>
      <c r="BI163" s="188" t="s">
        <v>3013</v>
      </c>
      <c r="BJ163" s="180" t="s">
        <v>3014</v>
      </c>
    </row>
    <row r="164">
      <c r="A164" s="24" t="s">
        <v>1473</v>
      </c>
      <c r="B164" s="25" t="s">
        <v>1474</v>
      </c>
      <c r="C164" s="26" t="s">
        <v>68</v>
      </c>
      <c r="D164" s="27" t="s">
        <v>69</v>
      </c>
      <c r="E164" s="25" t="s">
        <v>51</v>
      </c>
      <c r="F164" s="171">
        <v>43906.0</v>
      </c>
      <c r="G164" s="30">
        <v>93.0</v>
      </c>
      <c r="H164" s="29">
        <v>43933.0</v>
      </c>
      <c r="I164" s="46">
        <f>(H164-F164)/7</f>
        <v>3.857142857</v>
      </c>
      <c r="J164" s="25" t="s">
        <v>51</v>
      </c>
      <c r="K164" s="32" t="s">
        <v>51</v>
      </c>
      <c r="L164" s="33">
        <v>44252.0</v>
      </c>
      <c r="M164" s="182" t="s">
        <v>3015</v>
      </c>
      <c r="N164" s="33">
        <v>44075.0</v>
      </c>
      <c r="O164" s="32" t="s">
        <v>51</v>
      </c>
      <c r="P164" s="32" t="s">
        <v>3016</v>
      </c>
      <c r="Q164" s="33">
        <v>44118.0</v>
      </c>
      <c r="R164" s="32">
        <v>1000048.0</v>
      </c>
      <c r="S164" s="32" t="s">
        <v>55</v>
      </c>
      <c r="T164" s="32"/>
      <c r="U164" s="32"/>
      <c r="V164" s="32"/>
      <c r="W164" s="172"/>
      <c r="X164" s="146"/>
      <c r="Y164" s="125"/>
      <c r="Z164" s="125"/>
      <c r="AA164" s="146"/>
      <c r="AB164" s="183"/>
      <c r="AC164" s="125"/>
      <c r="AD164" s="146"/>
      <c r="AE164" s="176"/>
      <c r="AF164" s="175"/>
      <c r="AG164" s="176"/>
      <c r="AH164" s="175"/>
      <c r="AI164" s="176"/>
      <c r="AJ164" s="176"/>
      <c r="AK164" s="175"/>
      <c r="AL164" s="176"/>
      <c r="AM164" s="125"/>
      <c r="AN164" s="146"/>
      <c r="AO164" s="125"/>
      <c r="AP164" s="146"/>
      <c r="AQ164" s="35" t="s">
        <v>51</v>
      </c>
      <c r="AR164" s="173" t="s">
        <v>51</v>
      </c>
      <c r="AS164" s="35" t="s">
        <v>3017</v>
      </c>
      <c r="AT164" s="173" t="s">
        <v>51</v>
      </c>
      <c r="AU164" s="35" t="s">
        <v>3018</v>
      </c>
      <c r="AV164" s="125"/>
      <c r="AW164" s="146"/>
      <c r="AX164" s="125"/>
      <c r="AY164" s="35" t="s">
        <v>51</v>
      </c>
      <c r="AZ164" s="177" t="s">
        <v>3019</v>
      </c>
      <c r="BA164" s="125"/>
      <c r="BB164" s="125"/>
      <c r="BC164" s="125"/>
      <c r="BD164" s="125"/>
      <c r="BE164" s="125"/>
      <c r="BF164" s="180" t="s">
        <v>3020</v>
      </c>
      <c r="BG164" s="125"/>
      <c r="BH164" s="125"/>
      <c r="BI164" s="125"/>
      <c r="BJ164" s="180" t="s">
        <v>3021</v>
      </c>
    </row>
    <row r="165">
      <c r="A165" s="24" t="s">
        <v>1482</v>
      </c>
      <c r="B165" s="25" t="s">
        <v>1483</v>
      </c>
      <c r="C165" s="26" t="s">
        <v>107</v>
      </c>
      <c r="D165" s="27" t="s">
        <v>50</v>
      </c>
      <c r="E165" s="25" t="s">
        <v>51</v>
      </c>
      <c r="F165" s="171">
        <v>43906.0</v>
      </c>
      <c r="G165" s="30">
        <v>1.0</v>
      </c>
      <c r="H165" s="29">
        <v>43940.0</v>
      </c>
      <c r="I165" s="41">
        <v>4.0</v>
      </c>
      <c r="J165" s="25" t="s">
        <v>51</v>
      </c>
      <c r="K165" s="25" t="s">
        <v>51</v>
      </c>
      <c r="L165" s="33">
        <v>44209.0</v>
      </c>
      <c r="M165" s="182" t="s">
        <v>3022</v>
      </c>
      <c r="N165" s="42">
        <v>44137.0</v>
      </c>
      <c r="O165" s="32"/>
      <c r="P165" s="32"/>
      <c r="Q165" s="33"/>
      <c r="R165" s="32">
        <v>5155.0</v>
      </c>
      <c r="S165" s="32" t="s">
        <v>55</v>
      </c>
      <c r="T165" s="28"/>
      <c r="U165" s="28"/>
      <c r="V165" s="32"/>
      <c r="W165" s="172"/>
      <c r="X165" s="146"/>
      <c r="Y165" s="125"/>
      <c r="Z165" s="125"/>
      <c r="AA165" s="146"/>
      <c r="AB165" s="183"/>
      <c r="AC165" s="125"/>
      <c r="AD165" s="173" t="s">
        <v>51</v>
      </c>
      <c r="AE165" s="35" t="s">
        <v>3023</v>
      </c>
      <c r="AF165" s="175"/>
      <c r="AG165" s="176"/>
      <c r="AH165" s="175"/>
      <c r="AI165" s="176"/>
      <c r="AJ165" s="176"/>
      <c r="AK165" s="175"/>
      <c r="AL165" s="176"/>
      <c r="AM165" s="125"/>
      <c r="AN165" s="146"/>
      <c r="AO165" s="125"/>
      <c r="AP165" s="146"/>
      <c r="AQ165" s="125"/>
      <c r="AR165" s="173" t="s">
        <v>51</v>
      </c>
      <c r="AS165" s="35" t="s">
        <v>3024</v>
      </c>
      <c r="AT165" s="146"/>
      <c r="AU165" s="125"/>
      <c r="AV165" s="125"/>
      <c r="AW165" s="146"/>
      <c r="AX165" s="125"/>
      <c r="AY165" s="35" t="s">
        <v>58</v>
      </c>
      <c r="AZ165" s="177" t="s">
        <v>3025</v>
      </c>
      <c r="BA165" s="125"/>
      <c r="BB165" s="125"/>
      <c r="BC165" s="35" t="s">
        <v>51</v>
      </c>
      <c r="BD165" s="178" t="s">
        <v>3026</v>
      </c>
      <c r="BE165" s="125"/>
      <c r="BF165" s="125"/>
      <c r="BG165" s="181" t="s">
        <v>3027</v>
      </c>
      <c r="BH165" s="125"/>
      <c r="BI165" s="125"/>
      <c r="BJ165" s="180" t="s">
        <v>3028</v>
      </c>
    </row>
    <row r="166">
      <c r="A166" s="24" t="s">
        <v>1495</v>
      </c>
      <c r="B166" s="25" t="s">
        <v>1496</v>
      </c>
      <c r="C166" s="26" t="s">
        <v>93</v>
      </c>
      <c r="D166" s="27" t="s">
        <v>69</v>
      </c>
      <c r="E166" s="25" t="s">
        <v>51</v>
      </c>
      <c r="F166" s="171">
        <v>43910.0</v>
      </c>
      <c r="G166" s="47"/>
      <c r="H166" s="28"/>
      <c r="I166" s="46"/>
      <c r="J166" s="28"/>
      <c r="K166" s="25" t="s">
        <v>51</v>
      </c>
      <c r="L166" s="42">
        <v>44096.0</v>
      </c>
      <c r="M166" s="44" t="s">
        <v>3029</v>
      </c>
      <c r="N166" s="42">
        <v>43955.0</v>
      </c>
      <c r="O166" s="28"/>
      <c r="P166" s="36"/>
      <c r="Q166" s="55"/>
      <c r="R166" s="28"/>
      <c r="S166" s="32" t="s">
        <v>55</v>
      </c>
      <c r="T166" s="28"/>
      <c r="U166" s="28"/>
      <c r="V166" s="28"/>
      <c r="W166" s="184"/>
      <c r="X166" s="146"/>
      <c r="Y166" s="125"/>
      <c r="Z166" s="125"/>
      <c r="AA166" s="146"/>
      <c r="AB166" s="183"/>
      <c r="AC166" s="125"/>
      <c r="AD166" s="146"/>
      <c r="AE166" s="125"/>
      <c r="AF166" s="146"/>
      <c r="AG166" s="125"/>
      <c r="AH166" s="146"/>
      <c r="AI166" s="125"/>
      <c r="AJ166" s="125"/>
      <c r="AK166" s="146"/>
      <c r="AL166" s="125"/>
      <c r="AM166" s="125"/>
      <c r="AN166" s="146"/>
      <c r="AO166" s="125"/>
      <c r="AP166" s="146"/>
      <c r="AQ166" s="125"/>
      <c r="AR166" s="173" t="s">
        <v>51</v>
      </c>
      <c r="AS166" s="35" t="s">
        <v>3030</v>
      </c>
      <c r="AT166" s="146"/>
      <c r="AU166" s="125"/>
      <c r="AV166" s="125"/>
      <c r="AW166" s="146"/>
      <c r="AX166" s="125"/>
      <c r="AY166" s="125"/>
      <c r="AZ166" s="185"/>
      <c r="BA166" s="125"/>
      <c r="BB166" s="125"/>
      <c r="BC166" s="125"/>
      <c r="BD166" s="125"/>
      <c r="BE166" s="125"/>
      <c r="BF166" s="125"/>
      <c r="BG166" s="125"/>
      <c r="BH166" s="180" t="s">
        <v>3031</v>
      </c>
      <c r="BI166" s="125"/>
      <c r="BJ166" s="125"/>
    </row>
    <row r="167">
      <c r="A167" s="24" t="s">
        <v>1501</v>
      </c>
      <c r="B167" s="25" t="s">
        <v>1502</v>
      </c>
      <c r="C167" s="26" t="s">
        <v>68</v>
      </c>
      <c r="D167" s="27" t="s">
        <v>102</v>
      </c>
      <c r="E167" s="25" t="s">
        <v>51</v>
      </c>
      <c r="F167" s="171">
        <v>43884.0</v>
      </c>
      <c r="G167" s="30">
        <v>0.0</v>
      </c>
      <c r="H167" s="29">
        <v>43891.0</v>
      </c>
      <c r="I167" s="41" t="s">
        <v>3032</v>
      </c>
      <c r="J167" s="25" t="s">
        <v>51</v>
      </c>
      <c r="K167" s="25" t="s">
        <v>51</v>
      </c>
      <c r="L167" s="42">
        <v>44328.0</v>
      </c>
      <c r="M167" s="44" t="s">
        <v>3033</v>
      </c>
      <c r="N167" s="42">
        <v>44081.0</v>
      </c>
      <c r="O167" s="28"/>
      <c r="P167" s="36"/>
      <c r="Q167" s="55"/>
      <c r="R167" s="25">
        <v>735.0</v>
      </c>
      <c r="S167" s="32" t="s">
        <v>55</v>
      </c>
      <c r="T167" s="28"/>
      <c r="U167" s="28"/>
      <c r="V167" s="28"/>
      <c r="W167" s="184"/>
      <c r="X167" s="146"/>
      <c r="Y167" s="125"/>
      <c r="Z167" s="125"/>
      <c r="AA167" s="146"/>
      <c r="AB167" s="183"/>
      <c r="AC167" s="125"/>
      <c r="AD167" s="173" t="s">
        <v>51</v>
      </c>
      <c r="AE167" s="35" t="s">
        <v>3034</v>
      </c>
      <c r="AF167" s="146"/>
      <c r="AG167" s="125"/>
      <c r="AH167" s="146"/>
      <c r="AI167" s="125"/>
      <c r="AJ167" s="125"/>
      <c r="AK167" s="146"/>
      <c r="AL167" s="125"/>
      <c r="AM167" s="125"/>
      <c r="AN167" s="146"/>
      <c r="AO167" s="125"/>
      <c r="AP167" s="146"/>
      <c r="AQ167" s="125"/>
      <c r="AR167" s="173" t="s">
        <v>51</v>
      </c>
      <c r="AS167" s="35" t="s">
        <v>3035</v>
      </c>
      <c r="AT167" s="146"/>
      <c r="AU167" s="125"/>
      <c r="AV167" s="125"/>
      <c r="AW167" s="146"/>
      <c r="AX167" s="125"/>
      <c r="AY167" s="125"/>
      <c r="AZ167" s="185"/>
      <c r="BA167" s="125"/>
      <c r="BB167" s="125"/>
      <c r="BC167" s="125"/>
      <c r="BD167" s="125"/>
      <c r="BE167" s="125"/>
      <c r="BF167" s="125"/>
      <c r="BG167" s="125"/>
      <c r="BH167" s="125"/>
      <c r="BI167" s="125"/>
      <c r="BJ167" s="180" t="s">
        <v>3036</v>
      </c>
    </row>
    <row r="168">
      <c r="A168" s="24" t="s">
        <v>1506</v>
      </c>
      <c r="B168" s="25" t="s">
        <v>1507</v>
      </c>
      <c r="C168" s="26" t="s">
        <v>107</v>
      </c>
      <c r="D168" s="27" t="s">
        <v>108</v>
      </c>
      <c r="E168" s="25" t="s">
        <v>51</v>
      </c>
      <c r="F168" s="171">
        <v>43908.0</v>
      </c>
      <c r="G168" s="30">
        <v>0.0</v>
      </c>
      <c r="H168" s="25" t="s">
        <v>53</v>
      </c>
      <c r="I168" s="41"/>
      <c r="J168" s="25"/>
      <c r="K168" s="25" t="s">
        <v>51</v>
      </c>
      <c r="L168" s="42">
        <v>44286.0</v>
      </c>
      <c r="M168" s="44" t="s">
        <v>3037</v>
      </c>
      <c r="N168" s="42">
        <v>44075.0</v>
      </c>
      <c r="O168" s="28"/>
      <c r="P168" s="36"/>
      <c r="Q168" s="55"/>
      <c r="R168" s="25">
        <v>896.0</v>
      </c>
      <c r="S168" s="32" t="s">
        <v>55</v>
      </c>
      <c r="T168" s="25"/>
      <c r="U168" s="25"/>
      <c r="V168" s="28"/>
      <c r="W168" s="184"/>
      <c r="X168" s="146"/>
      <c r="Y168" s="125"/>
      <c r="Z168" s="35" t="s">
        <v>51</v>
      </c>
      <c r="AA168" s="173"/>
      <c r="AB168" s="174">
        <v>44013.0</v>
      </c>
      <c r="AC168" s="35" t="s">
        <v>3038</v>
      </c>
      <c r="AD168" s="173" t="s">
        <v>51</v>
      </c>
      <c r="AE168" s="35" t="s">
        <v>3039</v>
      </c>
      <c r="AF168" s="146"/>
      <c r="AG168" s="125"/>
      <c r="AH168" s="146"/>
      <c r="AI168" s="125"/>
      <c r="AJ168" s="125"/>
      <c r="AK168" s="146"/>
      <c r="AL168" s="125"/>
      <c r="AM168" s="125"/>
      <c r="AN168" s="146"/>
      <c r="AO168" s="125"/>
      <c r="AP168" s="146"/>
      <c r="AQ168" s="125"/>
      <c r="AR168" s="146"/>
      <c r="AS168" s="125"/>
      <c r="AT168" s="146"/>
      <c r="AU168" s="125"/>
      <c r="AV168" s="125"/>
      <c r="AW168" s="146"/>
      <c r="AX168" s="125"/>
      <c r="AY168" s="125"/>
      <c r="AZ168" s="185"/>
      <c r="BA168" s="125"/>
      <c r="BB168" s="125"/>
      <c r="BC168" s="35" t="s">
        <v>51</v>
      </c>
      <c r="BD168" s="178" t="s">
        <v>3040</v>
      </c>
      <c r="BE168" s="125"/>
      <c r="BF168" s="125"/>
      <c r="BG168" s="125"/>
      <c r="BH168" s="125"/>
      <c r="BI168" s="181" t="s">
        <v>3041</v>
      </c>
      <c r="BJ168" s="125"/>
    </row>
    <row r="169">
      <c r="A169" s="24" t="s">
        <v>1510</v>
      </c>
      <c r="B169" s="25" t="s">
        <v>1511</v>
      </c>
      <c r="C169" s="26" t="s">
        <v>82</v>
      </c>
      <c r="D169" s="27" t="s">
        <v>102</v>
      </c>
      <c r="E169" s="25" t="s">
        <v>51</v>
      </c>
      <c r="F169" s="171">
        <v>43899.0</v>
      </c>
      <c r="G169" s="30">
        <v>15.0</v>
      </c>
      <c r="H169" s="25" t="s">
        <v>53</v>
      </c>
      <c r="I169" s="31"/>
      <c r="J169" s="32"/>
      <c r="K169" s="32" t="s">
        <v>58</v>
      </c>
      <c r="L169" s="33">
        <v>44225.0</v>
      </c>
      <c r="M169" s="44" t="s">
        <v>3042</v>
      </c>
      <c r="N169" s="33"/>
      <c r="O169" s="32"/>
      <c r="P169" s="32"/>
      <c r="Q169" s="33"/>
      <c r="R169" s="32"/>
      <c r="S169" s="32" t="s">
        <v>55</v>
      </c>
      <c r="T169" s="32"/>
      <c r="U169" s="32"/>
      <c r="V169" s="32"/>
      <c r="W169" s="172"/>
      <c r="X169" s="146"/>
      <c r="Y169" s="125"/>
      <c r="Z169" s="125"/>
      <c r="AA169" s="146"/>
      <c r="AB169" s="183"/>
      <c r="AC169" s="125"/>
      <c r="AD169" s="146"/>
      <c r="AE169" s="176"/>
      <c r="AF169" s="175"/>
      <c r="AG169" s="176"/>
      <c r="AH169" s="175"/>
      <c r="AI169" s="176"/>
      <c r="AJ169" s="176"/>
      <c r="AK169" s="175"/>
      <c r="AL169" s="176"/>
      <c r="AM169" s="125"/>
      <c r="AN169" s="146"/>
      <c r="AO169" s="125"/>
      <c r="AP169" s="146"/>
      <c r="AQ169" s="125"/>
      <c r="AR169" s="146"/>
      <c r="AS169" s="125"/>
      <c r="AT169" s="146"/>
      <c r="AU169" s="125"/>
      <c r="AV169" s="125"/>
      <c r="AW169" s="146"/>
      <c r="AX169" s="125"/>
      <c r="AY169" s="35" t="s">
        <v>58</v>
      </c>
      <c r="AZ169" s="177" t="s">
        <v>3043</v>
      </c>
      <c r="BA169" s="35" t="s">
        <v>1958</v>
      </c>
      <c r="BB169" s="178" t="s">
        <v>3044</v>
      </c>
      <c r="BC169" s="125"/>
      <c r="BD169" s="125"/>
      <c r="BE169" s="125"/>
      <c r="BF169" s="125"/>
      <c r="BG169" s="181" t="s">
        <v>3045</v>
      </c>
      <c r="BH169" s="188" t="s">
        <v>3046</v>
      </c>
      <c r="BI169" s="180" t="s">
        <v>3047</v>
      </c>
      <c r="BJ169" s="125"/>
    </row>
    <row r="170">
      <c r="A170" s="24" t="s">
        <v>1519</v>
      </c>
      <c r="B170" s="25" t="s">
        <v>1520</v>
      </c>
      <c r="C170" s="26" t="s">
        <v>107</v>
      </c>
      <c r="D170" s="27" t="s">
        <v>108</v>
      </c>
      <c r="E170" s="25" t="s">
        <v>51</v>
      </c>
      <c r="F170" s="171">
        <v>43904.0</v>
      </c>
      <c r="G170" s="30">
        <v>24.0</v>
      </c>
      <c r="H170" s="29">
        <v>43927.0</v>
      </c>
      <c r="I170" s="46">
        <f>(H170-F170)/7</f>
        <v>3.285714286</v>
      </c>
      <c r="J170" s="32"/>
      <c r="K170" s="32" t="s">
        <v>51</v>
      </c>
      <c r="L170" s="33">
        <v>44341.0</v>
      </c>
      <c r="M170" s="182" t="s">
        <v>3048</v>
      </c>
      <c r="N170" s="33">
        <v>44007.0</v>
      </c>
      <c r="O170" s="32"/>
      <c r="P170" s="32"/>
      <c r="Q170" s="33"/>
      <c r="R170" s="32">
        <v>6129.0</v>
      </c>
      <c r="S170" s="32" t="s">
        <v>55</v>
      </c>
      <c r="T170" s="32"/>
      <c r="U170" s="32"/>
      <c r="V170" s="32"/>
      <c r="W170" s="172"/>
      <c r="X170" s="146"/>
      <c r="Y170" s="125"/>
      <c r="Z170" s="125"/>
      <c r="AA170" s="173" t="s">
        <v>51</v>
      </c>
      <c r="AB170" s="174">
        <v>44007.0</v>
      </c>
      <c r="AC170" s="125"/>
      <c r="AD170" s="173" t="s">
        <v>51</v>
      </c>
      <c r="AE170" s="35" t="s">
        <v>3049</v>
      </c>
      <c r="AF170" s="175"/>
      <c r="AG170" s="176"/>
      <c r="AH170" s="173" t="s">
        <v>51</v>
      </c>
      <c r="AI170" s="178" t="s">
        <v>3050</v>
      </c>
      <c r="AJ170" s="176"/>
      <c r="AK170" s="175"/>
      <c r="AL170" s="176"/>
      <c r="AM170" s="125"/>
      <c r="AN170" s="146"/>
      <c r="AO170" s="125"/>
      <c r="AP170" s="146"/>
      <c r="AQ170" s="125"/>
      <c r="AR170" s="173" t="s">
        <v>51</v>
      </c>
      <c r="AS170" s="35" t="s">
        <v>3051</v>
      </c>
      <c r="AT170" s="146"/>
      <c r="AU170" s="125"/>
      <c r="AV170" s="125"/>
      <c r="AW170" s="146"/>
      <c r="AX170" s="125"/>
      <c r="AY170" s="125"/>
      <c r="AZ170" s="185"/>
      <c r="BA170" s="125"/>
      <c r="BB170" s="125"/>
      <c r="BC170" s="125"/>
      <c r="BD170" s="125"/>
      <c r="BE170" s="125"/>
      <c r="BF170" s="125"/>
      <c r="BG170" s="125"/>
      <c r="BH170" s="181" t="s">
        <v>1527</v>
      </c>
      <c r="BI170" s="125"/>
      <c r="BJ170" s="178" t="s">
        <v>3052</v>
      </c>
    </row>
    <row r="171">
      <c r="A171" s="24" t="s">
        <v>1528</v>
      </c>
      <c r="B171" s="25" t="s">
        <v>1529</v>
      </c>
      <c r="C171" s="26" t="s">
        <v>68</v>
      </c>
      <c r="D171" s="27" t="s">
        <v>69</v>
      </c>
      <c r="E171" s="25" t="s">
        <v>51</v>
      </c>
      <c r="F171" s="171">
        <v>43905.0</v>
      </c>
      <c r="G171" s="30">
        <v>55.0</v>
      </c>
      <c r="H171" s="25" t="s">
        <v>53</v>
      </c>
      <c r="I171" s="46"/>
      <c r="J171" s="28"/>
      <c r="K171" s="25" t="s">
        <v>51</v>
      </c>
      <c r="L171" s="42">
        <v>44337.0</v>
      </c>
      <c r="M171" s="44" t="s">
        <v>3053</v>
      </c>
      <c r="N171" s="42">
        <v>44075.0</v>
      </c>
      <c r="O171" s="32" t="s">
        <v>51</v>
      </c>
      <c r="P171" s="32" t="s">
        <v>3054</v>
      </c>
      <c r="Q171" s="33">
        <v>44167.0</v>
      </c>
      <c r="R171" s="32">
        <v>31406.0</v>
      </c>
      <c r="S171" s="32" t="s">
        <v>55</v>
      </c>
      <c r="T171" s="28"/>
      <c r="U171" s="28"/>
      <c r="V171" s="32"/>
      <c r="W171" s="172"/>
      <c r="X171" s="146"/>
      <c r="Y171" s="125"/>
      <c r="Z171" s="125"/>
      <c r="AA171" s="146"/>
      <c r="AB171" s="183"/>
      <c r="AC171" s="125"/>
      <c r="AD171" s="146"/>
      <c r="AE171" s="176"/>
      <c r="AF171" s="173" t="s">
        <v>51</v>
      </c>
      <c r="AG171" s="35" t="s">
        <v>3055</v>
      </c>
      <c r="AH171" s="175"/>
      <c r="AI171" s="176"/>
      <c r="AJ171" s="176"/>
      <c r="AK171" s="175"/>
      <c r="AL171" s="176"/>
      <c r="AM171" s="125"/>
      <c r="AN171" s="146"/>
      <c r="AO171" s="125"/>
      <c r="AP171" s="146"/>
      <c r="AQ171" s="125"/>
      <c r="AR171" s="173" t="s">
        <v>51</v>
      </c>
      <c r="AS171" s="35" t="s">
        <v>3056</v>
      </c>
      <c r="AT171" s="146"/>
      <c r="AU171" s="125"/>
      <c r="AV171" s="125"/>
      <c r="AW171" s="146"/>
      <c r="AX171" s="125"/>
      <c r="AY171" s="35" t="s">
        <v>58</v>
      </c>
      <c r="AZ171" s="177" t="s">
        <v>3057</v>
      </c>
      <c r="BA171" s="125"/>
      <c r="BB171" s="125"/>
      <c r="BC171" s="125"/>
      <c r="BD171" s="125"/>
      <c r="BE171" s="125"/>
      <c r="BF171" s="125"/>
      <c r="BG171" s="125"/>
      <c r="BH171" s="125"/>
      <c r="BI171" s="125"/>
      <c r="BJ171" s="181" t="s">
        <v>3058</v>
      </c>
    </row>
    <row r="172">
      <c r="A172" s="24" t="s">
        <v>1534</v>
      </c>
      <c r="B172" s="25" t="s">
        <v>1535</v>
      </c>
      <c r="C172" s="26" t="s">
        <v>107</v>
      </c>
      <c r="D172" s="27" t="s">
        <v>102</v>
      </c>
      <c r="E172" s="25" t="s">
        <v>51</v>
      </c>
      <c r="F172" s="171">
        <v>43910.0</v>
      </c>
      <c r="G172" s="30">
        <v>3.0</v>
      </c>
      <c r="H172" s="25" t="s">
        <v>70</v>
      </c>
      <c r="I172" s="31">
        <v>2.0</v>
      </c>
      <c r="J172" s="32"/>
      <c r="K172" s="32" t="s">
        <v>51</v>
      </c>
      <c r="L172" s="33">
        <v>44286.0</v>
      </c>
      <c r="M172" s="44" t="s">
        <v>3059</v>
      </c>
      <c r="N172" s="33">
        <v>43969.0</v>
      </c>
      <c r="O172" s="32" t="s">
        <v>51</v>
      </c>
      <c r="P172" s="32" t="s">
        <v>3060</v>
      </c>
      <c r="Q172" s="33">
        <v>44194.0</v>
      </c>
      <c r="R172" s="32">
        <v>11.0</v>
      </c>
      <c r="S172" s="32" t="s">
        <v>55</v>
      </c>
      <c r="T172" s="32" t="s">
        <v>51</v>
      </c>
      <c r="U172" s="73">
        <v>43969.0</v>
      </c>
      <c r="V172" s="32"/>
      <c r="W172" s="172"/>
      <c r="X172" s="187" t="s">
        <v>3061</v>
      </c>
      <c r="Y172" s="192"/>
      <c r="Z172" s="192"/>
      <c r="AA172" s="137"/>
      <c r="AB172" s="233"/>
      <c r="AC172" s="192"/>
      <c r="AD172" s="187" t="s">
        <v>51</v>
      </c>
      <c r="AE172" s="88" t="s">
        <v>3062</v>
      </c>
      <c r="AF172" s="175"/>
      <c r="AG172" s="176"/>
      <c r="AH172" s="175"/>
      <c r="AI172" s="176"/>
      <c r="AJ172" s="176"/>
      <c r="AK172" s="173" t="s">
        <v>3063</v>
      </c>
      <c r="AL172" s="176"/>
      <c r="AM172" s="35" t="s">
        <v>58</v>
      </c>
      <c r="AN172" s="146"/>
      <c r="AO172" s="125"/>
      <c r="AP172" s="146"/>
      <c r="AQ172" s="125"/>
      <c r="AR172" s="146"/>
      <c r="AS172" s="125"/>
      <c r="AT172" s="146"/>
      <c r="AU172" s="125"/>
      <c r="AV172" s="125"/>
      <c r="AW172" s="146"/>
      <c r="AX172" s="125"/>
      <c r="AY172" s="35" t="s">
        <v>58</v>
      </c>
      <c r="AZ172" s="177" t="s">
        <v>3064</v>
      </c>
      <c r="BA172" s="125"/>
      <c r="BB172" s="125"/>
      <c r="BC172" s="125"/>
      <c r="BD172" s="125"/>
      <c r="BE172" s="125"/>
      <c r="BF172" s="125"/>
      <c r="BG172" s="125"/>
      <c r="BH172" s="188" t="s">
        <v>1541</v>
      </c>
      <c r="BI172" s="181" t="s">
        <v>3065</v>
      </c>
      <c r="BJ172" s="125"/>
    </row>
    <row r="173">
      <c r="A173" s="24" t="s">
        <v>1542</v>
      </c>
      <c r="B173" s="25" t="s">
        <v>1543</v>
      </c>
      <c r="C173" s="26" t="s">
        <v>107</v>
      </c>
      <c r="D173" s="27" t="s">
        <v>50</v>
      </c>
      <c r="E173" s="25" t="s">
        <v>51</v>
      </c>
      <c r="F173" s="171">
        <v>43922.0</v>
      </c>
      <c r="G173" s="30">
        <v>0.0</v>
      </c>
      <c r="H173" s="28"/>
      <c r="I173" s="112"/>
      <c r="J173" s="36"/>
      <c r="K173" s="32" t="s">
        <v>51</v>
      </c>
      <c r="L173" s="33">
        <v>44119.0</v>
      </c>
      <c r="M173" s="182" t="s">
        <v>3066</v>
      </c>
      <c r="N173" s="33">
        <v>44089.0</v>
      </c>
      <c r="O173" s="32"/>
      <c r="P173" s="32"/>
      <c r="Q173" s="33"/>
      <c r="R173" s="32">
        <v>2111.0</v>
      </c>
      <c r="S173" s="32" t="s">
        <v>55</v>
      </c>
      <c r="T173" s="32"/>
      <c r="U173" s="32"/>
      <c r="V173" s="32"/>
      <c r="W173" s="172"/>
      <c r="X173" s="146"/>
      <c r="Y173" s="125"/>
      <c r="Z173" s="125"/>
      <c r="AA173" s="146"/>
      <c r="AB173" s="183"/>
      <c r="AC173" s="125"/>
      <c r="AD173" s="173" t="s">
        <v>51</v>
      </c>
      <c r="AE173" s="35" t="s">
        <v>3067</v>
      </c>
      <c r="AF173" s="175"/>
      <c r="AG173" s="176"/>
      <c r="AH173" s="175"/>
      <c r="AI173" s="176"/>
      <c r="AJ173" s="176"/>
      <c r="AK173" s="175"/>
      <c r="AL173" s="176"/>
      <c r="AM173" s="125"/>
      <c r="AN173" s="146"/>
      <c r="AO173" s="125"/>
      <c r="AP173" s="146"/>
      <c r="AQ173" s="125"/>
      <c r="AR173" s="173" t="s">
        <v>51</v>
      </c>
      <c r="AS173" s="35" t="s">
        <v>3068</v>
      </c>
      <c r="AT173" s="146"/>
      <c r="AU173" s="125"/>
      <c r="AV173" s="125"/>
      <c r="AW173" s="146"/>
      <c r="AX173" s="125"/>
      <c r="AY173" s="125"/>
      <c r="AZ173" s="185"/>
      <c r="BA173" s="125"/>
      <c r="BB173" s="125"/>
      <c r="BC173" s="125"/>
      <c r="BD173" s="125"/>
      <c r="BE173" s="125"/>
      <c r="BF173" s="125"/>
      <c r="BG173" s="180" t="s">
        <v>3069</v>
      </c>
      <c r="BH173" s="180" t="s">
        <v>3070</v>
      </c>
      <c r="BI173" s="125"/>
      <c r="BJ173" s="180" t="s">
        <v>3071</v>
      </c>
    </row>
    <row r="174">
      <c r="A174" s="24" t="s">
        <v>1550</v>
      </c>
      <c r="B174" s="25" t="s">
        <v>1551</v>
      </c>
      <c r="C174" s="26" t="s">
        <v>93</v>
      </c>
      <c r="D174" s="27" t="s">
        <v>102</v>
      </c>
      <c r="E174" s="25" t="s">
        <v>51</v>
      </c>
      <c r="F174" s="171">
        <v>43929.0</v>
      </c>
      <c r="G174" s="30">
        <v>1114.0</v>
      </c>
      <c r="H174" s="29">
        <v>43955.0</v>
      </c>
      <c r="I174" s="41">
        <v>4.0</v>
      </c>
      <c r="J174" s="25" t="s">
        <v>51</v>
      </c>
      <c r="K174" s="32" t="s">
        <v>51</v>
      </c>
      <c r="L174" s="33">
        <v>44349.0</v>
      </c>
      <c r="M174" s="259" t="s">
        <v>3072</v>
      </c>
      <c r="N174" s="33">
        <v>43984.0</v>
      </c>
      <c r="O174" s="32" t="s">
        <v>51</v>
      </c>
      <c r="P174" s="32" t="s">
        <v>3073</v>
      </c>
      <c r="Q174" s="33">
        <v>44333.0</v>
      </c>
      <c r="R174" s="32">
        <v>35836.0</v>
      </c>
      <c r="S174" s="32" t="s">
        <v>55</v>
      </c>
      <c r="T174" s="32"/>
      <c r="U174" s="32"/>
      <c r="V174" s="32"/>
      <c r="W174" s="172"/>
      <c r="X174" s="187" t="s">
        <v>3074</v>
      </c>
      <c r="Y174" s="88"/>
      <c r="Z174" s="88"/>
      <c r="AA174" s="187"/>
      <c r="AB174" s="198"/>
      <c r="AC174" s="88"/>
      <c r="AD174" s="187" t="s">
        <v>51</v>
      </c>
      <c r="AE174" s="88" t="s">
        <v>3075</v>
      </c>
      <c r="AF174" s="187" t="s">
        <v>51</v>
      </c>
      <c r="AG174" s="88" t="s">
        <v>3076</v>
      </c>
      <c r="AH174" s="189"/>
      <c r="AI174" s="190"/>
      <c r="AJ174" s="190"/>
      <c r="AK174" s="189"/>
      <c r="AL174" s="190"/>
      <c r="AM174" s="88" t="s">
        <v>51</v>
      </c>
      <c r="AN174" s="187" t="s">
        <v>51</v>
      </c>
      <c r="AO174" s="88" t="s">
        <v>3077</v>
      </c>
      <c r="AP174" s="137"/>
      <c r="AQ174" s="88" t="s">
        <v>51</v>
      </c>
      <c r="AR174" s="187" t="s">
        <v>51</v>
      </c>
      <c r="AS174" s="88" t="s">
        <v>3078</v>
      </c>
      <c r="AT174" s="137"/>
      <c r="AU174" s="125"/>
      <c r="AV174" s="88" t="s">
        <v>3079</v>
      </c>
      <c r="AW174" s="146"/>
      <c r="AX174" s="125"/>
      <c r="AY174" s="35" t="s">
        <v>58</v>
      </c>
      <c r="AZ174" s="177" t="s">
        <v>3080</v>
      </c>
      <c r="BA174" s="125"/>
      <c r="BB174" s="125"/>
      <c r="BC174" s="125"/>
      <c r="BD174" s="125"/>
      <c r="BE174" s="125"/>
      <c r="BF174" s="125"/>
      <c r="BG174" s="125"/>
      <c r="BH174" s="125"/>
      <c r="BI174" s="125"/>
      <c r="BJ174" s="35" t="s">
        <v>3081</v>
      </c>
    </row>
    <row r="175">
      <c r="A175" s="24" t="s">
        <v>1563</v>
      </c>
      <c r="B175" s="25" t="s">
        <v>1564</v>
      </c>
      <c r="C175" s="26" t="s">
        <v>118</v>
      </c>
      <c r="D175" s="27" t="s">
        <v>102</v>
      </c>
      <c r="E175" s="25" t="s">
        <v>51</v>
      </c>
      <c r="F175" s="171">
        <v>43908.0</v>
      </c>
      <c r="G175" s="30">
        <v>1.0</v>
      </c>
      <c r="H175" s="28"/>
      <c r="I175" s="46"/>
      <c r="J175" s="28"/>
      <c r="K175" s="25" t="s">
        <v>51</v>
      </c>
      <c r="L175" s="42">
        <v>44169.0</v>
      </c>
      <c r="M175" s="44" t="s">
        <v>3082</v>
      </c>
      <c r="N175" s="42">
        <v>43976.0</v>
      </c>
      <c r="O175" s="28"/>
      <c r="P175" s="36"/>
      <c r="Q175" s="55"/>
      <c r="R175" s="25">
        <v>78.0</v>
      </c>
      <c r="S175" s="32" t="s">
        <v>55</v>
      </c>
      <c r="T175" s="28"/>
      <c r="U175" s="28"/>
      <c r="V175" s="28"/>
      <c r="W175" s="184"/>
      <c r="X175" s="137"/>
      <c r="Y175" s="88"/>
      <c r="Z175" s="88"/>
      <c r="AA175" s="187" t="s">
        <v>51</v>
      </c>
      <c r="AB175" s="198"/>
      <c r="AC175" s="88"/>
      <c r="AD175" s="187" t="s">
        <v>51</v>
      </c>
      <c r="AE175" s="88" t="s">
        <v>3083</v>
      </c>
      <c r="AF175" s="137"/>
      <c r="AG175" s="192"/>
      <c r="AH175" s="137"/>
      <c r="AI175" s="192"/>
      <c r="AJ175" s="192"/>
      <c r="AK175" s="137"/>
      <c r="AL175" s="192"/>
      <c r="AM175" s="192"/>
      <c r="AN175" s="137"/>
      <c r="AO175" s="192"/>
      <c r="AP175" s="137"/>
      <c r="AQ175" s="192"/>
      <c r="AR175" s="137"/>
      <c r="AS175" s="192"/>
      <c r="AT175" s="137"/>
      <c r="AU175" s="125"/>
      <c r="AV175" s="125"/>
      <c r="AW175" s="146"/>
      <c r="AX175" s="125"/>
      <c r="AY175" s="35" t="s">
        <v>58</v>
      </c>
      <c r="AZ175" s="177" t="s">
        <v>3084</v>
      </c>
      <c r="BA175" s="125"/>
      <c r="BB175" s="125"/>
      <c r="BC175" s="125"/>
      <c r="BD175" s="125"/>
      <c r="BE175" s="125"/>
      <c r="BF175" s="125"/>
      <c r="BG175" s="188" t="s">
        <v>3085</v>
      </c>
      <c r="BH175" s="125"/>
      <c r="BI175" s="125"/>
      <c r="BJ175" s="181" t="s">
        <v>3086</v>
      </c>
    </row>
    <row r="176">
      <c r="A176" s="24" t="s">
        <v>1567</v>
      </c>
      <c r="B176" s="25" t="s">
        <v>1568</v>
      </c>
      <c r="C176" s="26" t="s">
        <v>68</v>
      </c>
      <c r="D176" s="27" t="s">
        <v>102</v>
      </c>
      <c r="E176" s="25" t="s">
        <v>51</v>
      </c>
      <c r="F176" s="171">
        <v>43902.0</v>
      </c>
      <c r="G176" s="30">
        <v>16.0</v>
      </c>
      <c r="H176" s="25" t="s">
        <v>53</v>
      </c>
      <c r="I176" s="46"/>
      <c r="J176" s="28"/>
      <c r="K176" s="25" t="s">
        <v>51</v>
      </c>
      <c r="L176" s="42">
        <v>44252.0</v>
      </c>
      <c r="M176" s="44" t="s">
        <v>3087</v>
      </c>
      <c r="N176" s="42">
        <v>43983.0</v>
      </c>
      <c r="O176" s="32" t="s">
        <v>51</v>
      </c>
      <c r="P176" s="32" t="s">
        <v>3088</v>
      </c>
      <c r="Q176" s="33">
        <v>44130.0</v>
      </c>
      <c r="R176" s="32">
        <v>1522.0</v>
      </c>
      <c r="S176" s="32" t="s">
        <v>55</v>
      </c>
      <c r="T176" s="28"/>
      <c r="U176" s="28"/>
      <c r="V176" s="32"/>
      <c r="W176" s="172"/>
      <c r="X176" s="187" t="s">
        <v>3089</v>
      </c>
      <c r="Y176" s="88"/>
      <c r="Z176" s="88"/>
      <c r="AA176" s="187"/>
      <c r="AB176" s="198"/>
      <c r="AC176" s="88"/>
      <c r="AD176" s="187" t="s">
        <v>51</v>
      </c>
      <c r="AE176" s="88" t="s">
        <v>3090</v>
      </c>
      <c r="AF176" s="189"/>
      <c r="AG176" s="190"/>
      <c r="AH176" s="189"/>
      <c r="AI176" s="190"/>
      <c r="AJ176" s="190"/>
      <c r="AK176" s="189"/>
      <c r="AL176" s="190"/>
      <c r="AM176" s="192"/>
      <c r="AN176" s="137"/>
      <c r="AO176" s="192"/>
      <c r="AP176" s="137"/>
      <c r="AQ176" s="192"/>
      <c r="AR176" s="137"/>
      <c r="AS176" s="192"/>
      <c r="AT176" s="137"/>
      <c r="AU176" s="125"/>
      <c r="AV176" s="125"/>
      <c r="AW176" s="146"/>
      <c r="AX176" s="125"/>
      <c r="AY176" s="35" t="s">
        <v>51</v>
      </c>
      <c r="AZ176" s="177" t="s">
        <v>3091</v>
      </c>
      <c r="BA176" s="125"/>
      <c r="BB176" s="125"/>
      <c r="BC176" s="125"/>
      <c r="BD176" s="125"/>
      <c r="BE176" s="125"/>
      <c r="BF176" s="178" t="s">
        <v>3092</v>
      </c>
      <c r="BG176" s="178" t="s">
        <v>3093</v>
      </c>
      <c r="BH176" s="125"/>
      <c r="BI176" s="125"/>
      <c r="BJ176" s="180" t="s">
        <v>3094</v>
      </c>
    </row>
    <row r="177">
      <c r="A177" s="24" t="s">
        <v>1576</v>
      </c>
      <c r="B177" s="25" t="s">
        <v>1577</v>
      </c>
      <c r="C177" s="26" t="s">
        <v>68</v>
      </c>
      <c r="D177" s="27" t="s">
        <v>102</v>
      </c>
      <c r="E177" s="25" t="s">
        <v>51</v>
      </c>
      <c r="F177" s="171">
        <v>43903.0</v>
      </c>
      <c r="G177" s="30">
        <v>141.0</v>
      </c>
      <c r="H177" s="25" t="s">
        <v>53</v>
      </c>
      <c r="I177" s="46"/>
      <c r="J177" s="28"/>
      <c r="K177" s="25" t="s">
        <v>51</v>
      </c>
      <c r="L177" s="42">
        <v>44227.0</v>
      </c>
      <c r="M177" s="44" t="s">
        <v>3095</v>
      </c>
      <c r="N177" s="42">
        <v>43969.0</v>
      </c>
      <c r="O177" s="25" t="s">
        <v>51</v>
      </c>
      <c r="P177" s="32" t="s">
        <v>3096</v>
      </c>
      <c r="Q177" s="42">
        <v>44123.0</v>
      </c>
      <c r="R177" s="25">
        <v>1466.0</v>
      </c>
      <c r="S177" s="32" t="s">
        <v>55</v>
      </c>
      <c r="T177" s="28"/>
      <c r="U177" s="28"/>
      <c r="V177" s="25"/>
      <c r="W177" s="171"/>
      <c r="X177" s="173" t="s">
        <v>3097</v>
      </c>
      <c r="Y177" s="35"/>
      <c r="Z177" s="35"/>
      <c r="AA177" s="173"/>
      <c r="AB177" s="174"/>
      <c r="AC177" s="35"/>
      <c r="AD177" s="173" t="s">
        <v>51</v>
      </c>
      <c r="AE177" s="88" t="s">
        <v>3098</v>
      </c>
      <c r="AF177" s="175"/>
      <c r="AG177" s="176"/>
      <c r="AH177" s="175"/>
      <c r="AI177" s="176"/>
      <c r="AJ177" s="176"/>
      <c r="AK177" s="175"/>
      <c r="AL177" s="176"/>
      <c r="AM177" s="125"/>
      <c r="AN177" s="173" t="s">
        <v>51</v>
      </c>
      <c r="AO177" s="35" t="s">
        <v>3099</v>
      </c>
      <c r="AP177" s="146"/>
      <c r="AQ177" s="125"/>
      <c r="AR177" s="173" t="s">
        <v>51</v>
      </c>
      <c r="AS177" s="217" t="s">
        <v>3100</v>
      </c>
      <c r="AT177" s="146"/>
      <c r="AU177" s="125"/>
      <c r="AV177" s="125"/>
      <c r="AW177" s="146"/>
      <c r="AX177" s="125"/>
      <c r="AY177" s="35" t="s">
        <v>58</v>
      </c>
      <c r="AZ177" s="177" t="s">
        <v>3101</v>
      </c>
      <c r="BA177" s="35" t="s">
        <v>2083</v>
      </c>
      <c r="BB177" s="178" t="s">
        <v>3102</v>
      </c>
      <c r="BC177" s="125"/>
      <c r="BD177" s="125"/>
      <c r="BE177" s="125"/>
      <c r="BF177" s="180" t="s">
        <v>3103</v>
      </c>
      <c r="BG177" s="125"/>
      <c r="BH177" s="125"/>
      <c r="BI177" s="180" t="s">
        <v>3104</v>
      </c>
      <c r="BJ177" s="35" t="s">
        <v>3105</v>
      </c>
    </row>
    <row r="178">
      <c r="A178" s="24" t="s">
        <v>1586</v>
      </c>
      <c r="B178" s="25" t="s">
        <v>1587</v>
      </c>
      <c r="C178" s="26" t="s">
        <v>93</v>
      </c>
      <c r="D178" s="27" t="s">
        <v>108</v>
      </c>
      <c r="E178" s="25" t="s">
        <v>51</v>
      </c>
      <c r="F178" s="171">
        <v>43920.0</v>
      </c>
      <c r="G178" s="30">
        <v>0.0</v>
      </c>
      <c r="H178" s="28"/>
      <c r="I178" s="46"/>
      <c r="J178" s="28"/>
      <c r="K178" s="25" t="s">
        <v>51</v>
      </c>
      <c r="L178" s="42">
        <v>44341.0</v>
      </c>
      <c r="M178" s="44" t="s">
        <v>3106</v>
      </c>
      <c r="N178" s="42">
        <v>43970.0</v>
      </c>
      <c r="O178" s="28"/>
      <c r="P178" s="36"/>
      <c r="Q178" s="55"/>
      <c r="R178" s="25">
        <v>0.0</v>
      </c>
      <c r="S178" s="32" t="s">
        <v>55</v>
      </c>
      <c r="T178" s="28"/>
      <c r="U178" s="28"/>
      <c r="V178" s="28"/>
      <c r="W178" s="184"/>
      <c r="X178" s="146"/>
      <c r="Y178" s="125"/>
      <c r="Z178" s="125"/>
      <c r="AA178" s="146"/>
      <c r="AB178" s="183"/>
      <c r="AC178" s="125"/>
      <c r="AD178" s="146"/>
      <c r="AE178" s="125"/>
      <c r="AF178" s="146"/>
      <c r="AG178" s="125"/>
      <c r="AH178" s="146"/>
      <c r="AI178" s="125"/>
      <c r="AJ178" s="125"/>
      <c r="AK178" s="146"/>
      <c r="AL178" s="125"/>
      <c r="AM178" s="125"/>
      <c r="AN178" s="146"/>
      <c r="AO178" s="125"/>
      <c r="AP178" s="146"/>
      <c r="AQ178" s="125"/>
      <c r="AR178" s="146"/>
      <c r="AS178" s="125"/>
      <c r="AT178" s="146"/>
      <c r="AU178" s="125"/>
      <c r="AV178" s="125"/>
      <c r="AW178" s="146"/>
      <c r="AX178" s="125"/>
      <c r="AY178" s="125"/>
      <c r="AZ178" s="185"/>
      <c r="BA178" s="125"/>
      <c r="BB178" s="125"/>
      <c r="BC178" s="125"/>
      <c r="BD178" s="125"/>
      <c r="BE178" s="125"/>
      <c r="BF178" s="125"/>
      <c r="BG178" s="181" t="s">
        <v>3107</v>
      </c>
      <c r="BH178" s="125"/>
      <c r="BI178" s="125"/>
      <c r="BJ178" s="125"/>
    </row>
    <row r="179">
      <c r="A179" s="24" t="s">
        <v>1590</v>
      </c>
      <c r="B179" s="25" t="s">
        <v>1591</v>
      </c>
      <c r="C179" s="26" t="s">
        <v>107</v>
      </c>
      <c r="D179" s="27" t="s">
        <v>50</v>
      </c>
      <c r="E179" s="25" t="s">
        <v>51</v>
      </c>
      <c r="F179" s="171">
        <v>43909.0</v>
      </c>
      <c r="G179" s="30">
        <v>1.0</v>
      </c>
      <c r="H179" s="25" t="s">
        <v>109</v>
      </c>
      <c r="I179" s="41">
        <v>2.0</v>
      </c>
      <c r="J179" s="25" t="s">
        <v>51</v>
      </c>
      <c r="K179" s="32" t="s">
        <v>51</v>
      </c>
      <c r="L179" s="33">
        <v>44343.0</v>
      </c>
      <c r="M179" s="44" t="s">
        <v>3108</v>
      </c>
      <c r="N179" s="33">
        <v>44058.0</v>
      </c>
      <c r="O179" s="32" t="s">
        <v>51</v>
      </c>
      <c r="P179" s="32" t="s">
        <v>3109</v>
      </c>
      <c r="Q179" s="33">
        <v>44249.0</v>
      </c>
      <c r="R179" s="32">
        <v>3250.0</v>
      </c>
      <c r="S179" s="32" t="s">
        <v>55</v>
      </c>
      <c r="T179" s="32"/>
      <c r="U179" s="32"/>
      <c r="V179" s="32"/>
      <c r="W179" s="172"/>
      <c r="X179" s="146"/>
      <c r="Y179" s="125"/>
      <c r="Z179" s="125"/>
      <c r="AA179" s="146"/>
      <c r="AB179" s="183"/>
      <c r="AC179" s="125"/>
      <c r="AD179" s="173" t="s">
        <v>58</v>
      </c>
      <c r="AE179" s="176"/>
      <c r="AF179" s="175"/>
      <c r="AG179" s="176"/>
      <c r="AH179" s="173" t="s">
        <v>51</v>
      </c>
      <c r="AI179" s="178" t="s">
        <v>3110</v>
      </c>
      <c r="AJ179" s="176"/>
      <c r="AK179" s="175"/>
      <c r="AL179" s="176"/>
      <c r="AM179" s="125"/>
      <c r="AN179" s="146"/>
      <c r="AO179" s="125"/>
      <c r="AP179" s="146"/>
      <c r="AQ179" s="125"/>
      <c r="AR179" s="173" t="s">
        <v>51</v>
      </c>
      <c r="AS179" s="35" t="s">
        <v>3111</v>
      </c>
      <c r="AT179" s="146"/>
      <c r="AU179" s="125"/>
      <c r="AV179" s="125"/>
      <c r="AW179" s="146"/>
      <c r="AX179" s="125"/>
      <c r="AY179" s="125"/>
      <c r="AZ179" s="185"/>
      <c r="BA179" s="125"/>
      <c r="BB179" s="125"/>
      <c r="BC179" s="125"/>
      <c r="BD179" s="125"/>
      <c r="BE179" s="125"/>
      <c r="BF179" s="125"/>
      <c r="BG179" s="125"/>
      <c r="BH179" s="188" t="s">
        <v>3112</v>
      </c>
      <c r="BI179" s="125"/>
      <c r="BJ179" s="180" t="s">
        <v>3113</v>
      </c>
    </row>
    <row r="180">
      <c r="A180" s="24" t="s">
        <v>1598</v>
      </c>
      <c r="B180" s="25" t="s">
        <v>1599</v>
      </c>
      <c r="C180" s="26" t="s">
        <v>107</v>
      </c>
      <c r="D180" s="27" t="s">
        <v>69</v>
      </c>
      <c r="E180" s="25" t="s">
        <v>51</v>
      </c>
      <c r="F180" s="171">
        <v>43906.0</v>
      </c>
      <c r="G180" s="30">
        <v>61.0</v>
      </c>
      <c r="H180" s="29">
        <v>43937.0</v>
      </c>
      <c r="I180" s="46">
        <f>(H180-F180)/7</f>
        <v>4.428571429</v>
      </c>
      <c r="J180" s="25" t="s">
        <v>51</v>
      </c>
      <c r="K180" s="25" t="s">
        <v>51</v>
      </c>
      <c r="L180" s="42">
        <v>44252.0</v>
      </c>
      <c r="M180" s="212" t="s">
        <v>3114</v>
      </c>
      <c r="N180" s="42">
        <v>43990.0</v>
      </c>
      <c r="O180" s="32" t="s">
        <v>51</v>
      </c>
      <c r="P180" s="44" t="s">
        <v>3115</v>
      </c>
      <c r="Q180" s="33">
        <v>44039.0</v>
      </c>
      <c r="R180" s="32">
        <v>48285.0</v>
      </c>
      <c r="S180" s="32" t="s">
        <v>55</v>
      </c>
      <c r="T180" s="25"/>
      <c r="U180" s="25"/>
      <c r="V180" s="32"/>
      <c r="W180" s="172"/>
      <c r="X180" s="173" t="s">
        <v>3116</v>
      </c>
      <c r="Y180" s="35"/>
      <c r="Z180" s="35"/>
      <c r="AA180" s="173" t="s">
        <v>51</v>
      </c>
      <c r="AB180" s="174"/>
      <c r="AC180" s="35"/>
      <c r="AD180" s="173" t="s">
        <v>51</v>
      </c>
      <c r="AE180" s="88" t="s">
        <v>3117</v>
      </c>
      <c r="AF180" s="88"/>
      <c r="AG180" s="88"/>
      <c r="AH180" s="88" t="s">
        <v>51</v>
      </c>
      <c r="AI180" s="191" t="s">
        <v>3118</v>
      </c>
      <c r="AJ180" s="88"/>
      <c r="AK180" s="88" t="s">
        <v>3119</v>
      </c>
      <c r="AL180" s="88"/>
      <c r="AM180" s="125"/>
      <c r="AN180" s="146"/>
      <c r="AO180" s="125"/>
      <c r="AP180" s="260" t="s">
        <v>51</v>
      </c>
      <c r="AQ180" s="71" t="s">
        <v>51</v>
      </c>
      <c r="AR180" s="146"/>
      <c r="AS180" s="125"/>
      <c r="AT180" s="260" t="s">
        <v>51</v>
      </c>
      <c r="AU180" s="71" t="s">
        <v>3120</v>
      </c>
      <c r="AV180" s="125"/>
      <c r="AW180" s="146"/>
      <c r="AX180" s="125"/>
      <c r="AY180" s="35" t="s">
        <v>51</v>
      </c>
      <c r="AZ180" s="177" t="s">
        <v>3121</v>
      </c>
      <c r="BA180" s="35" t="s">
        <v>1958</v>
      </c>
      <c r="BB180" s="178" t="s">
        <v>3122</v>
      </c>
      <c r="BC180" s="125"/>
      <c r="BD180" s="125"/>
      <c r="BE180" s="125"/>
      <c r="BF180" s="125"/>
      <c r="BG180" s="125"/>
      <c r="BH180" s="188" t="s">
        <v>3123</v>
      </c>
      <c r="BI180" s="125"/>
      <c r="BJ180" s="181" t="s">
        <v>3124</v>
      </c>
    </row>
    <row r="181">
      <c r="A181" s="24" t="s">
        <v>1614</v>
      </c>
      <c r="B181" s="25" t="s">
        <v>1615</v>
      </c>
      <c r="C181" s="26" t="s">
        <v>107</v>
      </c>
      <c r="D181" s="27" t="s">
        <v>50</v>
      </c>
      <c r="E181" s="25" t="s">
        <v>51</v>
      </c>
      <c r="F181" s="171">
        <v>43910.0</v>
      </c>
      <c r="G181" s="30">
        <v>0.0</v>
      </c>
      <c r="H181" s="25" t="s">
        <v>1616</v>
      </c>
      <c r="I181" s="41">
        <v>6.0</v>
      </c>
      <c r="J181" s="28"/>
      <c r="K181" s="25" t="s">
        <v>51</v>
      </c>
      <c r="L181" s="42">
        <v>44327.0</v>
      </c>
      <c r="M181" s="182" t="s">
        <v>3125</v>
      </c>
      <c r="N181" s="42">
        <v>44109.0</v>
      </c>
      <c r="O181" s="25"/>
      <c r="P181" s="32"/>
      <c r="Q181" s="42"/>
      <c r="R181" s="25">
        <v>2726.0</v>
      </c>
      <c r="S181" s="32" t="s">
        <v>55</v>
      </c>
      <c r="T181" s="28"/>
      <c r="U181" s="28"/>
      <c r="V181" s="25"/>
      <c r="W181" s="171"/>
      <c r="X181" s="146"/>
      <c r="Y181" s="125"/>
      <c r="Z181" s="125"/>
      <c r="AA181" s="173" t="s">
        <v>51</v>
      </c>
      <c r="AB181" s="183"/>
      <c r="AC181" s="35" t="s">
        <v>3126</v>
      </c>
      <c r="AD181" s="173" t="s">
        <v>51</v>
      </c>
      <c r="AE181" s="35" t="s">
        <v>3127</v>
      </c>
      <c r="AF181" s="175"/>
      <c r="AG181" s="176"/>
      <c r="AH181" s="175"/>
      <c r="AI181" s="176"/>
      <c r="AJ181" s="176"/>
      <c r="AK181" s="175"/>
      <c r="AL181" s="176"/>
      <c r="AM181" s="125"/>
      <c r="AN181" s="146"/>
      <c r="AO181" s="125"/>
      <c r="AP181" s="146"/>
      <c r="AQ181" s="125"/>
      <c r="AR181" s="173" t="s">
        <v>51</v>
      </c>
      <c r="AS181" s="35" t="s">
        <v>3128</v>
      </c>
      <c r="AT181" s="146"/>
      <c r="AU181" s="125"/>
      <c r="AV181" s="125"/>
      <c r="AW181" s="146"/>
      <c r="AX181" s="125"/>
      <c r="AY181" s="125"/>
      <c r="AZ181" s="185"/>
      <c r="BA181" s="125"/>
      <c r="BB181" s="125"/>
      <c r="BC181" s="35" t="s">
        <v>51</v>
      </c>
      <c r="BD181" s="178" t="s">
        <v>3129</v>
      </c>
      <c r="BE181" s="125"/>
      <c r="BF181" s="125"/>
      <c r="BG181" s="125"/>
      <c r="BH181" s="125"/>
      <c r="BI181" s="125"/>
      <c r="BJ181" s="180" t="s">
        <v>3130</v>
      </c>
    </row>
    <row r="182">
      <c r="A182" s="24" t="s">
        <v>1621</v>
      </c>
      <c r="B182" s="25" t="s">
        <v>1622</v>
      </c>
      <c r="C182" s="26" t="s">
        <v>68</v>
      </c>
      <c r="D182" s="27" t="s">
        <v>102</v>
      </c>
      <c r="E182" s="25" t="s">
        <v>51</v>
      </c>
      <c r="F182" s="171">
        <v>43901.0</v>
      </c>
      <c r="G182" s="30">
        <v>589.0</v>
      </c>
      <c r="H182" s="25" t="s">
        <v>70</v>
      </c>
      <c r="I182" s="41"/>
      <c r="J182" s="25" t="s">
        <v>51</v>
      </c>
      <c r="K182" s="25" t="s">
        <v>51</v>
      </c>
      <c r="L182" s="42">
        <v>44253.0</v>
      </c>
      <c r="M182" s="44" t="s">
        <v>3131</v>
      </c>
      <c r="N182" s="42">
        <v>44078.0</v>
      </c>
      <c r="O182" s="32"/>
      <c r="P182" s="32"/>
      <c r="Q182" s="33"/>
      <c r="R182" s="32">
        <v>503985.0</v>
      </c>
      <c r="S182" s="32" t="s">
        <v>55</v>
      </c>
      <c r="T182" s="25"/>
      <c r="U182" s="25"/>
      <c r="V182" s="32" t="s">
        <v>51</v>
      </c>
      <c r="W182" s="172">
        <v>44078.0</v>
      </c>
      <c r="X182" s="146"/>
      <c r="Y182" s="125"/>
      <c r="Z182" s="125"/>
      <c r="AA182" s="146"/>
      <c r="AB182" s="183"/>
      <c r="AC182" s="125"/>
      <c r="AD182" s="173" t="s">
        <v>51</v>
      </c>
      <c r="AE182" s="35" t="s">
        <v>3132</v>
      </c>
      <c r="AF182" s="175"/>
      <c r="AG182" s="176"/>
      <c r="AH182" s="173" t="s">
        <v>51</v>
      </c>
      <c r="AI182" s="178" t="s">
        <v>3133</v>
      </c>
      <c r="AJ182" s="176"/>
      <c r="AK182" s="175"/>
      <c r="AL182" s="176"/>
      <c r="AM182" s="125"/>
      <c r="AN182" s="173" t="s">
        <v>51</v>
      </c>
      <c r="AO182" s="35" t="s">
        <v>3134</v>
      </c>
      <c r="AP182" s="146"/>
      <c r="AQ182" s="125"/>
      <c r="AR182" s="173" t="s">
        <v>51</v>
      </c>
      <c r="AS182" s="178" t="s">
        <v>3135</v>
      </c>
      <c r="AT182" s="146"/>
      <c r="AU182" s="125"/>
      <c r="AV182" s="125"/>
      <c r="AW182" s="146"/>
      <c r="AX182" s="125"/>
      <c r="AY182" s="35" t="s">
        <v>58</v>
      </c>
      <c r="AZ182" s="177" t="s">
        <v>3136</v>
      </c>
      <c r="BA182" s="35" t="s">
        <v>2083</v>
      </c>
      <c r="BB182" s="178" t="s">
        <v>3137</v>
      </c>
      <c r="BC182" s="179"/>
      <c r="BD182" s="179"/>
      <c r="BE182" s="125"/>
      <c r="BF182" s="125"/>
      <c r="BG182" s="88" t="s">
        <v>2446</v>
      </c>
      <c r="BH182" s="125"/>
      <c r="BI182" s="125"/>
      <c r="BJ182" s="125"/>
    </row>
    <row r="183">
      <c r="A183" s="24" t="s">
        <v>1631</v>
      </c>
      <c r="B183" s="25" t="s">
        <v>1632</v>
      </c>
      <c r="C183" s="26" t="s">
        <v>49</v>
      </c>
      <c r="D183" s="27" t="s">
        <v>69</v>
      </c>
      <c r="E183" s="25" t="s">
        <v>51</v>
      </c>
      <c r="F183" s="171">
        <v>43906.0</v>
      </c>
      <c r="G183" s="30">
        <v>10.0</v>
      </c>
      <c r="H183" s="29">
        <v>43941.0</v>
      </c>
      <c r="I183" s="46">
        <f>(H183-F183)/7</f>
        <v>5</v>
      </c>
      <c r="J183" s="28"/>
      <c r="K183" s="25" t="s">
        <v>51</v>
      </c>
      <c r="L183" s="42">
        <v>44308.0</v>
      </c>
      <c r="M183" s="182" t="s">
        <v>3138</v>
      </c>
      <c r="N183" s="42">
        <v>44018.0</v>
      </c>
      <c r="O183" s="32" t="s">
        <v>51</v>
      </c>
      <c r="P183" s="44" t="s">
        <v>3139</v>
      </c>
      <c r="Q183" s="33">
        <v>44025.0</v>
      </c>
      <c r="R183" s="32">
        <v>2078.0</v>
      </c>
      <c r="S183" s="32" t="s">
        <v>55</v>
      </c>
      <c r="T183" s="28"/>
      <c r="U183" s="28"/>
      <c r="V183" s="32"/>
      <c r="W183" s="172"/>
      <c r="X183" s="146"/>
      <c r="Y183" s="125"/>
      <c r="Z183" s="125"/>
      <c r="AA183" s="146"/>
      <c r="AB183" s="183"/>
      <c r="AC183" s="125"/>
      <c r="AD183" s="173" t="s">
        <v>51</v>
      </c>
      <c r="AE183" s="35" t="s">
        <v>3140</v>
      </c>
      <c r="AF183" s="175"/>
      <c r="AG183" s="176"/>
      <c r="AH183" s="175"/>
      <c r="AI183" s="176"/>
      <c r="AJ183" s="176"/>
      <c r="AK183" s="175"/>
      <c r="AL183" s="176"/>
      <c r="AM183" s="125"/>
      <c r="AN183" s="146"/>
      <c r="AO183" s="125"/>
      <c r="AP183" s="146"/>
      <c r="AQ183" s="125"/>
      <c r="AR183" s="173" t="s">
        <v>51</v>
      </c>
      <c r="AS183" s="178" t="s">
        <v>3141</v>
      </c>
      <c r="AT183" s="146"/>
      <c r="AU183" s="125"/>
      <c r="AV183" s="125"/>
      <c r="AW183" s="146"/>
      <c r="AX183" s="125"/>
      <c r="AY183" s="35" t="s">
        <v>58</v>
      </c>
      <c r="AZ183" s="177" t="s">
        <v>3142</v>
      </c>
      <c r="BA183" s="125"/>
      <c r="BB183" s="125"/>
      <c r="BC183" s="125"/>
      <c r="BD183" s="125"/>
      <c r="BE183" s="125"/>
      <c r="BF183" s="125"/>
      <c r="BG183" s="125"/>
      <c r="BH183" s="125"/>
      <c r="BI183" s="180" t="s">
        <v>3143</v>
      </c>
      <c r="BJ183" s="181" t="s">
        <v>3144</v>
      </c>
    </row>
    <row r="184">
      <c r="A184" s="24" t="s">
        <v>1639</v>
      </c>
      <c r="B184" s="25" t="s">
        <v>1640</v>
      </c>
      <c r="C184" s="26" t="s">
        <v>118</v>
      </c>
      <c r="D184" s="27" t="s">
        <v>102</v>
      </c>
      <c r="E184" s="25" t="s">
        <v>51</v>
      </c>
      <c r="F184" s="171">
        <v>43917.0</v>
      </c>
      <c r="G184" s="30">
        <v>0.0</v>
      </c>
      <c r="H184" s="25" t="s">
        <v>589</v>
      </c>
      <c r="I184" s="41">
        <v>3.0</v>
      </c>
      <c r="J184" s="59"/>
      <c r="K184" s="59" t="s">
        <v>51</v>
      </c>
      <c r="L184" s="61">
        <v>44349.0</v>
      </c>
      <c r="M184" s="204" t="s">
        <v>3145</v>
      </c>
      <c r="N184" s="61">
        <v>44081.0</v>
      </c>
      <c r="O184" s="32" t="s">
        <v>51</v>
      </c>
      <c r="P184" s="32" t="s">
        <v>3146</v>
      </c>
      <c r="Q184" s="33">
        <v>44341.0</v>
      </c>
      <c r="R184" s="32">
        <v>17.0</v>
      </c>
      <c r="S184" s="32" t="s">
        <v>55</v>
      </c>
      <c r="T184" s="59"/>
      <c r="U184" s="59"/>
      <c r="V184" s="32"/>
      <c r="W184" s="172"/>
      <c r="X184" s="173" t="s">
        <v>51</v>
      </c>
      <c r="Y184" s="35" t="s">
        <v>3147</v>
      </c>
      <c r="Z184" s="35"/>
      <c r="AA184" s="146"/>
      <c r="AB184" s="174"/>
      <c r="AC184" s="35"/>
      <c r="AD184" s="173" t="s">
        <v>51</v>
      </c>
      <c r="AE184" s="35" t="s">
        <v>3148</v>
      </c>
      <c r="AF184" s="175"/>
      <c r="AG184" s="176"/>
      <c r="AH184" s="173" t="s">
        <v>51</v>
      </c>
      <c r="AI184" s="178" t="s">
        <v>3149</v>
      </c>
      <c r="AJ184" s="176"/>
      <c r="AK184" s="175"/>
      <c r="AL184" s="176"/>
      <c r="AM184" s="125"/>
      <c r="AN184" s="146"/>
      <c r="AO184" s="125"/>
      <c r="AP184" s="146"/>
      <c r="AQ184" s="125"/>
      <c r="AR184" s="173" t="s">
        <v>51</v>
      </c>
      <c r="AS184" s="35" t="s">
        <v>3150</v>
      </c>
      <c r="AT184" s="146"/>
      <c r="AU184" s="125"/>
      <c r="AV184" s="125"/>
      <c r="AW184" s="146"/>
      <c r="AX184" s="125"/>
      <c r="AY184" s="125"/>
      <c r="AZ184" s="185"/>
      <c r="BA184" s="125"/>
      <c r="BB184" s="125"/>
      <c r="BC184" s="125"/>
      <c r="BD184" s="125"/>
      <c r="BE184" s="125"/>
      <c r="BF184" s="125"/>
      <c r="BG184" s="125"/>
      <c r="BH184" s="125"/>
      <c r="BI184" s="180" t="s">
        <v>3151</v>
      </c>
      <c r="BJ184" s="181" t="s">
        <v>3152</v>
      </c>
    </row>
    <row r="185">
      <c r="A185" s="24" t="s">
        <v>1646</v>
      </c>
      <c r="B185" s="25" t="s">
        <v>1647</v>
      </c>
      <c r="C185" s="26" t="s">
        <v>118</v>
      </c>
      <c r="D185" s="27" t="s">
        <v>69</v>
      </c>
      <c r="E185" s="25" t="s">
        <v>51</v>
      </c>
      <c r="F185" s="171">
        <v>43906.0</v>
      </c>
      <c r="G185" s="30">
        <v>2.0</v>
      </c>
      <c r="H185" s="29">
        <v>43941.0</v>
      </c>
      <c r="I185" s="46">
        <f>(H185-F185)/7</f>
        <v>5</v>
      </c>
      <c r="J185" s="25"/>
      <c r="K185" s="25" t="s">
        <v>51</v>
      </c>
      <c r="L185" s="42">
        <v>44308.0</v>
      </c>
      <c r="M185" s="44" t="s">
        <v>3153</v>
      </c>
      <c r="N185" s="42">
        <v>44081.0</v>
      </c>
      <c r="O185" s="25" t="s">
        <v>51</v>
      </c>
      <c r="P185" s="32" t="s">
        <v>3154</v>
      </c>
      <c r="Q185" s="42">
        <v>44120.0</v>
      </c>
      <c r="R185" s="25">
        <v>26.0</v>
      </c>
      <c r="S185" s="32" t="s">
        <v>55</v>
      </c>
      <c r="T185" s="25"/>
      <c r="U185" s="25"/>
      <c r="V185" s="25"/>
      <c r="W185" s="171"/>
      <c r="X185" s="187" t="s">
        <v>3155</v>
      </c>
      <c r="Y185" s="88"/>
      <c r="Z185" s="88" t="s">
        <v>51</v>
      </c>
      <c r="AA185" s="187"/>
      <c r="AB185" s="198">
        <v>43985.0</v>
      </c>
      <c r="AC185" s="88" t="s">
        <v>3156</v>
      </c>
      <c r="AD185" s="187" t="s">
        <v>51</v>
      </c>
      <c r="AE185" s="88" t="s">
        <v>3157</v>
      </c>
      <c r="AF185" s="175"/>
      <c r="AG185" s="176"/>
      <c r="AH185" s="173" t="s">
        <v>51</v>
      </c>
      <c r="AI185" s="178" t="s">
        <v>3158</v>
      </c>
      <c r="AJ185" s="176"/>
      <c r="AK185" s="175"/>
      <c r="AL185" s="176"/>
      <c r="AM185" s="125"/>
      <c r="AN185" s="146"/>
      <c r="AO185" s="125"/>
      <c r="AP185" s="146"/>
      <c r="AQ185" s="125"/>
      <c r="AR185" s="146"/>
      <c r="AS185" s="125"/>
      <c r="AT185" s="146"/>
      <c r="AU185" s="125"/>
      <c r="AV185" s="125"/>
      <c r="AW185" s="146"/>
      <c r="AX185" s="125"/>
      <c r="AY185" s="35" t="s">
        <v>58</v>
      </c>
      <c r="AZ185" s="177" t="s">
        <v>3159</v>
      </c>
      <c r="BA185" s="125"/>
      <c r="BB185" s="125"/>
      <c r="BC185" s="125"/>
      <c r="BD185" s="125"/>
      <c r="BE185" s="125"/>
      <c r="BF185" s="125"/>
      <c r="BG185" s="125"/>
      <c r="BH185" s="188" t="s">
        <v>1651</v>
      </c>
      <c r="BI185" s="125"/>
      <c r="BJ185" s="181" t="s">
        <v>3160</v>
      </c>
    </row>
    <row r="186">
      <c r="A186" s="24" t="s">
        <v>1652</v>
      </c>
      <c r="B186" s="25" t="s">
        <v>1653</v>
      </c>
      <c r="C186" s="26" t="s">
        <v>118</v>
      </c>
      <c r="D186" s="27" t="s">
        <v>102</v>
      </c>
      <c r="E186" s="25" t="s">
        <v>51</v>
      </c>
      <c r="F186" s="171">
        <v>43907.0</v>
      </c>
      <c r="G186" s="47"/>
      <c r="H186" s="28"/>
      <c r="I186" s="46"/>
      <c r="J186" s="28"/>
      <c r="K186" s="25" t="s">
        <v>51</v>
      </c>
      <c r="L186" s="42">
        <v>44098.0</v>
      </c>
      <c r="M186" s="44" t="s">
        <v>3161</v>
      </c>
      <c r="N186" s="42">
        <v>43969.0</v>
      </c>
      <c r="O186" s="28"/>
      <c r="P186" s="36"/>
      <c r="Q186" s="55"/>
      <c r="R186" s="25">
        <v>39.0</v>
      </c>
      <c r="S186" s="32" t="s">
        <v>55</v>
      </c>
      <c r="T186" s="28"/>
      <c r="U186" s="28"/>
      <c r="V186" s="28"/>
      <c r="W186" s="184"/>
      <c r="X186" s="146"/>
      <c r="Y186" s="125"/>
      <c r="Z186" s="125"/>
      <c r="AA186" s="146"/>
      <c r="AB186" s="183"/>
      <c r="AC186" s="125"/>
      <c r="AD186" s="173" t="s">
        <v>51</v>
      </c>
      <c r="AE186" s="178" t="s">
        <v>3162</v>
      </c>
      <c r="AF186" s="146"/>
      <c r="AG186" s="125"/>
      <c r="AH186" s="173" t="s">
        <v>51</v>
      </c>
      <c r="AI186" s="178" t="s">
        <v>3163</v>
      </c>
      <c r="AJ186" s="125"/>
      <c r="AK186" s="146"/>
      <c r="AL186" s="125"/>
      <c r="AM186" s="125"/>
      <c r="AN186" s="146"/>
      <c r="AO186" s="125"/>
      <c r="AP186" s="146"/>
      <c r="AQ186" s="125"/>
      <c r="AR186" s="146"/>
      <c r="AS186" s="125"/>
      <c r="AT186" s="146"/>
      <c r="AU186" s="125"/>
      <c r="AV186" s="125"/>
      <c r="AW186" s="146"/>
      <c r="AX186" s="125"/>
      <c r="AY186" s="125"/>
      <c r="AZ186" s="185"/>
      <c r="BA186" s="125"/>
      <c r="BB186" s="125"/>
      <c r="BC186" s="125"/>
      <c r="BD186" s="125"/>
      <c r="BE186" s="125"/>
      <c r="BF186" s="125"/>
      <c r="BG186" s="181" t="s">
        <v>3164</v>
      </c>
      <c r="BH186" s="188" t="s">
        <v>1645</v>
      </c>
      <c r="BI186" s="125"/>
      <c r="BJ186" s="125"/>
    </row>
    <row r="187">
      <c r="A187" s="116" t="s">
        <v>1656</v>
      </c>
      <c r="B187" s="25" t="s">
        <v>1657</v>
      </c>
      <c r="C187" s="26" t="s">
        <v>118</v>
      </c>
      <c r="D187" s="27" t="s">
        <v>69</v>
      </c>
      <c r="E187" s="25" t="s">
        <v>51</v>
      </c>
      <c r="F187" s="171">
        <v>43910.0</v>
      </c>
      <c r="G187" s="30">
        <v>1.0</v>
      </c>
      <c r="H187" s="25" t="s">
        <v>53</v>
      </c>
      <c r="I187" s="31"/>
      <c r="J187" s="32"/>
      <c r="K187" s="32" t="s">
        <v>51</v>
      </c>
      <c r="L187" s="33">
        <v>44252.0</v>
      </c>
      <c r="M187" s="44" t="s">
        <v>3165</v>
      </c>
      <c r="N187" s="33">
        <v>43983.0</v>
      </c>
      <c r="O187" s="25" t="s">
        <v>51</v>
      </c>
      <c r="P187" s="32" t="s">
        <v>3166</v>
      </c>
      <c r="Q187" s="42">
        <v>44200.0</v>
      </c>
      <c r="R187" s="25">
        <v>26.0</v>
      </c>
      <c r="S187" s="32" t="s">
        <v>55</v>
      </c>
      <c r="T187" s="32"/>
      <c r="U187" s="32"/>
      <c r="V187" s="25" t="s">
        <v>51</v>
      </c>
      <c r="W187" s="171">
        <v>43983.0</v>
      </c>
      <c r="X187" s="146"/>
      <c r="Y187" s="208"/>
      <c r="Z187" s="208"/>
      <c r="AA187" s="221" t="s">
        <v>51</v>
      </c>
      <c r="AB187" s="172">
        <v>43983.0</v>
      </c>
      <c r="AC187" s="208" t="s">
        <v>3167</v>
      </c>
      <c r="AD187" s="221" t="s">
        <v>51</v>
      </c>
      <c r="AE187" s="217" t="s">
        <v>3168</v>
      </c>
      <c r="AF187" s="175"/>
      <c r="AG187" s="176"/>
      <c r="AH187" s="173" t="s">
        <v>51</v>
      </c>
      <c r="AI187" s="178" t="s">
        <v>3169</v>
      </c>
      <c r="AJ187" s="176"/>
      <c r="AK187" s="175"/>
      <c r="AL187" s="176"/>
      <c r="AM187" s="125"/>
      <c r="AN187" s="146"/>
      <c r="AO187" s="125"/>
      <c r="AP187" s="146"/>
      <c r="AQ187" s="125"/>
      <c r="AR187" s="173" t="s">
        <v>51</v>
      </c>
      <c r="AS187" s="35" t="s">
        <v>3170</v>
      </c>
      <c r="AT187" s="146"/>
      <c r="AU187" s="125"/>
      <c r="AV187" s="125"/>
      <c r="AW187" s="146"/>
      <c r="AX187" s="125"/>
      <c r="AY187" s="35" t="s">
        <v>58</v>
      </c>
      <c r="AZ187" s="177" t="s">
        <v>3171</v>
      </c>
      <c r="BA187" s="125"/>
      <c r="BB187" s="125"/>
      <c r="BC187" s="125"/>
      <c r="BD187" s="125"/>
      <c r="BE187" s="125"/>
      <c r="BF187" s="125"/>
      <c r="BG187" s="125"/>
      <c r="BH187" s="125"/>
      <c r="BI187" s="188" t="s">
        <v>3172</v>
      </c>
      <c r="BJ187" s="191" t="s">
        <v>3173</v>
      </c>
    </row>
    <row r="188">
      <c r="A188" s="24" t="s">
        <v>1661</v>
      </c>
      <c r="B188" s="25" t="s">
        <v>1662</v>
      </c>
      <c r="C188" s="26" t="s">
        <v>107</v>
      </c>
      <c r="D188" s="27" t="s">
        <v>108</v>
      </c>
      <c r="E188" s="25" t="s">
        <v>51</v>
      </c>
      <c r="F188" s="171">
        <v>43905.0</v>
      </c>
      <c r="G188" s="30">
        <v>0.0</v>
      </c>
      <c r="H188" s="25" t="s">
        <v>52</v>
      </c>
      <c r="I188" s="41">
        <v>4.0</v>
      </c>
      <c r="J188" s="25" t="s">
        <v>51</v>
      </c>
      <c r="K188" s="25" t="s">
        <v>51</v>
      </c>
      <c r="L188" s="42">
        <v>44270.0</v>
      </c>
      <c r="M188" s="44" t="s">
        <v>3174</v>
      </c>
      <c r="N188" s="42">
        <v>44228.0</v>
      </c>
      <c r="O188" s="25"/>
      <c r="P188" s="32"/>
      <c r="Q188" s="42"/>
      <c r="R188" s="25">
        <v>29536.0</v>
      </c>
      <c r="S188" s="32" t="s">
        <v>55</v>
      </c>
      <c r="T188" s="25"/>
      <c r="U188" s="25"/>
      <c r="V188" s="25"/>
      <c r="W188" s="171"/>
      <c r="X188" s="146"/>
      <c r="Y188" s="125"/>
      <c r="Z188" s="125"/>
      <c r="AA188" s="146"/>
      <c r="AB188" s="183"/>
      <c r="AC188" s="125"/>
      <c r="AD188" s="146"/>
      <c r="AE188" s="261"/>
      <c r="AF188" s="175"/>
      <c r="AG188" s="176"/>
      <c r="AH188" s="175"/>
      <c r="AI188" s="176"/>
      <c r="AJ188" s="176"/>
      <c r="AK188" s="175"/>
      <c r="AL188" s="176"/>
      <c r="AM188" s="125"/>
      <c r="AN188" s="146"/>
      <c r="AO188" s="125"/>
      <c r="AP188" s="146"/>
      <c r="AQ188" s="125"/>
      <c r="AR188" s="146"/>
      <c r="AS188" s="125"/>
      <c r="AT188" s="146"/>
      <c r="AU188" s="125"/>
      <c r="AV188" s="125"/>
      <c r="AW188" s="146"/>
      <c r="AX188" s="125"/>
      <c r="AY188" s="125"/>
      <c r="AZ188" s="185"/>
      <c r="BA188" s="125"/>
      <c r="BB188" s="125"/>
      <c r="BC188" s="35" t="s">
        <v>51</v>
      </c>
      <c r="BD188" s="178" t="s">
        <v>3175</v>
      </c>
      <c r="BE188" s="125"/>
      <c r="BF188" s="125"/>
      <c r="BG188" s="125"/>
      <c r="BH188" s="125"/>
      <c r="BI188" s="125"/>
      <c r="BJ188" s="178" t="s">
        <v>3176</v>
      </c>
    </row>
    <row r="189">
      <c r="A189" s="24" t="s">
        <v>1668</v>
      </c>
      <c r="B189" s="25" t="s">
        <v>1669</v>
      </c>
      <c r="C189" s="26" t="s">
        <v>118</v>
      </c>
      <c r="D189" s="27" t="s">
        <v>69</v>
      </c>
      <c r="E189" s="25" t="s">
        <v>51</v>
      </c>
      <c r="F189" s="171">
        <v>43906.0</v>
      </c>
      <c r="G189" s="30">
        <v>5.0</v>
      </c>
      <c r="H189" s="28"/>
      <c r="I189" s="46"/>
      <c r="J189" s="28"/>
      <c r="K189" s="25" t="s">
        <v>51</v>
      </c>
      <c r="L189" s="42">
        <v>44327.0</v>
      </c>
      <c r="M189" s="182" t="s">
        <v>3177</v>
      </c>
      <c r="N189" s="42">
        <v>44105.0</v>
      </c>
      <c r="O189" s="25" t="s">
        <v>51</v>
      </c>
      <c r="P189" s="32" t="s">
        <v>3178</v>
      </c>
      <c r="Q189" s="42">
        <v>44270.0</v>
      </c>
      <c r="R189" s="25">
        <v>4877.0</v>
      </c>
      <c r="S189" s="32" t="s">
        <v>55</v>
      </c>
      <c r="T189" s="28"/>
      <c r="U189" s="28"/>
      <c r="V189" s="28"/>
      <c r="W189" s="184"/>
      <c r="X189" s="146"/>
      <c r="Y189" s="125"/>
      <c r="Z189" s="125"/>
      <c r="AA189" s="146"/>
      <c r="AB189" s="183"/>
      <c r="AC189" s="125"/>
      <c r="AD189" s="173" t="s">
        <v>51</v>
      </c>
      <c r="AE189" s="178" t="s">
        <v>3179</v>
      </c>
      <c r="AF189" s="146"/>
      <c r="AG189" s="125"/>
      <c r="AH189" s="146"/>
      <c r="AI189" s="125"/>
      <c r="AJ189" s="125"/>
      <c r="AK189" s="146"/>
      <c r="AL189" s="125"/>
      <c r="AM189" s="125"/>
      <c r="AN189" s="146"/>
      <c r="AO189" s="125"/>
      <c r="AP189" s="146"/>
      <c r="AQ189" s="125"/>
      <c r="AR189" s="173" t="s">
        <v>51</v>
      </c>
      <c r="AS189" s="35" t="s">
        <v>3180</v>
      </c>
      <c r="AT189" s="146"/>
      <c r="AU189" s="125"/>
      <c r="AV189" s="125"/>
      <c r="AW189" s="146"/>
      <c r="AX189" s="125"/>
      <c r="AY189" s="125"/>
      <c r="AZ189" s="185"/>
      <c r="BA189" s="125"/>
      <c r="BB189" s="125"/>
      <c r="BC189" s="125"/>
      <c r="BD189" s="125"/>
      <c r="BE189" s="125"/>
      <c r="BF189" s="125"/>
      <c r="BG189" s="125"/>
      <c r="BH189" s="188" t="s">
        <v>3181</v>
      </c>
      <c r="BI189" s="181" t="s">
        <v>3182</v>
      </c>
      <c r="BJ189" s="125"/>
    </row>
    <row r="190">
      <c r="A190" s="24" t="s">
        <v>1674</v>
      </c>
      <c r="B190" s="25" t="s">
        <v>1675</v>
      </c>
      <c r="C190" s="26" t="s">
        <v>68</v>
      </c>
      <c r="D190" s="27" t="s">
        <v>102</v>
      </c>
      <c r="E190" s="25" t="s">
        <v>159</v>
      </c>
      <c r="F190" s="171">
        <v>43908.0</v>
      </c>
      <c r="G190" s="30">
        <v>1400.0</v>
      </c>
      <c r="H190" s="25" t="s">
        <v>465</v>
      </c>
      <c r="I190" s="31"/>
      <c r="J190" s="32"/>
      <c r="K190" s="32" t="s">
        <v>51</v>
      </c>
      <c r="L190" s="33">
        <v>44300.0</v>
      </c>
      <c r="M190" s="44" t="s">
        <v>3183</v>
      </c>
      <c r="N190" s="33">
        <v>43997.0</v>
      </c>
      <c r="O190" s="32" t="s">
        <v>51</v>
      </c>
      <c r="P190" s="32" t="s">
        <v>3184</v>
      </c>
      <c r="Q190" s="33">
        <v>44172.0</v>
      </c>
      <c r="R190" s="32">
        <v>51799.0</v>
      </c>
      <c r="S190" s="32" t="s">
        <v>55</v>
      </c>
      <c r="T190" s="32"/>
      <c r="U190" s="32"/>
      <c r="V190" s="32"/>
      <c r="W190" s="172"/>
      <c r="X190" s="146"/>
      <c r="Y190" s="125"/>
      <c r="Z190" s="125"/>
      <c r="AA190" s="146"/>
      <c r="AB190" s="183"/>
      <c r="AC190" s="125"/>
      <c r="AD190" s="146"/>
      <c r="AE190" s="176"/>
      <c r="AF190" s="175"/>
      <c r="AG190" s="176"/>
      <c r="AH190" s="173" t="s">
        <v>51</v>
      </c>
      <c r="AI190" s="262" t="s">
        <v>3185</v>
      </c>
      <c r="AJ190" s="176"/>
      <c r="AK190" s="175"/>
      <c r="AL190" s="176"/>
      <c r="AM190" s="125"/>
      <c r="AN190" s="146"/>
      <c r="AO190" s="125"/>
      <c r="AP190" s="146"/>
      <c r="AQ190" s="125"/>
      <c r="AR190" s="173" t="s">
        <v>51</v>
      </c>
      <c r="AS190" s="35" t="s">
        <v>3186</v>
      </c>
      <c r="AT190" s="146"/>
      <c r="AU190" s="125"/>
      <c r="AV190" s="125"/>
      <c r="AW190" s="146"/>
      <c r="AX190" s="125"/>
      <c r="AY190" s="35" t="s">
        <v>58</v>
      </c>
      <c r="AZ190" s="177" t="s">
        <v>3187</v>
      </c>
      <c r="BA190" s="125"/>
      <c r="BB190" s="125"/>
      <c r="BC190" s="125"/>
      <c r="BD190" s="125"/>
      <c r="BE190" s="125"/>
      <c r="BF190" s="125"/>
      <c r="BG190" s="181" t="s">
        <v>3188</v>
      </c>
      <c r="BH190" s="125"/>
      <c r="BI190" s="188" t="s">
        <v>3189</v>
      </c>
      <c r="BJ190" s="191" t="s">
        <v>3190</v>
      </c>
    </row>
    <row r="191">
      <c r="A191" s="24" t="s">
        <v>1682</v>
      </c>
      <c r="B191" s="25" t="s">
        <v>1683</v>
      </c>
      <c r="C191" s="26" t="s">
        <v>68</v>
      </c>
      <c r="D191" s="27" t="s">
        <v>102</v>
      </c>
      <c r="E191" s="25" t="s">
        <v>51</v>
      </c>
      <c r="F191" s="171">
        <v>43903.0</v>
      </c>
      <c r="G191" s="30">
        <v>1000.0</v>
      </c>
      <c r="H191" s="25" t="s">
        <v>53</v>
      </c>
      <c r="I191" s="31"/>
      <c r="J191" s="32"/>
      <c r="K191" s="32" t="s">
        <v>51</v>
      </c>
      <c r="L191" s="33">
        <v>44253.0</v>
      </c>
      <c r="M191" s="44" t="s">
        <v>3191</v>
      </c>
      <c r="N191" s="33">
        <v>43962.0</v>
      </c>
      <c r="O191" s="25"/>
      <c r="P191" s="32"/>
      <c r="Q191" s="42"/>
      <c r="R191" s="25">
        <v>30344.0</v>
      </c>
      <c r="S191" s="32" t="s">
        <v>55</v>
      </c>
      <c r="T191" s="32"/>
      <c r="U191" s="32"/>
      <c r="V191" s="25"/>
      <c r="W191" s="171"/>
      <c r="X191" s="146"/>
      <c r="Y191" s="125"/>
      <c r="Z191" s="125"/>
      <c r="AA191" s="146"/>
      <c r="AB191" s="183"/>
      <c r="AC191" s="125"/>
      <c r="AD191" s="173" t="s">
        <v>51</v>
      </c>
      <c r="AE191" s="35" t="s">
        <v>3192</v>
      </c>
      <c r="AF191" s="173" t="s">
        <v>51</v>
      </c>
      <c r="AG191" s="35" t="s">
        <v>3193</v>
      </c>
      <c r="AH191" s="173" t="s">
        <v>51</v>
      </c>
      <c r="AI191" s="178" t="s">
        <v>3194</v>
      </c>
      <c r="AJ191" s="176"/>
      <c r="AK191" s="175"/>
      <c r="AL191" s="176"/>
      <c r="AM191" s="35" t="s">
        <v>51</v>
      </c>
      <c r="AN191" s="173" t="s">
        <v>51</v>
      </c>
      <c r="AO191" s="35" t="s">
        <v>3195</v>
      </c>
      <c r="AP191" s="146"/>
      <c r="AQ191" s="125"/>
      <c r="AR191" s="173" t="s">
        <v>51</v>
      </c>
      <c r="AS191" s="35" t="s">
        <v>3196</v>
      </c>
      <c r="AT191" s="146"/>
      <c r="AU191" s="125"/>
      <c r="AV191" s="125"/>
      <c r="AW191" s="146"/>
      <c r="AX191" s="125"/>
      <c r="AY191" s="35" t="s">
        <v>58</v>
      </c>
      <c r="AZ191" s="177" t="s">
        <v>3197</v>
      </c>
      <c r="BA191" s="125"/>
      <c r="BB191" s="125"/>
      <c r="BC191" s="125"/>
      <c r="BD191" s="125"/>
      <c r="BE191" s="125"/>
      <c r="BF191" s="125"/>
      <c r="BG191" s="125"/>
      <c r="BH191" s="125"/>
      <c r="BI191" s="180" t="s">
        <v>3198</v>
      </c>
      <c r="BJ191" s="191" t="s">
        <v>3199</v>
      </c>
    </row>
    <row r="192">
      <c r="A192" s="24" t="s">
        <v>1690</v>
      </c>
      <c r="B192" s="25" t="s">
        <v>1691</v>
      </c>
      <c r="C192" s="26" t="s">
        <v>82</v>
      </c>
      <c r="D192" s="27" t="s">
        <v>50</v>
      </c>
      <c r="E192" s="25" t="s">
        <v>51</v>
      </c>
      <c r="F192" s="171">
        <v>43903.0</v>
      </c>
      <c r="G192" s="30">
        <v>0.0</v>
      </c>
      <c r="H192" s="29">
        <v>43923.0</v>
      </c>
      <c r="I192" s="46">
        <f>(H192-F192)/7</f>
        <v>2.857142857</v>
      </c>
      <c r="J192" s="32"/>
      <c r="K192" s="32" t="s">
        <v>51</v>
      </c>
      <c r="L192" s="33">
        <v>44253.0</v>
      </c>
      <c r="M192" s="44" t="s">
        <v>3200</v>
      </c>
      <c r="N192" s="33">
        <v>44087.0</v>
      </c>
      <c r="O192" s="25"/>
      <c r="P192" s="32"/>
      <c r="Q192" s="42"/>
      <c r="R192" s="25">
        <v>3506.0</v>
      </c>
      <c r="S192" s="32" t="s">
        <v>55</v>
      </c>
      <c r="T192" s="32"/>
      <c r="U192" s="32"/>
      <c r="V192" s="25"/>
      <c r="W192" s="171"/>
      <c r="X192" s="146"/>
      <c r="Y192" s="125"/>
      <c r="Z192" s="125"/>
      <c r="AA192" s="146"/>
      <c r="AB192" s="183"/>
      <c r="AC192" s="125"/>
      <c r="AD192" s="146"/>
      <c r="AE192" s="176"/>
      <c r="AF192" s="175"/>
      <c r="AG192" s="176"/>
      <c r="AH192" s="175"/>
      <c r="AI192" s="176"/>
      <c r="AJ192" s="176"/>
      <c r="AK192" s="175"/>
      <c r="AL192" s="176"/>
      <c r="AM192" s="125"/>
      <c r="AN192" s="146"/>
      <c r="AO192" s="125"/>
      <c r="AP192" s="146"/>
      <c r="AQ192" s="125"/>
      <c r="AR192" s="173" t="s">
        <v>51</v>
      </c>
      <c r="AS192" s="178" t="s">
        <v>3201</v>
      </c>
      <c r="AT192" s="146"/>
      <c r="AU192" s="125"/>
      <c r="AV192" s="125"/>
      <c r="AW192" s="146"/>
      <c r="AX192" s="125"/>
      <c r="AY192" s="125"/>
      <c r="AZ192" s="177" t="s">
        <v>3202</v>
      </c>
      <c r="BA192" s="125"/>
      <c r="BB192" s="125"/>
      <c r="BC192" s="125"/>
      <c r="BD192" s="125"/>
      <c r="BE192" s="125"/>
      <c r="BF192" s="180" t="s">
        <v>3203</v>
      </c>
      <c r="BG192" s="188" t="s">
        <v>1696</v>
      </c>
      <c r="BH192" s="125"/>
      <c r="BI192" s="125"/>
      <c r="BJ192" s="188" t="s">
        <v>3204</v>
      </c>
    </row>
    <row r="193">
      <c r="A193" s="24" t="s">
        <v>1697</v>
      </c>
      <c r="B193" s="25" t="s">
        <v>1698</v>
      </c>
      <c r="C193" s="26" t="s">
        <v>93</v>
      </c>
      <c r="D193" s="27" t="s">
        <v>102</v>
      </c>
      <c r="E193" s="25" t="s">
        <v>51</v>
      </c>
      <c r="F193" s="171">
        <v>43863.0</v>
      </c>
      <c r="G193" s="47"/>
      <c r="H193" s="97">
        <v>43876.0</v>
      </c>
      <c r="I193" s="41">
        <v>2.0</v>
      </c>
      <c r="J193" s="25" t="s">
        <v>51</v>
      </c>
      <c r="K193" s="25" t="s">
        <v>51</v>
      </c>
      <c r="L193" s="42">
        <v>44349.0</v>
      </c>
      <c r="M193" s="44" t="s">
        <v>3205</v>
      </c>
      <c r="N193" s="42">
        <v>43886.0</v>
      </c>
      <c r="O193" s="25" t="s">
        <v>51</v>
      </c>
      <c r="P193" s="32" t="s">
        <v>3206</v>
      </c>
      <c r="Q193" s="42">
        <v>44335.0</v>
      </c>
      <c r="R193" s="25">
        <v>31.0</v>
      </c>
      <c r="S193" s="32" t="s">
        <v>55</v>
      </c>
      <c r="T193" s="117"/>
      <c r="U193" s="117">
        <v>43886.0</v>
      </c>
      <c r="V193" s="28"/>
      <c r="W193" s="184"/>
      <c r="X193" s="146"/>
      <c r="Y193" s="125"/>
      <c r="Z193" s="125"/>
      <c r="AA193" s="146"/>
      <c r="AB193" s="183"/>
      <c r="AC193" s="125"/>
      <c r="AD193" s="146"/>
      <c r="AE193" s="125"/>
      <c r="AF193" s="146"/>
      <c r="AG193" s="125"/>
      <c r="AH193" s="146"/>
      <c r="AI193" s="125"/>
      <c r="AJ193" s="125"/>
      <c r="AK193" s="146"/>
      <c r="AL193" s="125"/>
      <c r="AM193" s="125"/>
      <c r="AN193" s="146"/>
      <c r="AO193" s="125"/>
      <c r="AP193" s="146"/>
      <c r="AQ193" s="35"/>
      <c r="AR193" s="173" t="s">
        <v>51</v>
      </c>
      <c r="AS193" s="178" t="s">
        <v>3207</v>
      </c>
      <c r="AT193" s="173" t="s">
        <v>51</v>
      </c>
      <c r="AU193" s="35" t="s">
        <v>3208</v>
      </c>
      <c r="AV193" s="125"/>
      <c r="AW193" s="146"/>
      <c r="AX193" s="125"/>
      <c r="AY193" s="35" t="s">
        <v>58</v>
      </c>
      <c r="AZ193" s="177" t="s">
        <v>3209</v>
      </c>
      <c r="BA193" s="35" t="s">
        <v>2083</v>
      </c>
      <c r="BB193" s="178" t="s">
        <v>3210</v>
      </c>
      <c r="BC193" s="125"/>
      <c r="BD193" s="125"/>
      <c r="BE193" s="125"/>
      <c r="BF193" s="125"/>
      <c r="BG193" s="125"/>
      <c r="BH193" s="125"/>
      <c r="BI193" s="180" t="s">
        <v>3211</v>
      </c>
      <c r="BJ193" s="188" t="s">
        <v>3212</v>
      </c>
    </row>
    <row r="194">
      <c r="A194" s="24" t="s">
        <v>1704</v>
      </c>
      <c r="B194" s="25" t="s">
        <v>1705</v>
      </c>
      <c r="C194" s="26" t="s">
        <v>68</v>
      </c>
      <c r="D194" s="27" t="s">
        <v>50</v>
      </c>
      <c r="E194" s="25" t="s">
        <v>51</v>
      </c>
      <c r="F194" s="171">
        <v>43915.0</v>
      </c>
      <c r="G194" s="47"/>
      <c r="H194" s="28"/>
      <c r="I194" s="46"/>
      <c r="J194" s="28"/>
      <c r="K194" s="25" t="s">
        <v>51</v>
      </c>
      <c r="L194" s="42">
        <v>44066.0</v>
      </c>
      <c r="M194" s="32" t="s">
        <v>3213</v>
      </c>
      <c r="N194" s="55"/>
      <c r="O194" s="28"/>
      <c r="P194" s="36"/>
      <c r="Q194" s="55"/>
      <c r="R194" s="28"/>
      <c r="S194" s="32" t="s">
        <v>55</v>
      </c>
      <c r="T194" s="28"/>
      <c r="U194" s="28"/>
      <c r="V194" s="28"/>
      <c r="W194" s="184"/>
      <c r="X194" s="146"/>
      <c r="Y194" s="125"/>
      <c r="Z194" s="125"/>
      <c r="AA194" s="146"/>
      <c r="AB194" s="183"/>
      <c r="AC194" s="125"/>
      <c r="AD194" s="146"/>
      <c r="AE194" s="125"/>
      <c r="AF194" s="146"/>
      <c r="AG194" s="125"/>
      <c r="AH194" s="146"/>
      <c r="AI194" s="125"/>
      <c r="AJ194" s="125"/>
      <c r="AK194" s="146"/>
      <c r="AL194" s="125"/>
      <c r="AM194" s="125"/>
      <c r="AN194" s="146"/>
      <c r="AO194" s="125"/>
      <c r="AP194" s="146"/>
      <c r="AQ194" s="125"/>
      <c r="AR194" s="146"/>
      <c r="AS194" s="125"/>
      <c r="AT194" s="146"/>
      <c r="AU194" s="125"/>
      <c r="AV194" s="125"/>
      <c r="AW194" s="146"/>
      <c r="AX194" s="125"/>
      <c r="AY194" s="125"/>
      <c r="AZ194" s="185"/>
      <c r="BA194" s="125"/>
      <c r="BB194" s="125"/>
      <c r="BC194" s="125"/>
      <c r="BD194" s="125"/>
      <c r="BE194" s="125"/>
      <c r="BF194" s="125"/>
      <c r="BG194" s="88" t="s">
        <v>3214</v>
      </c>
      <c r="BH194" s="125"/>
      <c r="BI194" s="125"/>
      <c r="BJ194" s="181" t="s">
        <v>3215</v>
      </c>
    </row>
    <row r="195">
      <c r="A195" s="24" t="s">
        <v>1708</v>
      </c>
      <c r="B195" s="25" t="s">
        <v>1709</v>
      </c>
      <c r="C195" s="26" t="s">
        <v>107</v>
      </c>
      <c r="D195" s="27" t="s">
        <v>50</v>
      </c>
      <c r="E195" s="25" t="s">
        <v>51</v>
      </c>
      <c r="F195" s="171">
        <v>43907.0</v>
      </c>
      <c r="G195" s="30">
        <v>1.0</v>
      </c>
      <c r="H195" s="25" t="s">
        <v>94</v>
      </c>
      <c r="I195" s="41">
        <v>4.0</v>
      </c>
      <c r="J195" s="25" t="s">
        <v>51</v>
      </c>
      <c r="K195" s="25" t="s">
        <v>51</v>
      </c>
      <c r="L195" s="42">
        <v>44119.0</v>
      </c>
      <c r="M195" s="182" t="s">
        <v>3216</v>
      </c>
      <c r="N195" s="42">
        <v>43983.0</v>
      </c>
      <c r="O195" s="25"/>
      <c r="P195" s="32"/>
      <c r="Q195" s="42"/>
      <c r="R195" s="25">
        <v>509.0</v>
      </c>
      <c r="S195" s="32" t="s">
        <v>55</v>
      </c>
      <c r="T195" s="28"/>
      <c r="U195" s="28"/>
      <c r="V195" s="25"/>
      <c r="W195" s="171"/>
      <c r="X195" s="146"/>
      <c r="Y195" s="125"/>
      <c r="Z195" s="125"/>
      <c r="AA195" s="146"/>
      <c r="AB195" s="183"/>
      <c r="AC195" s="125"/>
      <c r="AD195" s="173" t="s">
        <v>51</v>
      </c>
      <c r="AE195" s="35" t="s">
        <v>3217</v>
      </c>
      <c r="AF195" s="175"/>
      <c r="AG195" s="176"/>
      <c r="AH195" s="173" t="s">
        <v>51</v>
      </c>
      <c r="AI195" s="178" t="s">
        <v>3218</v>
      </c>
      <c r="AJ195" s="176"/>
      <c r="AK195" s="175"/>
      <c r="AL195" s="176"/>
      <c r="AM195" s="125"/>
      <c r="AN195" s="146"/>
      <c r="AO195" s="125"/>
      <c r="AP195" s="146"/>
      <c r="AQ195" s="125"/>
      <c r="AR195" s="173" t="s">
        <v>51</v>
      </c>
      <c r="AS195" s="35" t="s">
        <v>3219</v>
      </c>
      <c r="AT195" s="146"/>
      <c r="AU195" s="125"/>
      <c r="AV195" s="125"/>
      <c r="AW195" s="146"/>
      <c r="AX195" s="125"/>
      <c r="AY195" s="35"/>
      <c r="AZ195" s="177" t="s">
        <v>3220</v>
      </c>
      <c r="BA195" s="125"/>
      <c r="BB195" s="178" t="s">
        <v>3221</v>
      </c>
      <c r="BC195" s="35" t="s">
        <v>51</v>
      </c>
      <c r="BD195" s="178" t="s">
        <v>3222</v>
      </c>
      <c r="BE195" s="125"/>
      <c r="BF195" s="180" t="s">
        <v>3223</v>
      </c>
      <c r="BG195" s="125"/>
      <c r="BH195" s="181" t="s">
        <v>3224</v>
      </c>
      <c r="BI195" s="181" t="s">
        <v>3225</v>
      </c>
      <c r="BJ195" s="181" t="s">
        <v>3226</v>
      </c>
    </row>
    <row r="196">
      <c r="A196" s="24" t="s">
        <v>1716</v>
      </c>
      <c r="B196" s="25" t="s">
        <v>1717</v>
      </c>
      <c r="C196" s="26" t="s">
        <v>93</v>
      </c>
      <c r="D196" s="27" t="s">
        <v>69</v>
      </c>
      <c r="E196" s="25" t="s">
        <v>51</v>
      </c>
      <c r="F196" s="171">
        <v>43906.0</v>
      </c>
      <c r="G196" s="30">
        <v>147.0</v>
      </c>
      <c r="H196" s="25" t="s">
        <v>53</v>
      </c>
      <c r="I196" s="31"/>
      <c r="J196" s="32"/>
      <c r="K196" s="32" t="s">
        <v>51</v>
      </c>
      <c r="L196" s="33">
        <v>44337.0</v>
      </c>
      <c r="M196" s="182" t="s">
        <v>3227</v>
      </c>
      <c r="N196" s="33">
        <v>44013.0</v>
      </c>
      <c r="O196" s="25" t="s">
        <v>51</v>
      </c>
      <c r="P196" s="44" t="s">
        <v>3228</v>
      </c>
      <c r="Q196" s="42">
        <v>44197.0</v>
      </c>
      <c r="R196" s="25">
        <v>3173.0</v>
      </c>
      <c r="S196" s="32" t="s">
        <v>55</v>
      </c>
      <c r="T196" s="32"/>
      <c r="U196" s="32"/>
      <c r="V196" s="25"/>
      <c r="W196" s="171"/>
      <c r="X196" s="146"/>
      <c r="Y196" s="125"/>
      <c r="Z196" s="125"/>
      <c r="AA196" s="146"/>
      <c r="AB196" s="183"/>
      <c r="AC196" s="125"/>
      <c r="AD196" s="173"/>
      <c r="AE196" s="35"/>
      <c r="AF196" s="175"/>
      <c r="AG196" s="176"/>
      <c r="AH196" s="175"/>
      <c r="AI196" s="176"/>
      <c r="AJ196" s="176"/>
      <c r="AK196" s="175"/>
      <c r="AL196" s="176"/>
      <c r="AM196" s="125"/>
      <c r="AN196" s="146"/>
      <c r="AO196" s="125"/>
      <c r="AP196" s="146"/>
      <c r="AQ196" s="125"/>
      <c r="AR196" s="173" t="s">
        <v>51</v>
      </c>
      <c r="AS196" s="263" t="s">
        <v>3229</v>
      </c>
      <c r="AT196" s="146"/>
      <c r="AU196" s="125"/>
      <c r="AV196" s="125"/>
      <c r="AW196" s="146"/>
      <c r="AX196" s="125"/>
      <c r="AY196" s="35" t="s">
        <v>58</v>
      </c>
      <c r="AZ196" s="177" t="s">
        <v>3230</v>
      </c>
      <c r="BA196" s="125"/>
      <c r="BB196" s="125"/>
      <c r="BC196" s="35" t="s">
        <v>51</v>
      </c>
      <c r="BD196" s="178" t="s">
        <v>3231</v>
      </c>
      <c r="BE196" s="125"/>
      <c r="BF196" s="125"/>
      <c r="BG196" s="188" t="s">
        <v>3232</v>
      </c>
      <c r="BH196" s="188" t="s">
        <v>3233</v>
      </c>
      <c r="BI196" s="181" t="s">
        <v>3234</v>
      </c>
      <c r="BJ196" s="181" t="s">
        <v>3235</v>
      </c>
    </row>
    <row r="197">
      <c r="A197" s="24" t="s">
        <v>1726</v>
      </c>
      <c r="B197" s="25" t="s">
        <v>1727</v>
      </c>
      <c r="C197" s="26" t="s">
        <v>93</v>
      </c>
      <c r="D197" s="27" t="s">
        <v>108</v>
      </c>
      <c r="E197" s="25" t="s">
        <v>51</v>
      </c>
      <c r="F197" s="171">
        <v>43911.0</v>
      </c>
      <c r="G197" s="30">
        <v>1.0</v>
      </c>
      <c r="H197" s="25" t="s">
        <v>1728</v>
      </c>
      <c r="I197" s="41">
        <v>1.0</v>
      </c>
      <c r="J197" s="59"/>
      <c r="K197" s="59" t="s">
        <v>51</v>
      </c>
      <c r="L197" s="61">
        <v>44066.0</v>
      </c>
      <c r="M197" s="204" t="s">
        <v>3236</v>
      </c>
      <c r="N197" s="61">
        <v>43997.0</v>
      </c>
      <c r="O197" s="25"/>
      <c r="P197" s="32"/>
      <c r="Q197" s="42"/>
      <c r="R197" s="25">
        <v>24.0</v>
      </c>
      <c r="S197" s="32" t="s">
        <v>55</v>
      </c>
      <c r="T197" s="59"/>
      <c r="U197" s="59"/>
      <c r="V197" s="25"/>
      <c r="W197" s="171"/>
      <c r="X197" s="146"/>
      <c r="Y197" s="125"/>
      <c r="Z197" s="125"/>
      <c r="AA197" s="146"/>
      <c r="AB197" s="183"/>
      <c r="AC197" s="125"/>
      <c r="AD197" s="173" t="s">
        <v>51</v>
      </c>
      <c r="AE197" s="35" t="s">
        <v>3237</v>
      </c>
      <c r="AF197" s="175"/>
      <c r="AG197" s="176"/>
      <c r="AH197" s="175"/>
      <c r="AI197" s="176"/>
      <c r="AJ197" s="176"/>
      <c r="AK197" s="175"/>
      <c r="AL197" s="176"/>
      <c r="AM197" s="125"/>
      <c r="AN197" s="146"/>
      <c r="AO197" s="125"/>
      <c r="AP197" s="146"/>
      <c r="AQ197" s="125"/>
      <c r="AR197" s="173" t="s">
        <v>51</v>
      </c>
      <c r="AS197" s="35" t="s">
        <v>3238</v>
      </c>
      <c r="AT197" s="146"/>
      <c r="AU197" s="125"/>
      <c r="AV197" s="125"/>
      <c r="AW197" s="146"/>
      <c r="AX197" s="125"/>
      <c r="AY197" s="35" t="s">
        <v>58</v>
      </c>
      <c r="AZ197" s="177" t="s">
        <v>3239</v>
      </c>
      <c r="BA197" s="125"/>
      <c r="BB197" s="125"/>
      <c r="BC197" s="35" t="s">
        <v>51</v>
      </c>
      <c r="BD197" s="178" t="s">
        <v>3240</v>
      </c>
      <c r="BE197" s="125"/>
      <c r="BF197" s="125"/>
      <c r="BG197" s="125"/>
      <c r="BH197" s="188" t="s">
        <v>1734</v>
      </c>
      <c r="BI197" s="188" t="s">
        <v>3241</v>
      </c>
      <c r="BJ197" s="178" t="s">
        <v>3242</v>
      </c>
    </row>
    <row r="198">
      <c r="A198" s="24" t="s">
        <v>1735</v>
      </c>
      <c r="B198" s="25" t="s">
        <v>1736</v>
      </c>
      <c r="C198" s="26" t="s">
        <v>107</v>
      </c>
      <c r="D198" s="27" t="s">
        <v>50</v>
      </c>
      <c r="E198" s="25" t="s">
        <v>51</v>
      </c>
      <c r="F198" s="171">
        <v>43910.0</v>
      </c>
      <c r="G198" s="30">
        <v>9.0</v>
      </c>
      <c r="H198" s="25" t="s">
        <v>53</v>
      </c>
      <c r="I198" s="46"/>
      <c r="J198" s="59"/>
      <c r="K198" s="59" t="s">
        <v>51</v>
      </c>
      <c r="L198" s="61">
        <v>44139.0</v>
      </c>
      <c r="M198" s="204" t="s">
        <v>3243</v>
      </c>
      <c r="N198" s="61">
        <v>43990.0</v>
      </c>
      <c r="O198" s="25"/>
      <c r="P198" s="32"/>
      <c r="Q198" s="42"/>
      <c r="R198" s="25">
        <v>495.0</v>
      </c>
      <c r="S198" s="32" t="s">
        <v>55</v>
      </c>
      <c r="T198" s="59"/>
      <c r="U198" s="59"/>
      <c r="V198" s="25"/>
      <c r="W198" s="171"/>
      <c r="X198" s="146"/>
      <c r="Y198" s="88"/>
      <c r="Z198" s="88"/>
      <c r="AA198" s="187" t="s">
        <v>51</v>
      </c>
      <c r="AB198" s="198"/>
      <c r="AC198" s="88"/>
      <c r="AD198" s="187" t="s">
        <v>51</v>
      </c>
      <c r="AE198" s="88" t="s">
        <v>3244</v>
      </c>
      <c r="AF198" s="175"/>
      <c r="AG198" s="176"/>
      <c r="AH198" s="173" t="s">
        <v>51</v>
      </c>
      <c r="AI198" s="178" t="s">
        <v>3245</v>
      </c>
      <c r="AJ198" s="176"/>
      <c r="AK198" s="175"/>
      <c r="AL198" s="176"/>
      <c r="AM198" s="125"/>
      <c r="AN198" s="146"/>
      <c r="AO198" s="125"/>
      <c r="AP198" s="146"/>
      <c r="AQ198" s="125"/>
      <c r="AR198" s="187" t="s">
        <v>51</v>
      </c>
      <c r="AS198" s="191" t="s">
        <v>3246</v>
      </c>
      <c r="AT198" s="146"/>
      <c r="AU198" s="125"/>
      <c r="AV198" s="125"/>
      <c r="AW198" s="146"/>
      <c r="AX198" s="125"/>
      <c r="AY198" s="125"/>
      <c r="AZ198" s="185"/>
      <c r="BA198" s="125"/>
      <c r="BB198" s="125"/>
      <c r="BC198" s="35" t="s">
        <v>51</v>
      </c>
      <c r="BD198" s="178" t="s">
        <v>3247</v>
      </c>
      <c r="BE198" s="125"/>
      <c r="BF198" s="125"/>
      <c r="BG198" s="125"/>
      <c r="BH198" s="188" t="s">
        <v>1741</v>
      </c>
      <c r="BI198" s="188" t="s">
        <v>3248</v>
      </c>
      <c r="BJ198" s="191" t="s">
        <v>3249</v>
      </c>
    </row>
    <row r="199">
      <c r="A199" s="24" t="s">
        <v>1742</v>
      </c>
      <c r="B199" s="25" t="s">
        <v>1743</v>
      </c>
      <c r="C199" s="26" t="s">
        <v>93</v>
      </c>
      <c r="D199" s="27" t="s">
        <v>69</v>
      </c>
      <c r="E199" s="25" t="s">
        <v>51</v>
      </c>
      <c r="F199" s="171">
        <v>43917.0</v>
      </c>
      <c r="G199" s="30">
        <v>0.0</v>
      </c>
      <c r="H199" s="28"/>
      <c r="I199" s="31"/>
      <c r="J199" s="32"/>
      <c r="K199" s="32" t="s">
        <v>51</v>
      </c>
      <c r="L199" s="33"/>
      <c r="M199" s="32" t="s">
        <v>3250</v>
      </c>
      <c r="N199" s="33">
        <v>43935.0</v>
      </c>
      <c r="O199" s="28"/>
      <c r="P199" s="36"/>
      <c r="Q199" s="55"/>
      <c r="R199" s="28"/>
      <c r="S199" s="32" t="s">
        <v>55</v>
      </c>
      <c r="T199" s="32"/>
      <c r="U199" s="32"/>
      <c r="V199" s="28"/>
      <c r="W199" s="184"/>
      <c r="X199" s="146"/>
      <c r="Y199" s="125"/>
      <c r="Z199" s="125"/>
      <c r="AA199" s="146"/>
      <c r="AB199" s="183"/>
      <c r="AC199" s="125"/>
      <c r="AD199" s="146"/>
      <c r="AE199" s="125"/>
      <c r="AF199" s="146"/>
      <c r="AG199" s="125"/>
      <c r="AH199" s="146"/>
      <c r="AI199" s="125"/>
      <c r="AJ199" s="125"/>
      <c r="AK199" s="146"/>
      <c r="AL199" s="125"/>
      <c r="AM199" s="125"/>
      <c r="AN199" s="146"/>
      <c r="AO199" s="125"/>
      <c r="AP199" s="146"/>
      <c r="AQ199" s="125"/>
      <c r="AR199" s="146"/>
      <c r="AS199" s="125"/>
      <c r="AT199" s="146"/>
      <c r="AU199" s="125"/>
      <c r="AV199" s="125"/>
      <c r="AW199" s="146"/>
      <c r="AX199" s="125"/>
      <c r="AY199" s="125"/>
      <c r="AZ199" s="185"/>
      <c r="BA199" s="35" t="s">
        <v>2083</v>
      </c>
      <c r="BB199" s="178" t="s">
        <v>3251</v>
      </c>
      <c r="BC199" s="125"/>
      <c r="BD199" s="125"/>
      <c r="BE199" s="125"/>
      <c r="BF199" s="125"/>
      <c r="BG199" s="125"/>
      <c r="BH199" s="125"/>
      <c r="BI199" s="188" t="s">
        <v>3252</v>
      </c>
      <c r="BJ199" s="125"/>
    </row>
    <row r="200">
      <c r="A200" s="24" t="s">
        <v>1747</v>
      </c>
      <c r="B200" s="25" t="s">
        <v>1748</v>
      </c>
      <c r="C200" s="26" t="s">
        <v>118</v>
      </c>
      <c r="D200" s="27" t="s">
        <v>102</v>
      </c>
      <c r="E200" s="25" t="s">
        <v>51</v>
      </c>
      <c r="F200" s="171">
        <v>43906.0</v>
      </c>
      <c r="G200" s="30">
        <v>5.0</v>
      </c>
      <c r="H200" s="29">
        <v>43941.0</v>
      </c>
      <c r="I200" s="46">
        <f>(H200-F200)/7</f>
        <v>5</v>
      </c>
      <c r="J200" s="28"/>
      <c r="K200" s="25" t="s">
        <v>51</v>
      </c>
      <c r="L200" s="42">
        <v>44253.0</v>
      </c>
      <c r="M200" s="182" t="s">
        <v>3253</v>
      </c>
      <c r="N200" s="42">
        <v>44236.0</v>
      </c>
      <c r="O200" s="25"/>
      <c r="P200" s="32"/>
      <c r="Q200" s="42"/>
      <c r="R200" s="25">
        <v>7616.0</v>
      </c>
      <c r="S200" s="32" t="s">
        <v>55</v>
      </c>
      <c r="T200" s="28"/>
      <c r="U200" s="28"/>
      <c r="V200" s="25"/>
      <c r="W200" s="171"/>
      <c r="X200" s="146"/>
      <c r="Y200" s="125"/>
      <c r="Z200" s="35" t="s">
        <v>51</v>
      </c>
      <c r="AA200" s="146"/>
      <c r="AB200" s="174">
        <v>44032.0</v>
      </c>
      <c r="AC200" s="35" t="s">
        <v>3254</v>
      </c>
      <c r="AD200" s="146"/>
      <c r="AE200" s="176"/>
      <c r="AF200" s="173"/>
      <c r="AG200" s="35"/>
      <c r="AH200" s="173" t="s">
        <v>51</v>
      </c>
      <c r="AI200" s="178" t="s">
        <v>3255</v>
      </c>
      <c r="AJ200" s="176"/>
      <c r="AK200" s="175"/>
      <c r="AL200" s="176"/>
      <c r="AM200" s="125"/>
      <c r="AN200" s="146"/>
      <c r="AO200" s="125"/>
      <c r="AP200" s="146"/>
      <c r="AQ200" s="125"/>
      <c r="AR200" s="146"/>
      <c r="AS200" s="125"/>
      <c r="AT200" s="146"/>
      <c r="AU200" s="125"/>
      <c r="AV200" s="125"/>
      <c r="AW200" s="146"/>
      <c r="AX200" s="125"/>
      <c r="AY200" s="35" t="s">
        <v>58</v>
      </c>
      <c r="AZ200" s="177" t="s">
        <v>3256</v>
      </c>
      <c r="BA200" s="125"/>
      <c r="BB200" s="125"/>
      <c r="BC200" s="125"/>
      <c r="BD200" s="125"/>
      <c r="BE200" s="125"/>
      <c r="BF200" s="125"/>
      <c r="BG200" s="125"/>
      <c r="BH200" s="188" t="s">
        <v>1755</v>
      </c>
      <c r="BI200" s="125"/>
      <c r="BJ200" s="125"/>
    </row>
    <row r="201">
      <c r="A201" s="24" t="s">
        <v>1756</v>
      </c>
      <c r="B201" s="25" t="s">
        <v>1757</v>
      </c>
      <c r="C201" s="26" t="s">
        <v>82</v>
      </c>
      <c r="D201" s="27" t="s">
        <v>108</v>
      </c>
      <c r="E201" s="25" t="s">
        <v>51</v>
      </c>
      <c r="F201" s="171">
        <v>43904.0</v>
      </c>
      <c r="G201" s="30">
        <v>16.0</v>
      </c>
      <c r="H201" s="25" t="s">
        <v>53</v>
      </c>
      <c r="I201" s="41"/>
      <c r="J201" s="25"/>
      <c r="K201" s="25" t="s">
        <v>51</v>
      </c>
      <c r="L201" s="42">
        <v>44337.0</v>
      </c>
      <c r="M201" s="44" t="s">
        <v>3257</v>
      </c>
      <c r="N201" s="42">
        <v>44089.0</v>
      </c>
      <c r="O201" s="32" t="s">
        <v>51</v>
      </c>
      <c r="P201" s="32" t="s">
        <v>3258</v>
      </c>
      <c r="Q201" s="33">
        <v>44132.0</v>
      </c>
      <c r="R201" s="32">
        <v>7382.0</v>
      </c>
      <c r="S201" s="32" t="s">
        <v>55</v>
      </c>
      <c r="T201" s="25" t="s">
        <v>58</v>
      </c>
      <c r="U201" s="25"/>
      <c r="V201" s="32" t="s">
        <v>51</v>
      </c>
      <c r="W201" s="172">
        <v>43980.0</v>
      </c>
      <c r="X201" s="146"/>
      <c r="Y201" s="88"/>
      <c r="Z201" s="88" t="s">
        <v>51</v>
      </c>
      <c r="AA201" s="187"/>
      <c r="AB201" s="198">
        <v>43980.0</v>
      </c>
      <c r="AC201" s="88" t="s">
        <v>3259</v>
      </c>
      <c r="AD201" s="187" t="s">
        <v>51</v>
      </c>
      <c r="AE201" s="88" t="s">
        <v>3260</v>
      </c>
      <c r="AF201" s="175"/>
      <c r="AG201" s="176"/>
      <c r="AH201" s="173" t="s">
        <v>51</v>
      </c>
      <c r="AI201" s="178" t="s">
        <v>3261</v>
      </c>
      <c r="AJ201" s="176"/>
      <c r="AK201" s="175"/>
      <c r="AL201" s="176"/>
      <c r="AM201" s="125"/>
      <c r="AN201" s="146"/>
      <c r="AO201" s="125"/>
      <c r="AP201" s="187" t="s">
        <v>51</v>
      </c>
      <c r="AQ201" s="125"/>
      <c r="AR201" s="187" t="s">
        <v>51</v>
      </c>
      <c r="AS201" s="88" t="s">
        <v>3262</v>
      </c>
      <c r="AT201" s="146"/>
      <c r="AU201" s="125"/>
      <c r="AV201" s="125"/>
      <c r="AW201" s="146"/>
      <c r="AX201" s="125"/>
      <c r="AY201" s="35" t="s">
        <v>58</v>
      </c>
      <c r="AZ201" s="177" t="s">
        <v>3263</v>
      </c>
      <c r="BA201" s="125"/>
      <c r="BB201" s="125"/>
      <c r="BC201" s="125"/>
      <c r="BD201" s="125"/>
      <c r="BE201" s="125"/>
      <c r="BF201" s="125"/>
      <c r="BG201" s="188" t="s">
        <v>1762</v>
      </c>
      <c r="BH201" s="125"/>
      <c r="BI201" s="188" t="s">
        <v>3264</v>
      </c>
      <c r="BJ201" s="181" t="s">
        <v>3265</v>
      </c>
    </row>
    <row r="202">
      <c r="A202" s="24" t="s">
        <v>1763</v>
      </c>
      <c r="B202" s="25" t="s">
        <v>1764</v>
      </c>
      <c r="C202" s="26" t="s">
        <v>68</v>
      </c>
      <c r="D202" s="27" t="s">
        <v>69</v>
      </c>
      <c r="E202" s="25" t="s">
        <v>51</v>
      </c>
      <c r="F202" s="171">
        <v>43906.0</v>
      </c>
      <c r="G202" s="30">
        <v>6.0</v>
      </c>
      <c r="H202" s="25" t="s">
        <v>589</v>
      </c>
      <c r="I202" s="41">
        <v>3.0</v>
      </c>
      <c r="J202" s="25"/>
      <c r="K202" s="25" t="s">
        <v>51</v>
      </c>
      <c r="L202" s="42">
        <v>44327.0</v>
      </c>
      <c r="M202" s="44" t="s">
        <v>3266</v>
      </c>
      <c r="N202" s="42">
        <v>44095.0</v>
      </c>
      <c r="O202" s="32" t="s">
        <v>51</v>
      </c>
      <c r="P202" s="32" t="s">
        <v>3267</v>
      </c>
      <c r="Q202" s="33">
        <v>44152.0</v>
      </c>
      <c r="R202" s="32">
        <v>301348.0</v>
      </c>
      <c r="S202" s="32" t="s">
        <v>55</v>
      </c>
      <c r="T202" s="25"/>
      <c r="U202" s="25"/>
      <c r="V202" s="32"/>
      <c r="W202" s="172"/>
      <c r="X202" s="146"/>
      <c r="Y202" s="125"/>
      <c r="Z202" s="125"/>
      <c r="AA202" s="146"/>
      <c r="AB202" s="183"/>
      <c r="AC202" s="125"/>
      <c r="AD202" s="173" t="s">
        <v>51</v>
      </c>
      <c r="AE202" s="35" t="s">
        <v>3268</v>
      </c>
      <c r="AF202" s="173" t="s">
        <v>51</v>
      </c>
      <c r="AG202" s="35" t="s">
        <v>3269</v>
      </c>
      <c r="AH202" s="173" t="s">
        <v>51</v>
      </c>
      <c r="AI202" s="178" t="s">
        <v>3270</v>
      </c>
      <c r="AJ202" s="35" t="s">
        <v>3271</v>
      </c>
      <c r="AK202" s="175"/>
      <c r="AL202" s="176"/>
      <c r="AM202" s="125"/>
      <c r="AN202" s="146"/>
      <c r="AO202" s="125"/>
      <c r="AP202" s="146"/>
      <c r="AQ202" s="125"/>
      <c r="AR202" s="146"/>
      <c r="AS202" s="125"/>
      <c r="AT202" s="146"/>
      <c r="AU202" s="125"/>
      <c r="AV202" s="125"/>
      <c r="AW202" s="146"/>
      <c r="AX202" s="125"/>
      <c r="AY202" s="35" t="s">
        <v>58</v>
      </c>
      <c r="AZ202" s="177" t="s">
        <v>3272</v>
      </c>
      <c r="BA202" s="125"/>
      <c r="BB202" s="125"/>
      <c r="BC202" s="125"/>
      <c r="BD202" s="125"/>
      <c r="BE202" s="125"/>
      <c r="BF202" s="125"/>
      <c r="BG202" s="125"/>
      <c r="BH202" s="125"/>
      <c r="BI202" s="188" t="s">
        <v>3273</v>
      </c>
      <c r="BJ202" s="180" t="s">
        <v>3274</v>
      </c>
    </row>
    <row r="203">
      <c r="A203" s="24" t="s">
        <v>1773</v>
      </c>
      <c r="B203" s="25" t="s">
        <v>1774</v>
      </c>
      <c r="C203" s="26" t="s">
        <v>68</v>
      </c>
      <c r="D203" s="27" t="s">
        <v>69</v>
      </c>
      <c r="E203" s="25" t="s">
        <v>58</v>
      </c>
      <c r="F203" s="184"/>
      <c r="G203" s="47"/>
      <c r="H203" s="28"/>
      <c r="I203" s="46"/>
      <c r="J203" s="28"/>
      <c r="K203" s="32" t="s">
        <v>233</v>
      </c>
      <c r="L203" s="33">
        <v>44225.0</v>
      </c>
      <c r="M203" s="44" t="s">
        <v>3275</v>
      </c>
      <c r="N203" s="33"/>
      <c r="O203" s="28"/>
      <c r="P203" s="36"/>
      <c r="Q203" s="55"/>
      <c r="R203" s="28"/>
      <c r="S203" s="32" t="s">
        <v>55</v>
      </c>
      <c r="T203" s="32"/>
      <c r="U203" s="32"/>
      <c r="V203" s="28"/>
      <c r="W203" s="184"/>
      <c r="X203" s="146"/>
      <c r="Y203" s="125"/>
      <c r="Z203" s="125"/>
      <c r="AA203" s="146"/>
      <c r="AB203" s="183"/>
      <c r="AC203" s="125"/>
      <c r="AD203" s="146"/>
      <c r="AE203" s="125"/>
      <c r="AF203" s="146"/>
      <c r="AG203" s="125"/>
      <c r="AH203" s="146"/>
      <c r="AI203" s="125"/>
      <c r="AJ203" s="125"/>
      <c r="AK203" s="146"/>
      <c r="AL203" s="125"/>
      <c r="AM203" s="125"/>
      <c r="AN203" s="146"/>
      <c r="AO203" s="125"/>
      <c r="AP203" s="146"/>
      <c r="AQ203" s="125"/>
      <c r="AR203" s="146"/>
      <c r="AS203" s="125"/>
      <c r="AT203" s="146"/>
      <c r="AU203" s="125"/>
      <c r="AV203" s="125"/>
      <c r="AW203" s="146"/>
      <c r="AX203" s="125"/>
      <c r="AY203" s="125"/>
      <c r="AZ203" s="185"/>
      <c r="BA203" s="35" t="s">
        <v>1958</v>
      </c>
      <c r="BB203" s="178" t="s">
        <v>3276</v>
      </c>
      <c r="BC203" s="125"/>
      <c r="BD203" s="125"/>
      <c r="BE203" s="125"/>
      <c r="BF203" s="125"/>
      <c r="BG203" s="125"/>
      <c r="BH203" s="125"/>
      <c r="BI203" s="125"/>
      <c r="BJ203" s="125"/>
    </row>
    <row r="204">
      <c r="A204" s="24" t="s">
        <v>1777</v>
      </c>
      <c r="B204" s="25" t="s">
        <v>1778</v>
      </c>
      <c r="C204" s="26" t="s">
        <v>118</v>
      </c>
      <c r="D204" s="27" t="s">
        <v>102</v>
      </c>
      <c r="E204" s="25" t="s">
        <v>51</v>
      </c>
      <c r="F204" s="171">
        <v>43909.0</v>
      </c>
      <c r="G204" s="30">
        <v>0.0</v>
      </c>
      <c r="H204" s="29">
        <v>43941.0</v>
      </c>
      <c r="I204" s="46">
        <f>(H204-F204)/7</f>
        <v>4.571428571</v>
      </c>
      <c r="J204" s="32"/>
      <c r="K204" s="32" t="s">
        <v>51</v>
      </c>
      <c r="L204" s="33">
        <v>44286.0</v>
      </c>
      <c r="M204" s="44" t="s">
        <v>3277</v>
      </c>
      <c r="N204" s="33">
        <v>44109.0</v>
      </c>
      <c r="O204" s="25"/>
      <c r="P204" s="32"/>
      <c r="Q204" s="42"/>
      <c r="R204" s="25">
        <v>695.0</v>
      </c>
      <c r="S204" s="32" t="s">
        <v>55</v>
      </c>
      <c r="T204" s="32"/>
      <c r="U204" s="32"/>
      <c r="V204" s="25"/>
      <c r="W204" s="171"/>
      <c r="X204" s="146"/>
      <c r="Y204" s="125"/>
      <c r="Z204" s="125"/>
      <c r="AA204" s="146"/>
      <c r="AB204" s="183"/>
      <c r="AC204" s="125"/>
      <c r="AD204" s="173" t="s">
        <v>51</v>
      </c>
      <c r="AE204" s="35" t="s">
        <v>3278</v>
      </c>
      <c r="AF204" s="175"/>
      <c r="AG204" s="176"/>
      <c r="AH204" s="175"/>
      <c r="AI204" s="176"/>
      <c r="AJ204" s="176"/>
      <c r="AK204" s="175"/>
      <c r="AL204" s="176"/>
      <c r="AM204" s="125"/>
      <c r="AN204" s="146"/>
      <c r="AO204" s="125"/>
      <c r="AP204" s="146"/>
      <c r="AQ204" s="125"/>
      <c r="AR204" s="146"/>
      <c r="AS204" s="125"/>
      <c r="AT204" s="146"/>
      <c r="AU204" s="125"/>
      <c r="AV204" s="125"/>
      <c r="AW204" s="146"/>
      <c r="AX204" s="125"/>
      <c r="AY204" s="35" t="s">
        <v>58</v>
      </c>
      <c r="AZ204" s="177" t="s">
        <v>3279</v>
      </c>
      <c r="BA204" s="35" t="s">
        <v>2083</v>
      </c>
      <c r="BB204" s="178" t="s">
        <v>3280</v>
      </c>
      <c r="BC204" s="125"/>
      <c r="BD204" s="125"/>
      <c r="BE204" s="125"/>
      <c r="BF204" s="125"/>
      <c r="BG204" s="181" t="s">
        <v>3281</v>
      </c>
      <c r="BH204" s="188" t="s">
        <v>3282</v>
      </c>
      <c r="BI204" s="125"/>
      <c r="BJ204" s="125"/>
    </row>
    <row r="205">
      <c r="A205" s="24" t="s">
        <v>1783</v>
      </c>
      <c r="B205" s="25" t="s">
        <v>1784</v>
      </c>
      <c r="C205" s="26" t="s">
        <v>93</v>
      </c>
      <c r="D205" s="27" t="s">
        <v>69</v>
      </c>
      <c r="E205" s="25" t="s">
        <v>51</v>
      </c>
      <c r="F205" s="171">
        <v>43913.0</v>
      </c>
      <c r="G205" s="30">
        <v>0.0</v>
      </c>
      <c r="H205" s="28"/>
      <c r="I205" s="46"/>
      <c r="J205" s="28"/>
      <c r="K205" s="25" t="s">
        <v>51</v>
      </c>
      <c r="L205" s="55"/>
      <c r="M205" s="32" t="s">
        <v>3283</v>
      </c>
      <c r="N205" s="42">
        <v>43948.0</v>
      </c>
      <c r="O205" s="28"/>
      <c r="P205" s="36"/>
      <c r="Q205" s="55"/>
      <c r="R205" s="25">
        <v>0.0</v>
      </c>
      <c r="S205" s="32" t="s">
        <v>55</v>
      </c>
      <c r="T205" s="28"/>
      <c r="U205" s="28"/>
      <c r="V205" s="28"/>
      <c r="W205" s="184"/>
      <c r="X205" s="146"/>
      <c r="Y205" s="125"/>
      <c r="Z205" s="125"/>
      <c r="AA205" s="146"/>
      <c r="AB205" s="183"/>
      <c r="AC205" s="125"/>
      <c r="AD205" s="146"/>
      <c r="AE205" s="125"/>
      <c r="AF205" s="146"/>
      <c r="AG205" s="125"/>
      <c r="AH205" s="146"/>
      <c r="AI205" s="125"/>
      <c r="AJ205" s="125"/>
      <c r="AK205" s="146"/>
      <c r="AL205" s="125"/>
      <c r="AM205" s="125"/>
      <c r="AN205" s="146"/>
      <c r="AO205" s="125"/>
      <c r="AP205" s="146"/>
      <c r="AQ205" s="125"/>
      <c r="AR205" s="146"/>
      <c r="AS205" s="125"/>
      <c r="AT205" s="146"/>
      <c r="AU205" s="125"/>
      <c r="AV205" s="125"/>
      <c r="AW205" s="146"/>
      <c r="AX205" s="125"/>
      <c r="AY205" s="125"/>
      <c r="AZ205" s="185"/>
      <c r="BA205" s="125"/>
      <c r="BB205" s="125"/>
      <c r="BC205" s="125"/>
      <c r="BD205" s="125"/>
      <c r="BE205" s="125"/>
      <c r="BF205" s="125"/>
      <c r="BG205" s="88" t="s">
        <v>3214</v>
      </c>
      <c r="BH205" s="125"/>
      <c r="BI205" s="125"/>
      <c r="BJ205" s="125"/>
    </row>
    <row r="206">
      <c r="A206" s="24" t="s">
        <v>1785</v>
      </c>
      <c r="B206" s="25" t="s">
        <v>1786</v>
      </c>
      <c r="C206" s="26" t="s">
        <v>107</v>
      </c>
      <c r="D206" s="27" t="s">
        <v>50</v>
      </c>
      <c r="E206" s="25" t="s">
        <v>51</v>
      </c>
      <c r="F206" s="171">
        <v>43908.0</v>
      </c>
      <c r="G206" s="30">
        <v>0.0</v>
      </c>
      <c r="H206" s="25" t="s">
        <v>94</v>
      </c>
      <c r="I206" s="31">
        <v>4.0</v>
      </c>
      <c r="J206" s="32" t="s">
        <v>51</v>
      </c>
      <c r="K206" s="32" t="s">
        <v>51</v>
      </c>
      <c r="L206" s="33">
        <v>44253.0</v>
      </c>
      <c r="M206" s="182" t="s">
        <v>3284</v>
      </c>
      <c r="N206" s="33">
        <v>44119.0</v>
      </c>
      <c r="O206" s="32"/>
      <c r="P206" s="32"/>
      <c r="Q206" s="33"/>
      <c r="R206" s="32">
        <v>10117.0</v>
      </c>
      <c r="S206" s="32" t="s">
        <v>55</v>
      </c>
      <c r="T206" s="32"/>
      <c r="U206" s="32"/>
      <c r="V206" s="32"/>
      <c r="W206" s="172"/>
      <c r="X206" s="146"/>
      <c r="Y206" s="125"/>
      <c r="Z206" s="125"/>
      <c r="AA206" s="173" t="s">
        <v>51</v>
      </c>
      <c r="AB206" s="174">
        <v>44119.0</v>
      </c>
      <c r="AC206" s="35" t="s">
        <v>3285</v>
      </c>
      <c r="AD206" s="146"/>
      <c r="AE206" s="176"/>
      <c r="AF206" s="175"/>
      <c r="AG206" s="176"/>
      <c r="AH206" s="175"/>
      <c r="AI206" s="176"/>
      <c r="AJ206" s="176"/>
      <c r="AK206" s="175"/>
      <c r="AL206" s="176"/>
      <c r="AM206" s="125"/>
      <c r="AN206" s="146"/>
      <c r="AO206" s="125"/>
      <c r="AP206" s="146"/>
      <c r="AQ206" s="125"/>
      <c r="AR206" s="173" t="s">
        <v>51</v>
      </c>
      <c r="AS206" s="35" t="s">
        <v>3286</v>
      </c>
      <c r="AT206" s="146"/>
      <c r="AU206" s="125"/>
      <c r="AV206" s="125"/>
      <c r="AW206" s="146"/>
      <c r="AX206" s="125"/>
      <c r="AY206" s="125"/>
      <c r="AZ206" s="185"/>
      <c r="BA206" s="125"/>
      <c r="BB206" s="125"/>
      <c r="BC206" s="125"/>
      <c r="BD206" s="125"/>
      <c r="BE206" s="125"/>
      <c r="BF206" s="125"/>
      <c r="BG206" s="181" t="s">
        <v>3287</v>
      </c>
      <c r="BH206" s="125"/>
      <c r="BI206" s="125"/>
      <c r="BJ206" s="178" t="s">
        <v>3288</v>
      </c>
    </row>
    <row r="207">
      <c r="A207" s="24" t="s">
        <v>1794</v>
      </c>
      <c r="B207" s="25" t="s">
        <v>1795</v>
      </c>
      <c r="C207" s="26" t="s">
        <v>68</v>
      </c>
      <c r="D207" s="27" t="s">
        <v>108</v>
      </c>
      <c r="E207" s="25" t="s">
        <v>51</v>
      </c>
      <c r="F207" s="171">
        <v>43902.0</v>
      </c>
      <c r="G207" s="30">
        <v>1.0</v>
      </c>
      <c r="H207" s="25" t="s">
        <v>53</v>
      </c>
      <c r="I207" s="46"/>
      <c r="J207" s="25" t="s">
        <v>51</v>
      </c>
      <c r="K207" s="32" t="s">
        <v>51</v>
      </c>
      <c r="L207" s="33">
        <v>44300.0</v>
      </c>
      <c r="M207" s="44" t="s">
        <v>3289</v>
      </c>
      <c r="N207" s="33">
        <v>43976.0</v>
      </c>
      <c r="O207" s="25" t="s">
        <v>51</v>
      </c>
      <c r="P207" s="32" t="s">
        <v>3290</v>
      </c>
      <c r="Q207" s="42">
        <v>44204.0</v>
      </c>
      <c r="R207" s="25">
        <v>21245.0</v>
      </c>
      <c r="S207" s="32" t="s">
        <v>55</v>
      </c>
      <c r="T207" s="32"/>
      <c r="U207" s="32"/>
      <c r="V207" s="25"/>
      <c r="W207" s="171"/>
      <c r="X207" s="146"/>
      <c r="Y207" s="125"/>
      <c r="Z207" s="125"/>
      <c r="AA207" s="146"/>
      <c r="AB207" s="183"/>
      <c r="AC207" s="125"/>
      <c r="AD207" s="187" t="s">
        <v>51</v>
      </c>
      <c r="AE207" s="88" t="s">
        <v>3291</v>
      </c>
      <c r="AF207" s="175"/>
      <c r="AG207" s="176"/>
      <c r="AH207" s="175"/>
      <c r="AI207" s="176"/>
      <c r="AJ207" s="176"/>
      <c r="AK207" s="175"/>
      <c r="AL207" s="176"/>
      <c r="AM207" s="125"/>
      <c r="AN207" s="146"/>
      <c r="AO207" s="125"/>
      <c r="AP207" s="146"/>
      <c r="AQ207" s="125"/>
      <c r="AR207" s="146"/>
      <c r="AS207" s="125"/>
      <c r="AT207" s="146"/>
      <c r="AU207" s="125"/>
      <c r="AV207" s="125"/>
      <c r="AW207" s="146"/>
      <c r="AX207" s="125"/>
      <c r="AY207" s="125"/>
      <c r="AZ207" s="177" t="s">
        <v>3292</v>
      </c>
      <c r="BA207" s="35" t="s">
        <v>1958</v>
      </c>
      <c r="BB207" s="178" t="s">
        <v>3293</v>
      </c>
      <c r="BC207" s="179"/>
      <c r="BD207" s="179"/>
      <c r="BE207" s="125"/>
      <c r="BF207" s="125"/>
      <c r="BG207" s="125"/>
      <c r="BH207" s="191" t="s">
        <v>3294</v>
      </c>
      <c r="BI207" s="180" t="s">
        <v>3295</v>
      </c>
      <c r="BJ207" s="181" t="s">
        <v>3296</v>
      </c>
    </row>
    <row r="208">
      <c r="A208" s="24" t="s">
        <v>1804</v>
      </c>
      <c r="B208" s="25" t="s">
        <v>1805</v>
      </c>
      <c r="C208" s="26" t="s">
        <v>82</v>
      </c>
      <c r="D208" s="27" t="s">
        <v>102</v>
      </c>
      <c r="E208" s="25" t="s">
        <v>51</v>
      </c>
      <c r="F208" s="171">
        <v>43898.0</v>
      </c>
      <c r="G208" s="30">
        <v>27.0</v>
      </c>
      <c r="H208" s="25" t="s">
        <v>824</v>
      </c>
      <c r="I208" s="41">
        <v>4.0</v>
      </c>
      <c r="J208" s="25" t="s">
        <v>51</v>
      </c>
      <c r="K208" s="25" t="s">
        <v>51</v>
      </c>
      <c r="L208" s="42">
        <v>44253.0</v>
      </c>
      <c r="M208" s="182" t="s">
        <v>3297</v>
      </c>
      <c r="N208" s="42">
        <v>44073.0</v>
      </c>
      <c r="O208" s="32"/>
      <c r="P208" s="32"/>
      <c r="Q208" s="33"/>
      <c r="R208" s="32">
        <v>69328.0</v>
      </c>
      <c r="S208" s="32" t="s">
        <v>55</v>
      </c>
      <c r="T208" s="25"/>
      <c r="U208" s="25"/>
      <c r="V208" s="32"/>
      <c r="W208" s="172"/>
      <c r="X208" s="146"/>
      <c r="Y208" s="125"/>
      <c r="Z208" s="125"/>
      <c r="AA208" s="146"/>
      <c r="AB208" s="183"/>
      <c r="AC208" s="125"/>
      <c r="AD208" s="146"/>
      <c r="AE208" s="176"/>
      <c r="AF208" s="173" t="s">
        <v>51</v>
      </c>
      <c r="AG208" s="35" t="s">
        <v>3298</v>
      </c>
      <c r="AH208" s="175"/>
      <c r="AI208" s="176"/>
      <c r="AJ208" s="176"/>
      <c r="AK208" s="175"/>
      <c r="AL208" s="176"/>
      <c r="AM208" s="125"/>
      <c r="AN208" s="146"/>
      <c r="AO208" s="125"/>
      <c r="AP208" s="146"/>
      <c r="AQ208" s="35" t="s">
        <v>51</v>
      </c>
      <c r="AR208" s="173" t="s">
        <v>51</v>
      </c>
      <c r="AS208" s="35" t="s">
        <v>3299</v>
      </c>
      <c r="AT208" s="146"/>
      <c r="AU208" s="125"/>
      <c r="AV208" s="125"/>
      <c r="AW208" s="146"/>
      <c r="AX208" s="125"/>
      <c r="AY208" s="35" t="s">
        <v>58</v>
      </c>
      <c r="AZ208" s="177" t="s">
        <v>3300</v>
      </c>
      <c r="BA208" s="125"/>
      <c r="BB208" s="125"/>
      <c r="BC208" s="125"/>
      <c r="BD208" s="125"/>
      <c r="BE208" s="125"/>
      <c r="BF208" s="125"/>
      <c r="BG208" s="125"/>
      <c r="BH208" s="125"/>
      <c r="BI208" s="125"/>
      <c r="BJ208" s="181" t="s">
        <v>3301</v>
      </c>
    </row>
    <row r="209">
      <c r="A209" s="24" t="s">
        <v>1813</v>
      </c>
      <c r="B209" s="25" t="s">
        <v>1814</v>
      </c>
      <c r="C209" s="26" t="s">
        <v>68</v>
      </c>
      <c r="D209" s="27" t="s">
        <v>102</v>
      </c>
      <c r="E209" s="25" t="s">
        <v>51</v>
      </c>
      <c r="F209" s="171">
        <v>43910.0</v>
      </c>
      <c r="G209" s="30">
        <v>2626.0</v>
      </c>
      <c r="H209" s="29">
        <v>43983.0</v>
      </c>
      <c r="I209" s="46"/>
      <c r="J209" s="28"/>
      <c r="K209" s="25" t="s">
        <v>51</v>
      </c>
      <c r="L209" s="42">
        <v>44286.0</v>
      </c>
      <c r="M209" s="44" t="s">
        <v>3302</v>
      </c>
      <c r="N209" s="42">
        <v>43983.0</v>
      </c>
      <c r="O209" s="25" t="s">
        <v>51</v>
      </c>
      <c r="P209" s="44" t="s">
        <v>3303</v>
      </c>
      <c r="Q209" s="42">
        <v>44118.0</v>
      </c>
      <c r="R209" s="25">
        <v>250347.0</v>
      </c>
      <c r="S209" s="32" t="s">
        <v>55</v>
      </c>
      <c r="T209" s="28"/>
      <c r="U209" s="28"/>
      <c r="V209" s="25" t="s">
        <v>51</v>
      </c>
      <c r="W209" s="171"/>
      <c r="X209" s="264">
        <v>44116.0</v>
      </c>
      <c r="Y209" s="88"/>
      <c r="Z209" s="88"/>
      <c r="AA209" s="187" t="s">
        <v>51</v>
      </c>
      <c r="AB209" s="198"/>
      <c r="AC209" s="88"/>
      <c r="AD209" s="187" t="s">
        <v>51</v>
      </c>
      <c r="AE209" s="88" t="s">
        <v>3304</v>
      </c>
      <c r="AF209" s="187"/>
      <c r="AG209" s="88"/>
      <c r="AH209" s="187" t="s">
        <v>51</v>
      </c>
      <c r="AI209" s="191" t="s">
        <v>3305</v>
      </c>
      <c r="AJ209" s="88" t="s">
        <v>58</v>
      </c>
      <c r="AK209" s="187" t="s">
        <v>2035</v>
      </c>
      <c r="AL209" s="217" t="s">
        <v>3306</v>
      </c>
      <c r="AM209" s="125"/>
      <c r="AN209" s="187" t="s">
        <v>51</v>
      </c>
      <c r="AO209" s="59" t="s">
        <v>3307</v>
      </c>
      <c r="AP209" s="146"/>
      <c r="AQ209" s="125"/>
      <c r="AR209" s="187" t="s">
        <v>51</v>
      </c>
      <c r="AS209" s="88" t="s">
        <v>3308</v>
      </c>
      <c r="AT209" s="173" t="s">
        <v>51</v>
      </c>
      <c r="AU209" s="180" t="s">
        <v>3309</v>
      </c>
      <c r="AV209" s="125"/>
      <c r="AW209" s="146"/>
      <c r="AX209" s="125"/>
      <c r="AY209" s="35" t="s">
        <v>58</v>
      </c>
      <c r="AZ209" s="177" t="s">
        <v>3310</v>
      </c>
      <c r="BA209" s="35" t="s">
        <v>2083</v>
      </c>
      <c r="BB209" s="178" t="s">
        <v>3311</v>
      </c>
      <c r="BC209" s="125"/>
      <c r="BD209" s="125"/>
      <c r="BE209" s="125"/>
      <c r="BF209" s="180" t="s">
        <v>3312</v>
      </c>
      <c r="BG209" s="188" t="s">
        <v>3313</v>
      </c>
      <c r="BH209" s="125"/>
      <c r="BI209" s="188" t="s">
        <v>3314</v>
      </c>
      <c r="BJ209" s="181" t="s">
        <v>3315</v>
      </c>
    </row>
    <row r="210">
      <c r="A210" s="24" t="s">
        <v>1825</v>
      </c>
      <c r="B210" s="25" t="s">
        <v>1826</v>
      </c>
      <c r="C210" s="26" t="s">
        <v>266</v>
      </c>
      <c r="D210" s="27" t="s">
        <v>102</v>
      </c>
      <c r="E210" s="25" t="s">
        <v>560</v>
      </c>
      <c r="F210" s="171">
        <v>43906.0</v>
      </c>
      <c r="G210" s="47"/>
      <c r="H210" s="28"/>
      <c r="I210" s="46"/>
      <c r="J210" s="118"/>
      <c r="K210" s="118" t="s">
        <v>51</v>
      </c>
      <c r="L210" s="120">
        <v>44258.0</v>
      </c>
      <c r="M210" s="44" t="s">
        <v>3316</v>
      </c>
      <c r="N210" s="120">
        <v>43958.0</v>
      </c>
      <c r="O210" s="25" t="s">
        <v>51</v>
      </c>
      <c r="P210" s="32" t="s">
        <v>3317</v>
      </c>
      <c r="Q210" s="55"/>
      <c r="R210" s="28"/>
      <c r="S210" s="32" t="s">
        <v>55</v>
      </c>
      <c r="T210" s="118"/>
      <c r="U210" s="118"/>
      <c r="V210" s="28"/>
      <c r="W210" s="184"/>
      <c r="X210" s="146"/>
      <c r="Y210" s="125"/>
      <c r="Z210" s="125"/>
      <c r="AA210" s="146"/>
      <c r="AB210" s="183"/>
      <c r="AC210" s="125"/>
      <c r="AD210" s="146"/>
      <c r="AE210" s="125"/>
      <c r="AF210" s="146"/>
      <c r="AG210" s="125"/>
      <c r="AH210" s="173" t="s">
        <v>51</v>
      </c>
      <c r="AI210" s="178" t="s">
        <v>3318</v>
      </c>
      <c r="AJ210" s="125"/>
      <c r="AK210" s="146"/>
      <c r="AL210" s="125"/>
      <c r="AM210" s="125"/>
      <c r="AN210" s="146"/>
      <c r="AO210" s="125"/>
      <c r="AP210" s="146"/>
      <c r="AQ210" s="125"/>
      <c r="AR210" s="146"/>
      <c r="AS210" s="125"/>
      <c r="AT210" s="146"/>
      <c r="AU210" s="125"/>
      <c r="AV210" s="125"/>
      <c r="AW210" s="146"/>
      <c r="AX210" s="125"/>
      <c r="AY210" s="35" t="s">
        <v>51</v>
      </c>
      <c r="AZ210" s="177" t="s">
        <v>3319</v>
      </c>
      <c r="BA210" s="35" t="s">
        <v>1958</v>
      </c>
      <c r="BB210" s="178" t="s">
        <v>3320</v>
      </c>
      <c r="BC210" s="179"/>
      <c r="BD210" s="179"/>
      <c r="BE210" s="125"/>
      <c r="BF210" s="125"/>
      <c r="BG210" s="125"/>
      <c r="BH210" s="125"/>
      <c r="BI210" s="125"/>
      <c r="BJ210" s="181" t="s">
        <v>3321</v>
      </c>
    </row>
    <row r="211">
      <c r="A211" s="24" t="s">
        <v>1830</v>
      </c>
      <c r="B211" s="25" t="s">
        <v>1831</v>
      </c>
      <c r="C211" s="26" t="s">
        <v>118</v>
      </c>
      <c r="D211" s="27" t="s">
        <v>102</v>
      </c>
      <c r="E211" s="25" t="s">
        <v>51</v>
      </c>
      <c r="F211" s="171">
        <v>43906.0</v>
      </c>
      <c r="G211" s="30">
        <v>8.0</v>
      </c>
      <c r="H211" s="25" t="s">
        <v>70</v>
      </c>
      <c r="I211" s="41">
        <v>2.0</v>
      </c>
      <c r="J211" s="25" t="s">
        <v>51</v>
      </c>
      <c r="K211" s="25" t="s">
        <v>51</v>
      </c>
      <c r="L211" s="42">
        <v>44349.0</v>
      </c>
      <c r="M211" s="191" t="s">
        <v>3322</v>
      </c>
      <c r="N211" s="42">
        <v>43943.0</v>
      </c>
      <c r="O211" s="32"/>
      <c r="P211" s="32"/>
      <c r="Q211" s="33"/>
      <c r="R211" s="32">
        <v>549.0</v>
      </c>
      <c r="S211" s="32" t="s">
        <v>55</v>
      </c>
      <c r="T211" s="25"/>
      <c r="U211" s="29"/>
      <c r="V211" s="32" t="s">
        <v>51</v>
      </c>
      <c r="W211" s="172">
        <v>43943.0</v>
      </c>
      <c r="X211" s="187" t="s">
        <v>3323</v>
      </c>
      <c r="Y211" s="88"/>
      <c r="Z211" s="88"/>
      <c r="AA211" s="187"/>
      <c r="AB211" s="198"/>
      <c r="AC211" s="88"/>
      <c r="AD211" s="187" t="s">
        <v>51</v>
      </c>
      <c r="AE211" s="32" t="s">
        <v>3324</v>
      </c>
      <c r="AF211" s="175"/>
      <c r="AG211" s="176"/>
      <c r="AH211" s="173" t="s">
        <v>51</v>
      </c>
      <c r="AI211" s="178" t="s">
        <v>3325</v>
      </c>
      <c r="AJ211" s="176"/>
      <c r="AK211" s="175"/>
      <c r="AL211" s="176"/>
      <c r="AM211" s="125"/>
      <c r="AN211" s="146"/>
      <c r="AO211" s="125"/>
      <c r="AP211" s="146"/>
      <c r="AQ211" s="125"/>
      <c r="AR211" s="146"/>
      <c r="AS211" s="125"/>
      <c r="AT211" s="146"/>
      <c r="AU211" s="125"/>
      <c r="AV211" s="125"/>
      <c r="AW211" s="146"/>
      <c r="AX211" s="125"/>
      <c r="AY211" s="35" t="s">
        <v>51</v>
      </c>
      <c r="AZ211" s="177" t="s">
        <v>3326</v>
      </c>
      <c r="BA211" s="125"/>
      <c r="BB211" s="125"/>
      <c r="BC211" s="125"/>
      <c r="BD211" s="125"/>
      <c r="BE211" s="125"/>
      <c r="BF211" s="125"/>
      <c r="BG211" s="125"/>
      <c r="BH211" s="125"/>
      <c r="BI211" s="188" t="s">
        <v>3327</v>
      </c>
      <c r="BJ211" s="178" t="s">
        <v>3328</v>
      </c>
    </row>
    <row r="212">
      <c r="A212" s="24" t="s">
        <v>1839</v>
      </c>
      <c r="B212" s="25" t="s">
        <v>1840</v>
      </c>
      <c r="C212" s="26" t="s">
        <v>68</v>
      </c>
      <c r="D212" s="27" t="s">
        <v>108</v>
      </c>
      <c r="E212" s="25" t="s">
        <v>51</v>
      </c>
      <c r="F212" s="171">
        <v>43906.0</v>
      </c>
      <c r="G212" s="30">
        <v>6.0</v>
      </c>
      <c r="H212" s="25" t="s">
        <v>589</v>
      </c>
      <c r="I212" s="41">
        <v>3.0</v>
      </c>
      <c r="J212" s="25"/>
      <c r="K212" s="25" t="s">
        <v>51</v>
      </c>
      <c r="L212" s="42">
        <v>44098.0</v>
      </c>
      <c r="M212" s="44" t="s">
        <v>3329</v>
      </c>
      <c r="N212" s="42">
        <v>44081.0</v>
      </c>
      <c r="O212" s="32"/>
      <c r="P212" s="32"/>
      <c r="Q212" s="33"/>
      <c r="R212" s="32">
        <v>43775.0</v>
      </c>
      <c r="S212" s="32" t="s">
        <v>55</v>
      </c>
      <c r="T212" s="25"/>
      <c r="U212" s="25"/>
      <c r="V212" s="32"/>
      <c r="W212" s="172"/>
      <c r="X212" s="146"/>
      <c r="Y212" s="125"/>
      <c r="Z212" s="125"/>
      <c r="AA212" s="146"/>
      <c r="AB212" s="183"/>
      <c r="AC212" s="125"/>
      <c r="AD212" s="146"/>
      <c r="AE212" s="176"/>
      <c r="AF212" s="173" t="s">
        <v>51</v>
      </c>
      <c r="AG212" s="35" t="s">
        <v>3330</v>
      </c>
      <c r="AH212" s="175"/>
      <c r="AI212" s="176"/>
      <c r="AJ212" s="176"/>
      <c r="AK212" s="175"/>
      <c r="AL212" s="176"/>
      <c r="AM212" s="125"/>
      <c r="AN212" s="146"/>
      <c r="AO212" s="125"/>
      <c r="AP212" s="146"/>
      <c r="AQ212" s="125"/>
      <c r="AR212" s="173" t="s">
        <v>51</v>
      </c>
      <c r="AS212" s="35" t="s">
        <v>3331</v>
      </c>
      <c r="AT212" s="146"/>
      <c r="AU212" s="125"/>
      <c r="AV212" s="125"/>
      <c r="AW212" s="146"/>
      <c r="AX212" s="125"/>
      <c r="AY212" s="35" t="s">
        <v>51</v>
      </c>
      <c r="AZ212" s="177" t="s">
        <v>3332</v>
      </c>
      <c r="BA212" s="125"/>
      <c r="BB212" s="125"/>
      <c r="BC212" s="125"/>
      <c r="BD212" s="125"/>
      <c r="BE212" s="125"/>
      <c r="BF212" s="125"/>
      <c r="BG212" s="88" t="s">
        <v>3333</v>
      </c>
      <c r="BH212" s="188" t="s">
        <v>1849</v>
      </c>
      <c r="BI212" s="125"/>
      <c r="BJ212" s="192"/>
    </row>
    <row r="213">
      <c r="A213" s="24" t="s">
        <v>1850</v>
      </c>
      <c r="B213" s="25" t="s">
        <v>1851</v>
      </c>
      <c r="C213" s="26" t="s">
        <v>93</v>
      </c>
      <c r="D213" s="27" t="s">
        <v>108</v>
      </c>
      <c r="E213" s="25" t="s">
        <v>51</v>
      </c>
      <c r="F213" s="171">
        <v>43916.0</v>
      </c>
      <c r="G213" s="30">
        <v>0.0</v>
      </c>
      <c r="H213" s="28"/>
      <c r="I213" s="46"/>
      <c r="J213" s="28"/>
      <c r="K213" s="25" t="s">
        <v>51</v>
      </c>
      <c r="L213" s="42"/>
      <c r="M213" s="32" t="s">
        <v>3334</v>
      </c>
      <c r="N213" s="42">
        <v>43969.0</v>
      </c>
      <c r="O213" s="25"/>
      <c r="P213" s="32"/>
      <c r="Q213" s="42"/>
      <c r="R213" s="25">
        <v>0.0</v>
      </c>
      <c r="S213" s="32" t="s">
        <v>55</v>
      </c>
      <c r="T213" s="28"/>
      <c r="U213" s="28"/>
      <c r="V213" s="28"/>
      <c r="W213" s="184"/>
      <c r="X213" s="146"/>
      <c r="Y213" s="125"/>
      <c r="Z213" s="125"/>
      <c r="AA213" s="146"/>
      <c r="AB213" s="183"/>
      <c r="AC213" s="125"/>
      <c r="AD213" s="146"/>
      <c r="AE213" s="125"/>
      <c r="AF213" s="146"/>
      <c r="AG213" s="125"/>
      <c r="AH213" s="146"/>
      <c r="AI213" s="125"/>
      <c r="AJ213" s="125"/>
      <c r="AK213" s="146"/>
      <c r="AL213" s="125"/>
      <c r="AM213" s="125"/>
      <c r="AN213" s="146"/>
      <c r="AO213" s="125"/>
      <c r="AP213" s="146"/>
      <c r="AQ213" s="125"/>
      <c r="AR213" s="187" t="s">
        <v>51</v>
      </c>
      <c r="AS213" s="88" t="s">
        <v>3335</v>
      </c>
      <c r="AT213" s="146"/>
      <c r="AU213" s="125"/>
      <c r="AV213" s="125"/>
      <c r="AW213" s="146"/>
      <c r="AX213" s="125"/>
      <c r="AY213" s="125"/>
      <c r="AZ213" s="185"/>
      <c r="BA213" s="125"/>
      <c r="BB213" s="125"/>
      <c r="BC213" s="35" t="s">
        <v>51</v>
      </c>
      <c r="BD213" s="178" t="s">
        <v>3336</v>
      </c>
      <c r="BE213" s="125"/>
      <c r="BF213" s="125"/>
      <c r="BG213" s="125"/>
      <c r="BH213" s="188" t="s">
        <v>1853</v>
      </c>
      <c r="BI213" s="125"/>
      <c r="BJ213" s="188" t="s">
        <v>1852</v>
      </c>
    </row>
    <row r="214">
      <c r="A214" s="24" t="s">
        <v>1854</v>
      </c>
      <c r="B214" s="25" t="s">
        <v>1855</v>
      </c>
      <c r="C214" s="26" t="s">
        <v>118</v>
      </c>
      <c r="D214" s="27" t="s">
        <v>69</v>
      </c>
      <c r="E214" s="25" t="s">
        <v>51</v>
      </c>
      <c r="F214" s="171">
        <v>43903.0</v>
      </c>
      <c r="G214" s="30">
        <v>2.0</v>
      </c>
      <c r="H214" s="28"/>
      <c r="I214" s="46"/>
      <c r="J214" s="28"/>
      <c r="K214" s="25" t="s">
        <v>58</v>
      </c>
      <c r="L214" s="42">
        <v>44270.0</v>
      </c>
      <c r="M214" s="44" t="s">
        <v>3337</v>
      </c>
      <c r="N214" s="55"/>
      <c r="O214" s="25"/>
      <c r="P214" s="32"/>
      <c r="Q214" s="42"/>
      <c r="R214" s="25"/>
      <c r="S214" s="32" t="s">
        <v>55</v>
      </c>
      <c r="T214" s="28"/>
      <c r="U214" s="28"/>
      <c r="V214" s="25"/>
      <c r="W214" s="171"/>
      <c r="X214" s="146"/>
      <c r="Y214" s="125"/>
      <c r="Z214" s="125"/>
      <c r="AA214" s="146"/>
      <c r="AB214" s="183"/>
      <c r="AC214" s="125"/>
      <c r="AD214" s="146"/>
      <c r="AE214" s="176"/>
      <c r="AF214" s="175"/>
      <c r="AG214" s="176"/>
      <c r="AH214" s="175"/>
      <c r="AI214" s="176"/>
      <c r="AJ214" s="176"/>
      <c r="AK214" s="175"/>
      <c r="AL214" s="176"/>
      <c r="AM214" s="125"/>
      <c r="AN214" s="146"/>
      <c r="AO214" s="125"/>
      <c r="AP214" s="146"/>
      <c r="AQ214" s="125"/>
      <c r="AR214" s="146"/>
      <c r="AS214" s="125"/>
      <c r="AT214" s="146"/>
      <c r="AU214" s="125"/>
      <c r="AV214" s="125"/>
      <c r="AW214" s="146"/>
      <c r="AX214" s="125"/>
      <c r="AY214" s="125"/>
      <c r="AZ214" s="185"/>
      <c r="BA214" s="125"/>
      <c r="BB214" s="125"/>
      <c r="BC214" s="125"/>
      <c r="BD214" s="125"/>
      <c r="BE214" s="125"/>
      <c r="BF214" s="125"/>
      <c r="BG214" s="125"/>
      <c r="BH214" s="125"/>
      <c r="BI214" s="125"/>
      <c r="BJ214" s="192"/>
    </row>
    <row r="215">
      <c r="A215" s="24" t="s">
        <v>1863</v>
      </c>
      <c r="B215" s="25" t="s">
        <v>1864</v>
      </c>
      <c r="C215" s="26" t="s">
        <v>93</v>
      </c>
      <c r="D215" s="27" t="s">
        <v>108</v>
      </c>
      <c r="E215" s="25" t="s">
        <v>159</v>
      </c>
      <c r="F215" s="171">
        <v>43873.0</v>
      </c>
      <c r="G215" s="30">
        <v>11.0</v>
      </c>
      <c r="H215" s="28"/>
      <c r="I215" s="46"/>
      <c r="J215" s="28"/>
      <c r="K215" s="25" t="s">
        <v>51</v>
      </c>
      <c r="L215" s="42">
        <v>44337.0</v>
      </c>
      <c r="M215" s="44" t="s">
        <v>3338</v>
      </c>
      <c r="N215" s="42">
        <v>43955.0</v>
      </c>
      <c r="O215" s="25" t="s">
        <v>51</v>
      </c>
      <c r="P215" s="32" t="s">
        <v>3339</v>
      </c>
      <c r="Q215" s="42">
        <v>44231.0</v>
      </c>
      <c r="R215" s="25">
        <v>231.0</v>
      </c>
      <c r="S215" s="32" t="s">
        <v>55</v>
      </c>
      <c r="T215" s="29"/>
      <c r="U215" s="29">
        <v>43955.0</v>
      </c>
      <c r="V215" s="25"/>
      <c r="W215" s="171"/>
      <c r="X215" s="146"/>
      <c r="Y215" s="125"/>
      <c r="Z215" s="125"/>
      <c r="AA215" s="146"/>
      <c r="AB215" s="183"/>
      <c r="AC215" s="125"/>
      <c r="AD215" s="146"/>
      <c r="AE215" s="88"/>
      <c r="AF215" s="88"/>
      <c r="AG215" s="88"/>
      <c r="AH215" s="88"/>
      <c r="AI215" s="88"/>
      <c r="AJ215" s="88"/>
      <c r="AK215" s="88"/>
      <c r="AL215" s="88" t="s">
        <v>3340</v>
      </c>
      <c r="AM215" s="125"/>
      <c r="AN215" s="146"/>
      <c r="AO215" s="125"/>
      <c r="AP215" s="146"/>
      <c r="AQ215" s="125"/>
      <c r="AR215" s="146"/>
      <c r="AS215" s="125"/>
      <c r="AT215" s="146"/>
      <c r="AU215" s="125"/>
      <c r="AV215" s="125"/>
      <c r="AW215" s="146"/>
      <c r="AX215" s="125"/>
      <c r="AY215" s="35" t="s">
        <v>58</v>
      </c>
      <c r="AZ215" s="177" t="s">
        <v>3341</v>
      </c>
      <c r="BA215" s="125"/>
      <c r="BB215" s="125"/>
      <c r="BC215" s="125"/>
      <c r="BD215" s="125"/>
      <c r="BE215" s="125"/>
      <c r="BF215" s="125"/>
      <c r="BG215" s="125"/>
      <c r="BH215" s="125"/>
      <c r="BI215" s="125"/>
      <c r="BJ215" s="188" t="s">
        <v>3342</v>
      </c>
    </row>
    <row r="216">
      <c r="A216" s="24" t="s">
        <v>1872</v>
      </c>
      <c r="B216" s="25" t="s">
        <v>1873</v>
      </c>
      <c r="C216" s="26" t="s">
        <v>118</v>
      </c>
      <c r="D216" s="27" t="s">
        <v>102</v>
      </c>
      <c r="E216" s="25" t="s">
        <v>51</v>
      </c>
      <c r="F216" s="171">
        <v>43906.0</v>
      </c>
      <c r="G216" s="30">
        <v>2.0</v>
      </c>
      <c r="H216" s="29">
        <v>43935.0</v>
      </c>
      <c r="I216" s="46">
        <f>(H216-F216)/7</f>
        <v>4.142857143</v>
      </c>
      <c r="J216" s="28"/>
      <c r="K216" s="25" t="s">
        <v>51</v>
      </c>
      <c r="L216" s="42">
        <v>44270.0</v>
      </c>
      <c r="M216" s="44" t="s">
        <v>3343</v>
      </c>
      <c r="N216" s="42">
        <v>44088.0</v>
      </c>
      <c r="O216" s="25"/>
      <c r="P216" s="32"/>
      <c r="Q216" s="42"/>
      <c r="R216" s="25">
        <v>1220.0</v>
      </c>
      <c r="S216" s="32" t="s">
        <v>55</v>
      </c>
      <c r="T216" s="28"/>
      <c r="U216" s="28"/>
      <c r="V216" s="25"/>
      <c r="W216" s="171"/>
      <c r="X216" s="146"/>
      <c r="Y216" s="125"/>
      <c r="Z216" s="125"/>
      <c r="AA216" s="146"/>
      <c r="AB216" s="183"/>
      <c r="AC216" s="125"/>
      <c r="AD216" s="146"/>
      <c r="AE216" s="176"/>
      <c r="AF216" s="175"/>
      <c r="AG216" s="176"/>
      <c r="AH216" s="175"/>
      <c r="AI216" s="176"/>
      <c r="AJ216" s="176"/>
      <c r="AK216" s="175"/>
      <c r="AL216" s="176"/>
      <c r="AM216" s="125"/>
      <c r="AN216" s="146"/>
      <c r="AO216" s="125"/>
      <c r="AP216" s="146"/>
      <c r="AQ216" s="125"/>
      <c r="AR216" s="146"/>
      <c r="AS216" s="125"/>
      <c r="AT216" s="146"/>
      <c r="AU216" s="125"/>
      <c r="AV216" s="125"/>
      <c r="AW216" s="146"/>
      <c r="AX216" s="125"/>
      <c r="AY216" s="35" t="s">
        <v>51</v>
      </c>
      <c r="AZ216" s="177" t="s">
        <v>3344</v>
      </c>
      <c r="BA216" s="35" t="s">
        <v>1958</v>
      </c>
      <c r="BB216" s="178" t="s">
        <v>3345</v>
      </c>
      <c r="BC216" s="125"/>
      <c r="BD216" s="125"/>
      <c r="BE216" s="125"/>
      <c r="BF216" s="180" t="s">
        <v>3346</v>
      </c>
      <c r="BG216" s="125"/>
      <c r="BH216" s="125"/>
      <c r="BI216" s="188" t="s">
        <v>3347</v>
      </c>
      <c r="BJ216" s="192"/>
    </row>
    <row r="217">
      <c r="A217" s="24" t="s">
        <v>1878</v>
      </c>
      <c r="B217" s="25" t="s">
        <v>1879</v>
      </c>
      <c r="C217" s="26" t="s">
        <v>82</v>
      </c>
      <c r="D217" s="27" t="s">
        <v>108</v>
      </c>
      <c r="E217" s="25" t="s">
        <v>51</v>
      </c>
      <c r="F217" s="171">
        <v>43910.0</v>
      </c>
      <c r="G217" s="30">
        <v>52.0</v>
      </c>
      <c r="H217" s="25" t="s">
        <v>53</v>
      </c>
      <c r="I217" s="46"/>
      <c r="J217" s="28"/>
      <c r="K217" s="32" t="s">
        <v>51</v>
      </c>
      <c r="L217" s="33">
        <v>44139.0</v>
      </c>
      <c r="M217" s="44" t="s">
        <v>3348</v>
      </c>
      <c r="N217" s="33">
        <v>43985.0</v>
      </c>
      <c r="O217" s="32" t="s">
        <v>51</v>
      </c>
      <c r="P217" s="32" t="s">
        <v>3349</v>
      </c>
      <c r="Q217" s="33"/>
      <c r="R217" s="32">
        <v>457.0</v>
      </c>
      <c r="S217" s="32" t="s">
        <v>55</v>
      </c>
      <c r="T217" s="32"/>
      <c r="U217" s="32"/>
      <c r="V217" s="32"/>
      <c r="W217" s="172"/>
      <c r="X217" s="146"/>
      <c r="Y217" s="125"/>
      <c r="Z217" s="125"/>
      <c r="AA217" s="146"/>
      <c r="AB217" s="183"/>
      <c r="AC217" s="125"/>
      <c r="AD217" s="146"/>
      <c r="AE217" s="176"/>
      <c r="AF217" s="175"/>
      <c r="AG217" s="176"/>
      <c r="AH217" s="175"/>
      <c r="AI217" s="176"/>
      <c r="AJ217" s="176"/>
      <c r="AK217" s="175"/>
      <c r="AL217" s="176"/>
      <c r="AM217" s="125"/>
      <c r="AN217" s="146"/>
      <c r="AO217" s="125"/>
      <c r="AP217" s="146"/>
      <c r="AQ217" s="125"/>
      <c r="AR217" s="146"/>
      <c r="AS217" s="125"/>
      <c r="AT217" s="146"/>
      <c r="AU217" s="125"/>
      <c r="AV217" s="125"/>
      <c r="AW217" s="146"/>
      <c r="AX217" s="125"/>
      <c r="AY217" s="125"/>
      <c r="AZ217" s="185"/>
      <c r="BA217" s="125"/>
      <c r="BB217" s="125"/>
      <c r="BC217" s="125"/>
      <c r="BD217" s="125"/>
      <c r="BE217" s="125"/>
      <c r="BF217" s="125"/>
      <c r="BG217" s="125"/>
      <c r="BH217" s="125"/>
      <c r="BI217" s="125"/>
      <c r="BJ217" s="188" t="s">
        <v>3350</v>
      </c>
    </row>
    <row r="218">
      <c r="A218" s="24" t="s">
        <v>1885</v>
      </c>
      <c r="B218" s="25" t="s">
        <v>1886</v>
      </c>
      <c r="C218" s="26" t="s">
        <v>82</v>
      </c>
      <c r="D218" s="27" t="s">
        <v>50</v>
      </c>
      <c r="E218" s="25" t="s">
        <v>51</v>
      </c>
      <c r="F218" s="171">
        <v>43906.0</v>
      </c>
      <c r="G218" s="30">
        <v>0.0</v>
      </c>
      <c r="H218" s="25" t="s">
        <v>1887</v>
      </c>
      <c r="I218" s="41">
        <v>1.0</v>
      </c>
      <c r="J218" s="25"/>
      <c r="K218" s="25" t="s">
        <v>51</v>
      </c>
      <c r="L218" s="42">
        <v>44119.0</v>
      </c>
      <c r="M218" s="44" t="s">
        <v>3351</v>
      </c>
      <c r="N218" s="42">
        <v>44080.0</v>
      </c>
      <c r="O218" s="32"/>
      <c r="P218" s="32"/>
      <c r="Q218" s="33"/>
      <c r="R218" s="32">
        <v>1987.0</v>
      </c>
      <c r="S218" s="32" t="s">
        <v>55</v>
      </c>
      <c r="T218" s="25"/>
      <c r="U218" s="25"/>
      <c r="V218" s="32"/>
      <c r="W218" s="172"/>
      <c r="X218" s="146"/>
      <c r="Y218" s="125"/>
      <c r="Z218" s="125"/>
      <c r="AA218" s="146"/>
      <c r="AB218" s="183"/>
      <c r="AC218" s="125"/>
      <c r="AD218" s="173" t="s">
        <v>51</v>
      </c>
      <c r="AE218" s="35" t="s">
        <v>3352</v>
      </c>
      <c r="AF218" s="175"/>
      <c r="AG218" s="176"/>
      <c r="AH218" s="173" t="s">
        <v>51</v>
      </c>
      <c r="AI218" s="35" t="s">
        <v>3353</v>
      </c>
      <c r="AJ218" s="176"/>
      <c r="AK218" s="175"/>
      <c r="AL218" s="176"/>
      <c r="AM218" s="125"/>
      <c r="AN218" s="146"/>
      <c r="AO218" s="125"/>
      <c r="AP218" s="146"/>
      <c r="AQ218" s="125"/>
      <c r="AR218" s="173" t="s">
        <v>51</v>
      </c>
      <c r="AS218" s="35" t="s">
        <v>3354</v>
      </c>
      <c r="AT218" s="146"/>
      <c r="AU218" s="125"/>
      <c r="AV218" s="125"/>
      <c r="AW218" s="146"/>
      <c r="AX218" s="125"/>
      <c r="AY218" s="125"/>
      <c r="AZ218" s="185"/>
      <c r="BA218" s="125"/>
      <c r="BB218" s="125"/>
      <c r="BC218" s="125"/>
      <c r="BD218" s="125"/>
      <c r="BE218" s="125"/>
      <c r="BF218" s="125"/>
      <c r="BG218" s="125"/>
      <c r="BH218" s="188" t="s">
        <v>1893</v>
      </c>
      <c r="BI218" s="125"/>
      <c r="BJ218" s="191" t="s">
        <v>3355</v>
      </c>
    </row>
    <row r="219">
      <c r="A219" s="24" t="s">
        <v>1894</v>
      </c>
      <c r="B219" s="25" t="s">
        <v>1895</v>
      </c>
      <c r="C219" s="26" t="s">
        <v>107</v>
      </c>
      <c r="D219" s="27" t="s">
        <v>108</v>
      </c>
      <c r="E219" s="25" t="s">
        <v>51</v>
      </c>
      <c r="F219" s="171">
        <v>43910.0</v>
      </c>
      <c r="G219" s="30">
        <v>2.0</v>
      </c>
      <c r="H219" s="25" t="s">
        <v>53</v>
      </c>
      <c r="I219" s="31"/>
      <c r="J219" s="32"/>
      <c r="K219" s="32" t="s">
        <v>51</v>
      </c>
      <c r="L219" s="33">
        <v>44253.0</v>
      </c>
      <c r="M219" s="44" t="s">
        <v>3356</v>
      </c>
      <c r="N219" s="33">
        <v>43983.0</v>
      </c>
      <c r="O219" s="32"/>
      <c r="P219" s="32"/>
      <c r="Q219" s="33"/>
      <c r="R219" s="32">
        <v>1089.0</v>
      </c>
      <c r="S219" s="32" t="s">
        <v>55</v>
      </c>
      <c r="T219" s="32"/>
      <c r="U219" s="32"/>
      <c r="V219" s="32"/>
      <c r="W219" s="172"/>
      <c r="X219" s="146"/>
      <c r="Y219" s="125"/>
      <c r="Z219" s="35"/>
      <c r="AA219" s="173" t="s">
        <v>51</v>
      </c>
      <c r="AB219" s="174">
        <v>43983.0</v>
      </c>
      <c r="AC219" s="35" t="s">
        <v>3357</v>
      </c>
      <c r="AD219" s="146"/>
      <c r="AE219" s="176"/>
      <c r="AF219" s="175"/>
      <c r="AG219" s="176"/>
      <c r="AH219" s="173" t="s">
        <v>51</v>
      </c>
      <c r="AI219" s="178" t="s">
        <v>3358</v>
      </c>
      <c r="AJ219" s="176"/>
      <c r="AK219" s="175"/>
      <c r="AL219" s="176"/>
      <c r="AM219" s="125"/>
      <c r="AN219" s="146"/>
      <c r="AO219" s="125"/>
      <c r="AP219" s="146"/>
      <c r="AQ219" s="125"/>
      <c r="AR219" s="173" t="s">
        <v>51</v>
      </c>
      <c r="AS219" s="35" t="s">
        <v>3359</v>
      </c>
      <c r="AT219" s="146"/>
      <c r="AU219" s="125"/>
      <c r="AV219" s="125"/>
      <c r="AW219" s="146"/>
      <c r="AX219" s="125"/>
      <c r="AY219" s="125"/>
      <c r="AZ219" s="185"/>
      <c r="BA219" s="125"/>
      <c r="BB219" s="125"/>
      <c r="BC219" s="125"/>
      <c r="BD219" s="125"/>
      <c r="BE219" s="125"/>
      <c r="BF219" s="125"/>
      <c r="BG219" s="125"/>
      <c r="BH219" s="125"/>
      <c r="BI219" s="125"/>
      <c r="BJ219" s="191" t="s">
        <v>3360</v>
      </c>
    </row>
    <row r="220">
      <c r="A220" s="24" t="s">
        <v>1902</v>
      </c>
      <c r="B220" s="25" t="s">
        <v>1903</v>
      </c>
      <c r="C220" s="26" t="s">
        <v>107</v>
      </c>
      <c r="D220" s="27" t="s">
        <v>108</v>
      </c>
      <c r="E220" s="25" t="s">
        <v>51</v>
      </c>
      <c r="F220" s="171">
        <v>43914.0</v>
      </c>
      <c r="G220" s="30">
        <v>0.0</v>
      </c>
      <c r="H220" s="29">
        <v>43940.0</v>
      </c>
      <c r="I220" s="41">
        <v>4.0</v>
      </c>
      <c r="J220" s="25" t="s">
        <v>51</v>
      </c>
      <c r="K220" s="25" t="s">
        <v>51</v>
      </c>
      <c r="L220" s="42">
        <v>44286.0</v>
      </c>
      <c r="M220" s="182" t="s">
        <v>3361</v>
      </c>
      <c r="N220" s="42">
        <v>44088.0</v>
      </c>
      <c r="O220" s="265"/>
      <c r="P220" s="265"/>
      <c r="Q220" s="266"/>
      <c r="R220" s="122">
        <v>7508.0</v>
      </c>
      <c r="S220" s="32" t="s">
        <v>55</v>
      </c>
      <c r="T220" s="28"/>
      <c r="U220" s="28"/>
      <c r="V220" s="265"/>
      <c r="W220" s="267"/>
      <c r="X220" s="146"/>
      <c r="Y220" s="35"/>
      <c r="Z220" s="35"/>
      <c r="AA220" s="173" t="s">
        <v>51</v>
      </c>
      <c r="AB220" s="174"/>
      <c r="AC220" s="35"/>
      <c r="AD220" s="146"/>
      <c r="AE220" s="176"/>
      <c r="AF220" s="175"/>
      <c r="AG220" s="176"/>
      <c r="AH220" s="173" t="s">
        <v>51</v>
      </c>
      <c r="AI220" s="178" t="s">
        <v>3362</v>
      </c>
      <c r="AJ220" s="176"/>
      <c r="AK220" s="175"/>
      <c r="AL220" s="176"/>
      <c r="AM220" s="125"/>
      <c r="AN220" s="146"/>
      <c r="AO220" s="125"/>
      <c r="AP220" s="146"/>
      <c r="AQ220" s="125"/>
      <c r="AR220" s="146"/>
      <c r="AS220" s="125"/>
      <c r="AT220" s="146"/>
      <c r="AU220" s="125"/>
      <c r="AV220" s="125"/>
      <c r="AW220" s="146"/>
      <c r="AX220" s="125"/>
      <c r="AY220" s="35" t="s">
        <v>58</v>
      </c>
      <c r="AZ220" s="177" t="s">
        <v>3363</v>
      </c>
      <c r="BA220" s="35" t="s">
        <v>2083</v>
      </c>
      <c r="BB220" s="35" t="s">
        <v>3364</v>
      </c>
      <c r="BC220" s="125"/>
      <c r="BD220" s="125"/>
      <c r="BE220" s="125"/>
      <c r="BF220" s="125"/>
      <c r="BG220" s="125"/>
      <c r="BH220" s="125"/>
      <c r="BI220" s="188" t="s">
        <v>3365</v>
      </c>
      <c r="BJ220" s="188" t="s">
        <v>3366</v>
      </c>
    </row>
    <row r="221">
      <c r="A221" s="146"/>
      <c r="B221" s="146"/>
      <c r="C221" s="146"/>
      <c r="D221" s="146"/>
      <c r="E221" s="28"/>
      <c r="F221" s="184"/>
      <c r="G221" s="30" t="s">
        <v>119</v>
      </c>
      <c r="H221" s="28"/>
      <c r="I221" s="46"/>
      <c r="J221" s="28"/>
      <c r="K221" s="28"/>
      <c r="L221" s="55"/>
      <c r="M221" s="36"/>
      <c r="N221" s="55"/>
      <c r="O221" s="28"/>
      <c r="P221" s="36"/>
      <c r="Q221" s="55"/>
      <c r="R221" s="28"/>
      <c r="S221" s="28"/>
      <c r="T221" s="28"/>
      <c r="U221" s="28"/>
      <c r="V221" s="28"/>
      <c r="W221" s="184"/>
      <c r="X221" s="146"/>
      <c r="Y221" s="125"/>
      <c r="Z221" s="125"/>
      <c r="AA221" s="146"/>
      <c r="AB221" s="183"/>
      <c r="AC221" s="125"/>
      <c r="AD221" s="146"/>
      <c r="AE221" s="125"/>
      <c r="AF221" s="146"/>
      <c r="AG221" s="125"/>
      <c r="AH221" s="146"/>
      <c r="AI221" s="125"/>
      <c r="AJ221" s="125"/>
      <c r="AK221" s="146"/>
      <c r="AL221" s="125"/>
      <c r="AM221" s="125"/>
      <c r="AN221" s="146"/>
      <c r="AO221" s="125"/>
      <c r="AP221" s="146"/>
      <c r="AQ221" s="125"/>
      <c r="AR221" s="146"/>
      <c r="AS221" s="125"/>
      <c r="AT221" s="146"/>
      <c r="AU221" s="125"/>
      <c r="AV221" s="125"/>
      <c r="AW221" s="146"/>
      <c r="AX221" s="125"/>
      <c r="AY221" s="125"/>
      <c r="AZ221" s="185"/>
      <c r="BA221" s="125"/>
      <c r="BB221" s="125"/>
      <c r="BC221" s="125"/>
      <c r="BD221" s="125"/>
      <c r="BE221" s="125"/>
      <c r="BF221" s="125"/>
      <c r="BG221" s="125"/>
      <c r="BH221" s="125"/>
      <c r="BI221" s="125"/>
      <c r="BJ221" s="125"/>
    </row>
    <row r="222">
      <c r="A222" s="146"/>
      <c r="B222" s="146"/>
      <c r="C222" s="146"/>
      <c r="D222" s="146"/>
      <c r="E222" s="28"/>
      <c r="F222" s="184"/>
      <c r="G222" s="47"/>
      <c r="H222" s="28"/>
      <c r="I222" s="46"/>
      <c r="J222" s="28"/>
      <c r="K222" s="28"/>
      <c r="L222" s="55"/>
      <c r="M222" s="36"/>
      <c r="N222" s="55"/>
      <c r="O222" s="28"/>
      <c r="P222" s="36"/>
      <c r="Q222" s="55"/>
      <c r="R222" s="28"/>
      <c r="S222" s="28"/>
      <c r="T222" s="28"/>
      <c r="U222" s="28"/>
      <c r="V222" s="28"/>
      <c r="W222" s="184"/>
      <c r="X222" s="146"/>
      <c r="Y222" s="125"/>
      <c r="Z222" s="125"/>
      <c r="AA222" s="146"/>
      <c r="AB222" s="183"/>
      <c r="AC222" s="125"/>
      <c r="AD222" s="146"/>
      <c r="AE222" s="125"/>
      <c r="AF222" s="146"/>
      <c r="AG222" s="125"/>
      <c r="AH222" s="146"/>
      <c r="AI222" s="125"/>
      <c r="AJ222" s="125"/>
      <c r="AK222" s="146"/>
      <c r="AL222" s="125"/>
      <c r="AM222" s="125"/>
      <c r="AN222" s="146"/>
      <c r="AO222" s="125"/>
      <c r="AP222" s="146"/>
      <c r="AQ222" s="125"/>
      <c r="AR222" s="146"/>
      <c r="AS222" s="125"/>
      <c r="AT222" s="146"/>
      <c r="AU222" s="125"/>
      <c r="AV222" s="125"/>
      <c r="AW222" s="146"/>
      <c r="AX222" s="125"/>
      <c r="AY222" s="125"/>
      <c r="AZ222" s="185"/>
      <c r="BA222" s="125"/>
      <c r="BB222" s="125"/>
      <c r="BC222" s="125"/>
      <c r="BD222" s="125"/>
      <c r="BE222" s="125"/>
      <c r="BF222" s="125"/>
      <c r="BG222" s="125"/>
      <c r="BH222" s="125"/>
      <c r="BI222" s="125"/>
      <c r="BJ222" s="125"/>
    </row>
    <row r="223">
      <c r="A223" s="146"/>
      <c r="B223" s="146"/>
      <c r="C223" s="146"/>
      <c r="D223" s="173" t="s">
        <v>119</v>
      </c>
      <c r="E223" s="28"/>
      <c r="F223" s="184"/>
      <c r="G223" s="47"/>
      <c r="H223" s="28"/>
      <c r="I223" s="46"/>
      <c r="J223" s="28"/>
      <c r="K223" s="28"/>
      <c r="L223" s="55"/>
      <c r="M223" s="36"/>
      <c r="N223" s="55"/>
      <c r="O223" s="28"/>
      <c r="P223" s="36"/>
      <c r="Q223" s="55"/>
      <c r="R223" s="28"/>
      <c r="S223" s="28"/>
      <c r="T223" s="28"/>
      <c r="U223" s="28"/>
      <c r="V223" s="28"/>
      <c r="W223" s="184"/>
      <c r="X223" s="146"/>
      <c r="Y223" s="125"/>
      <c r="Z223" s="125"/>
      <c r="AA223" s="146"/>
      <c r="AB223" s="183"/>
      <c r="AC223" s="125"/>
      <c r="AD223" s="146"/>
      <c r="AE223" s="125"/>
      <c r="AF223" s="146"/>
      <c r="AG223" s="125"/>
      <c r="AH223" s="146"/>
      <c r="AI223" s="125"/>
      <c r="AJ223" s="125"/>
      <c r="AK223" s="146"/>
      <c r="AL223" s="125"/>
      <c r="AM223" s="125"/>
      <c r="AN223" s="146"/>
      <c r="AO223" s="125"/>
      <c r="AP223" s="146"/>
      <c r="AQ223" s="125"/>
      <c r="AR223" s="146"/>
      <c r="AS223" s="125"/>
      <c r="AT223" s="146"/>
      <c r="AU223" s="125"/>
      <c r="AV223" s="125"/>
      <c r="AW223" s="146"/>
      <c r="AX223" s="125"/>
      <c r="AY223" s="125"/>
      <c r="AZ223" s="185"/>
      <c r="BA223" s="125"/>
      <c r="BB223" s="125"/>
      <c r="BC223" s="125"/>
      <c r="BD223" s="125"/>
      <c r="BE223" s="125"/>
      <c r="BF223" s="125"/>
      <c r="BG223" s="125"/>
      <c r="BH223" s="125"/>
      <c r="BI223" s="125"/>
      <c r="BJ223" s="125"/>
    </row>
    <row r="224">
      <c r="A224" s="146"/>
      <c r="B224" s="146"/>
      <c r="C224" s="146"/>
      <c r="D224" s="146"/>
      <c r="E224" s="28"/>
      <c r="F224" s="184"/>
      <c r="G224" s="47"/>
      <c r="H224" s="28"/>
      <c r="I224" s="46"/>
      <c r="J224" s="28"/>
      <c r="K224" s="28"/>
      <c r="L224" s="55"/>
      <c r="M224" s="36"/>
      <c r="N224" s="55"/>
      <c r="O224" s="28"/>
      <c r="P224" s="36"/>
      <c r="Q224" s="55"/>
      <c r="R224" s="28"/>
      <c r="S224" s="28"/>
      <c r="T224" s="28"/>
      <c r="U224" s="28"/>
      <c r="V224" s="28"/>
      <c r="W224" s="184"/>
      <c r="X224" s="146"/>
      <c r="Y224" s="125"/>
      <c r="Z224" s="125"/>
      <c r="AA224" s="146"/>
      <c r="AB224" s="183"/>
      <c r="AC224" s="125"/>
      <c r="AD224" s="146"/>
      <c r="AE224" s="125"/>
      <c r="AF224" s="146"/>
      <c r="AG224" s="125"/>
      <c r="AH224" s="146"/>
      <c r="AI224" s="125"/>
      <c r="AJ224" s="125"/>
      <c r="AK224" s="146"/>
      <c r="AL224" s="125"/>
      <c r="AM224" s="125"/>
      <c r="AN224" s="146"/>
      <c r="AO224" s="125"/>
      <c r="AP224" s="146"/>
      <c r="AQ224" s="125"/>
      <c r="AR224" s="146"/>
      <c r="AS224" s="125"/>
      <c r="AT224" s="146"/>
      <c r="AU224" s="125"/>
      <c r="AV224" s="125"/>
      <c r="AW224" s="146"/>
      <c r="AX224" s="125"/>
      <c r="AY224" s="125"/>
      <c r="AZ224" s="185"/>
      <c r="BA224" s="125"/>
      <c r="BB224" s="125"/>
      <c r="BC224" s="125"/>
      <c r="BD224" s="125"/>
      <c r="BE224" s="125"/>
      <c r="BF224" s="125"/>
      <c r="BG224" s="125"/>
      <c r="BH224" s="125"/>
      <c r="BI224" s="125"/>
      <c r="BJ224" s="125"/>
    </row>
    <row r="225">
      <c r="A225" s="146"/>
      <c r="B225" s="146"/>
      <c r="C225" s="146"/>
      <c r="D225" s="146"/>
      <c r="E225" s="28"/>
      <c r="F225" s="184"/>
      <c r="G225" s="47"/>
      <c r="H225" s="25" t="s">
        <v>119</v>
      </c>
      <c r="I225" s="46"/>
      <c r="J225" s="28"/>
      <c r="K225" s="28"/>
      <c r="L225" s="55"/>
      <c r="M225" s="36"/>
      <c r="N225" s="55"/>
      <c r="O225" s="28"/>
      <c r="P225" s="36"/>
      <c r="Q225" s="55"/>
      <c r="R225" s="28"/>
      <c r="S225" s="28"/>
      <c r="T225" s="28"/>
      <c r="U225" s="28"/>
      <c r="V225" s="28"/>
      <c r="W225" s="184"/>
      <c r="X225" s="146"/>
      <c r="Y225" s="125"/>
      <c r="Z225" s="125"/>
      <c r="AA225" s="146"/>
      <c r="AB225" s="183"/>
      <c r="AC225" s="125"/>
      <c r="AD225" s="146"/>
      <c r="AE225" s="125"/>
      <c r="AF225" s="146"/>
      <c r="AG225" s="125"/>
      <c r="AH225" s="146"/>
      <c r="AI225" s="125"/>
      <c r="AJ225" s="125"/>
      <c r="AK225" s="146"/>
      <c r="AL225" s="125"/>
      <c r="AM225" s="125"/>
      <c r="AN225" s="146"/>
      <c r="AO225" s="125"/>
      <c r="AP225" s="146"/>
      <c r="AQ225" s="125"/>
      <c r="AR225" s="146"/>
      <c r="AS225" s="125"/>
      <c r="AT225" s="146"/>
      <c r="AU225" s="125"/>
      <c r="AV225" s="125"/>
      <c r="AW225" s="146"/>
      <c r="AX225" s="125"/>
      <c r="AY225" s="125"/>
      <c r="AZ225" s="185"/>
      <c r="BA225" s="125"/>
      <c r="BB225" s="125"/>
      <c r="BC225" s="125"/>
      <c r="BD225" s="125"/>
      <c r="BE225" s="125"/>
      <c r="BF225" s="125"/>
      <c r="BG225" s="125"/>
      <c r="BH225" s="125"/>
      <c r="BI225" s="125"/>
      <c r="BJ225" s="125"/>
    </row>
    <row r="226">
      <c r="A226" s="146"/>
      <c r="B226" s="146"/>
      <c r="C226" s="146"/>
      <c r="D226" s="146"/>
      <c r="E226" s="28"/>
      <c r="F226" s="184"/>
      <c r="G226" s="47"/>
      <c r="H226" s="28"/>
      <c r="I226" s="46"/>
      <c r="J226" s="28"/>
      <c r="K226" s="28"/>
      <c r="L226" s="55"/>
      <c r="M226" s="36"/>
      <c r="N226" s="55"/>
      <c r="O226" s="28"/>
      <c r="P226" s="36"/>
      <c r="Q226" s="55"/>
      <c r="R226" s="28"/>
      <c r="S226" s="28"/>
      <c r="T226" s="28"/>
      <c r="U226" s="28"/>
      <c r="V226" s="28"/>
      <c r="W226" s="184"/>
      <c r="X226" s="146"/>
      <c r="Y226" s="125"/>
      <c r="Z226" s="125"/>
      <c r="AA226" s="146"/>
      <c r="AB226" s="183"/>
      <c r="AC226" s="125"/>
      <c r="AD226" s="146"/>
      <c r="AE226" s="125"/>
      <c r="AF226" s="146"/>
      <c r="AG226" s="125"/>
      <c r="AH226" s="146"/>
      <c r="AI226" s="125"/>
      <c r="AJ226" s="125"/>
      <c r="AK226" s="146"/>
      <c r="AL226" s="125"/>
      <c r="AM226" s="125"/>
      <c r="AN226" s="146"/>
      <c r="AO226" s="125"/>
      <c r="AP226" s="146"/>
      <c r="AQ226" s="125"/>
      <c r="AR226" s="146"/>
      <c r="AS226" s="125"/>
      <c r="AT226" s="146"/>
      <c r="AU226" s="125"/>
      <c r="AV226" s="125"/>
      <c r="AW226" s="146"/>
      <c r="AX226" s="125"/>
      <c r="AY226" s="125"/>
      <c r="AZ226" s="185"/>
      <c r="BA226" s="125"/>
      <c r="BB226" s="125"/>
      <c r="BC226" s="125"/>
      <c r="BD226" s="125"/>
      <c r="BE226" s="125"/>
      <c r="BF226" s="125"/>
      <c r="BG226" s="125"/>
      <c r="BH226" s="125"/>
      <c r="BI226" s="125"/>
      <c r="BJ226" s="125"/>
    </row>
    <row r="227">
      <c r="A227" s="146"/>
      <c r="B227" s="146"/>
      <c r="C227" s="146"/>
      <c r="D227" s="146"/>
      <c r="E227" s="28"/>
      <c r="F227" s="184"/>
      <c r="G227" s="47"/>
      <c r="H227" s="28"/>
      <c r="I227" s="46"/>
      <c r="J227" s="28"/>
      <c r="K227" s="28"/>
      <c r="L227" s="55"/>
      <c r="M227" s="36"/>
      <c r="N227" s="55"/>
      <c r="O227" s="28"/>
      <c r="P227" s="36"/>
      <c r="Q227" s="55"/>
      <c r="R227" s="28"/>
      <c r="S227" s="28"/>
      <c r="T227" s="28"/>
      <c r="U227" s="28"/>
      <c r="V227" s="28"/>
      <c r="W227" s="184"/>
      <c r="X227" s="146"/>
      <c r="Y227" s="125"/>
      <c r="Z227" s="125"/>
      <c r="AA227" s="146"/>
      <c r="AB227" s="183"/>
      <c r="AC227" s="125"/>
      <c r="AD227" s="146"/>
      <c r="AE227" s="125"/>
      <c r="AF227" s="146"/>
      <c r="AG227" s="125"/>
      <c r="AH227" s="146"/>
      <c r="AI227" s="125"/>
      <c r="AJ227" s="125"/>
      <c r="AK227" s="146"/>
      <c r="AL227" s="125"/>
      <c r="AM227" s="125"/>
      <c r="AN227" s="146"/>
      <c r="AO227" s="125"/>
      <c r="AP227" s="146"/>
      <c r="AQ227" s="125"/>
      <c r="AR227" s="146"/>
      <c r="AS227" s="125"/>
      <c r="AT227" s="146"/>
      <c r="AU227" s="125"/>
      <c r="AV227" s="125"/>
      <c r="AW227" s="146"/>
      <c r="AX227" s="125"/>
      <c r="AY227" s="125"/>
      <c r="AZ227" s="185"/>
      <c r="BA227" s="125"/>
      <c r="BB227" s="125"/>
      <c r="BC227" s="125"/>
      <c r="BD227" s="125"/>
      <c r="BE227" s="125"/>
      <c r="BF227" s="125"/>
      <c r="BG227" s="125"/>
      <c r="BH227" s="125"/>
      <c r="BI227" s="125"/>
      <c r="BJ227" s="125"/>
    </row>
    <row r="228">
      <c r="A228" s="146"/>
      <c r="B228" s="146"/>
      <c r="C228" s="146"/>
      <c r="D228" s="146"/>
      <c r="E228" s="28"/>
      <c r="F228" s="184"/>
      <c r="G228" s="47"/>
      <c r="H228" s="28"/>
      <c r="I228" s="46"/>
      <c r="J228" s="28"/>
      <c r="K228" s="28"/>
      <c r="L228" s="55"/>
      <c r="M228" s="36"/>
      <c r="N228" s="55"/>
      <c r="O228" s="28"/>
      <c r="P228" s="36"/>
      <c r="Q228" s="55"/>
      <c r="R228" s="28"/>
      <c r="S228" s="28"/>
      <c r="T228" s="28"/>
      <c r="U228" s="28"/>
      <c r="V228" s="28"/>
      <c r="W228" s="184"/>
      <c r="X228" s="146"/>
      <c r="Y228" s="125"/>
      <c r="Z228" s="125"/>
      <c r="AA228" s="146"/>
      <c r="AB228" s="183"/>
      <c r="AC228" s="125"/>
      <c r="AD228" s="146"/>
      <c r="AE228" s="125"/>
      <c r="AF228" s="146"/>
      <c r="AG228" s="125"/>
      <c r="AH228" s="146"/>
      <c r="AI228" s="125"/>
      <c r="AJ228" s="125"/>
      <c r="AK228" s="146"/>
      <c r="AL228" s="125"/>
      <c r="AM228" s="125"/>
      <c r="AN228" s="146"/>
      <c r="AO228" s="125"/>
      <c r="AP228" s="146"/>
      <c r="AQ228" s="125"/>
      <c r="AR228" s="146"/>
      <c r="AS228" s="125"/>
      <c r="AT228" s="146"/>
      <c r="AU228" s="125"/>
      <c r="AV228" s="125"/>
      <c r="AW228" s="146"/>
      <c r="AX228" s="125"/>
      <c r="AY228" s="125"/>
      <c r="AZ228" s="185"/>
      <c r="BA228" s="125"/>
      <c r="BB228" s="125"/>
      <c r="BC228" s="125"/>
      <c r="BD228" s="125"/>
      <c r="BE228" s="125"/>
      <c r="BF228" s="125"/>
      <c r="BG228" s="125"/>
      <c r="BH228" s="125"/>
      <c r="BI228" s="125"/>
      <c r="BJ228" s="125"/>
    </row>
    <row r="229">
      <c r="A229" s="146"/>
      <c r="B229" s="146"/>
      <c r="C229" s="146"/>
      <c r="D229" s="146"/>
      <c r="E229" s="28"/>
      <c r="F229" s="184"/>
      <c r="G229" s="47"/>
      <c r="H229" s="28"/>
      <c r="I229" s="46"/>
      <c r="J229" s="28"/>
      <c r="K229" s="28"/>
      <c r="L229" s="55"/>
      <c r="M229" s="36"/>
      <c r="N229" s="55"/>
      <c r="O229" s="28"/>
      <c r="P229" s="36"/>
      <c r="Q229" s="55"/>
      <c r="R229" s="28"/>
      <c r="S229" s="28"/>
      <c r="T229" s="28"/>
      <c r="U229" s="28"/>
      <c r="V229" s="28"/>
      <c r="W229" s="184"/>
      <c r="X229" s="146"/>
      <c r="Y229" s="125"/>
      <c r="Z229" s="125"/>
      <c r="AA229" s="146"/>
      <c r="AB229" s="183"/>
      <c r="AC229" s="125"/>
      <c r="AD229" s="146"/>
      <c r="AE229" s="125"/>
      <c r="AF229" s="146"/>
      <c r="AG229" s="125"/>
      <c r="AH229" s="146"/>
      <c r="AI229" s="125"/>
      <c r="AJ229" s="125"/>
      <c r="AK229" s="146"/>
      <c r="AL229" s="125"/>
      <c r="AM229" s="125"/>
      <c r="AN229" s="146"/>
      <c r="AO229" s="125"/>
      <c r="AP229" s="146"/>
      <c r="AQ229" s="125"/>
      <c r="AR229" s="146"/>
      <c r="AS229" s="125"/>
      <c r="AT229" s="146"/>
      <c r="AU229" s="125"/>
      <c r="AV229" s="125"/>
      <c r="AW229" s="146"/>
      <c r="AX229" s="125"/>
      <c r="AY229" s="125"/>
      <c r="AZ229" s="185"/>
      <c r="BA229" s="125"/>
      <c r="BB229" s="125"/>
      <c r="BC229" s="125"/>
      <c r="BD229" s="125"/>
      <c r="BE229" s="125"/>
      <c r="BF229" s="125"/>
      <c r="BG229" s="125"/>
      <c r="BH229" s="125"/>
      <c r="BI229" s="125"/>
      <c r="BJ229" s="125"/>
    </row>
    <row r="230">
      <c r="A230" s="146"/>
      <c r="B230" s="146"/>
      <c r="C230" s="146"/>
      <c r="D230" s="146"/>
      <c r="E230" s="28"/>
      <c r="F230" s="184"/>
      <c r="G230" s="47"/>
      <c r="H230" s="28"/>
      <c r="I230" s="46"/>
      <c r="J230" s="28"/>
      <c r="K230" s="28"/>
      <c r="L230" s="55"/>
      <c r="M230" s="36"/>
      <c r="N230" s="55"/>
      <c r="O230" s="28"/>
      <c r="P230" s="36"/>
      <c r="Q230" s="55"/>
      <c r="R230" s="28"/>
      <c r="S230" s="28"/>
      <c r="T230" s="28"/>
      <c r="U230" s="28"/>
      <c r="V230" s="28"/>
      <c r="W230" s="184"/>
      <c r="X230" s="146"/>
      <c r="Y230" s="125"/>
      <c r="Z230" s="125"/>
      <c r="AA230" s="146"/>
      <c r="AB230" s="183"/>
      <c r="AC230" s="125"/>
      <c r="AD230" s="146"/>
      <c r="AE230" s="125"/>
      <c r="AF230" s="146"/>
      <c r="AG230" s="125"/>
      <c r="AH230" s="146"/>
      <c r="AI230" s="125"/>
      <c r="AJ230" s="125"/>
      <c r="AK230" s="146"/>
      <c r="AL230" s="125"/>
      <c r="AM230" s="125"/>
      <c r="AN230" s="146"/>
      <c r="AO230" s="125"/>
      <c r="AP230" s="146"/>
      <c r="AQ230" s="125"/>
      <c r="AR230" s="146"/>
      <c r="AS230" s="125"/>
      <c r="AT230" s="146"/>
      <c r="AU230" s="125"/>
      <c r="AV230" s="125"/>
      <c r="AW230" s="146"/>
      <c r="AX230" s="125"/>
      <c r="AY230" s="125"/>
      <c r="AZ230" s="185"/>
      <c r="BA230" s="125"/>
      <c r="BB230" s="125"/>
      <c r="BC230" s="125"/>
      <c r="BD230" s="125"/>
      <c r="BE230" s="125"/>
      <c r="BF230" s="125"/>
      <c r="BG230" s="125"/>
      <c r="BH230" s="125"/>
      <c r="BI230" s="125"/>
      <c r="BJ230" s="125"/>
    </row>
    <row r="231">
      <c r="A231" s="146"/>
      <c r="B231" s="146"/>
      <c r="C231" s="146"/>
      <c r="D231" s="146"/>
      <c r="E231" s="28"/>
      <c r="F231" s="184"/>
      <c r="G231" s="47"/>
      <c r="H231" s="28"/>
      <c r="I231" s="46"/>
      <c r="J231" s="28"/>
      <c r="K231" s="28"/>
      <c r="L231" s="55"/>
      <c r="M231" s="36"/>
      <c r="N231" s="55"/>
      <c r="O231" s="28"/>
      <c r="P231" s="36"/>
      <c r="Q231" s="55"/>
      <c r="R231" s="28"/>
      <c r="S231" s="28"/>
      <c r="T231" s="28"/>
      <c r="U231" s="28"/>
      <c r="V231" s="28"/>
      <c r="W231" s="184"/>
      <c r="X231" s="146"/>
      <c r="Y231" s="125"/>
      <c r="Z231" s="125"/>
      <c r="AA231" s="146"/>
      <c r="AB231" s="183"/>
      <c r="AC231" s="125"/>
      <c r="AD231" s="146"/>
      <c r="AE231" s="125"/>
      <c r="AF231" s="146"/>
      <c r="AG231" s="125"/>
      <c r="AH231" s="146"/>
      <c r="AI231" s="125"/>
      <c r="AJ231" s="125"/>
      <c r="AK231" s="146"/>
      <c r="AL231" s="125"/>
      <c r="AM231" s="125"/>
      <c r="AN231" s="146"/>
      <c r="AO231" s="125"/>
      <c r="AP231" s="146"/>
      <c r="AQ231" s="125"/>
      <c r="AR231" s="146"/>
      <c r="AS231" s="125"/>
      <c r="AT231" s="146"/>
      <c r="AU231" s="125"/>
      <c r="AV231" s="125"/>
      <c r="AW231" s="146"/>
      <c r="AX231" s="125"/>
      <c r="AY231" s="125"/>
      <c r="AZ231" s="185"/>
      <c r="BA231" s="125"/>
      <c r="BB231" s="125"/>
      <c r="BC231" s="125"/>
      <c r="BD231" s="125"/>
      <c r="BE231" s="125"/>
      <c r="BF231" s="125"/>
      <c r="BG231" s="125"/>
      <c r="BH231" s="125"/>
      <c r="BI231" s="125"/>
      <c r="BJ231" s="125"/>
    </row>
    <row r="232">
      <c r="A232" s="146"/>
      <c r="B232" s="146"/>
      <c r="C232" s="146"/>
      <c r="D232" s="146"/>
      <c r="E232" s="28"/>
      <c r="F232" s="184"/>
      <c r="G232" s="47"/>
      <c r="H232" s="28"/>
      <c r="I232" s="46"/>
      <c r="J232" s="28"/>
      <c r="K232" s="28"/>
      <c r="L232" s="55"/>
      <c r="M232" s="36"/>
      <c r="N232" s="55"/>
      <c r="O232" s="28"/>
      <c r="P232" s="36"/>
      <c r="Q232" s="55"/>
      <c r="R232" s="28"/>
      <c r="S232" s="28"/>
      <c r="T232" s="28"/>
      <c r="U232" s="28"/>
      <c r="V232" s="28"/>
      <c r="W232" s="184"/>
      <c r="X232" s="146"/>
      <c r="Y232" s="125"/>
      <c r="Z232" s="125"/>
      <c r="AA232" s="146"/>
      <c r="AB232" s="183"/>
      <c r="AC232" s="125"/>
      <c r="AD232" s="146"/>
      <c r="AE232" s="125"/>
      <c r="AF232" s="146"/>
      <c r="AG232" s="125"/>
      <c r="AH232" s="146"/>
      <c r="AI232" s="125"/>
      <c r="AJ232" s="125"/>
      <c r="AK232" s="146"/>
      <c r="AL232" s="125"/>
      <c r="AM232" s="125"/>
      <c r="AN232" s="146"/>
      <c r="AO232" s="125"/>
      <c r="AP232" s="146"/>
      <c r="AQ232" s="125"/>
      <c r="AR232" s="146"/>
      <c r="AS232" s="125"/>
      <c r="AT232" s="146"/>
      <c r="AU232" s="125"/>
      <c r="AV232" s="125"/>
      <c r="AW232" s="146"/>
      <c r="AX232" s="125"/>
      <c r="AY232" s="125"/>
      <c r="AZ232" s="185"/>
      <c r="BA232" s="125"/>
      <c r="BB232" s="125"/>
      <c r="BC232" s="125"/>
      <c r="BD232" s="125"/>
      <c r="BE232" s="125"/>
      <c r="BF232" s="125"/>
      <c r="BG232" s="125"/>
      <c r="BH232" s="125"/>
      <c r="BI232" s="125"/>
      <c r="BJ232" s="125"/>
    </row>
    <row r="233">
      <c r="A233" s="146"/>
      <c r="B233" s="146"/>
      <c r="C233" s="146"/>
      <c r="D233" s="146"/>
      <c r="E233" s="28"/>
      <c r="F233" s="184"/>
      <c r="G233" s="47"/>
      <c r="H233" s="28"/>
      <c r="I233" s="46"/>
      <c r="J233" s="28"/>
      <c r="K233" s="28"/>
      <c r="L233" s="55"/>
      <c r="M233" s="36"/>
      <c r="N233" s="55"/>
      <c r="O233" s="28"/>
      <c r="P233" s="36"/>
      <c r="Q233" s="55"/>
      <c r="R233" s="28"/>
      <c r="S233" s="28"/>
      <c r="T233" s="28"/>
      <c r="U233" s="28"/>
      <c r="V233" s="28"/>
      <c r="W233" s="184"/>
      <c r="X233" s="146"/>
      <c r="Y233" s="125"/>
      <c r="Z233" s="125"/>
      <c r="AA233" s="146"/>
      <c r="AB233" s="183"/>
      <c r="AC233" s="125"/>
      <c r="AD233" s="146"/>
      <c r="AE233" s="125"/>
      <c r="AF233" s="146"/>
      <c r="AG233" s="125"/>
      <c r="AH233" s="146"/>
      <c r="AI233" s="125"/>
      <c r="AJ233" s="125"/>
      <c r="AK233" s="146"/>
      <c r="AL233" s="125"/>
      <c r="AM233" s="125"/>
      <c r="AN233" s="146"/>
      <c r="AO233" s="125"/>
      <c r="AP233" s="146"/>
      <c r="AQ233" s="125"/>
      <c r="AR233" s="146"/>
      <c r="AS233" s="125"/>
      <c r="AT233" s="146"/>
      <c r="AU233" s="125"/>
      <c r="AV233" s="125"/>
      <c r="AW233" s="146"/>
      <c r="AX233" s="125"/>
      <c r="AY233" s="125"/>
      <c r="AZ233" s="185"/>
      <c r="BA233" s="125"/>
      <c r="BB233" s="125"/>
      <c r="BC233" s="125"/>
      <c r="BD233" s="125"/>
      <c r="BE233" s="125"/>
      <c r="BF233" s="125"/>
      <c r="BG233" s="125"/>
      <c r="BH233" s="125"/>
      <c r="BI233" s="125"/>
      <c r="BJ233" s="125"/>
    </row>
    <row r="234">
      <c r="A234" s="146"/>
      <c r="B234" s="146"/>
      <c r="C234" s="146"/>
      <c r="D234" s="146"/>
      <c r="E234" s="28"/>
      <c r="F234" s="184"/>
      <c r="G234" s="47"/>
      <c r="H234" s="28"/>
      <c r="I234" s="46"/>
      <c r="J234" s="28"/>
      <c r="K234" s="28"/>
      <c r="L234" s="55"/>
      <c r="M234" s="36"/>
      <c r="N234" s="55"/>
      <c r="O234" s="28"/>
      <c r="P234" s="36"/>
      <c r="Q234" s="55"/>
      <c r="R234" s="28"/>
      <c r="S234" s="28"/>
      <c r="T234" s="28"/>
      <c r="U234" s="28"/>
      <c r="V234" s="28"/>
      <c r="W234" s="184"/>
      <c r="X234" s="146"/>
      <c r="Y234" s="125"/>
      <c r="Z234" s="125"/>
      <c r="AA234" s="146"/>
      <c r="AB234" s="183"/>
      <c r="AC234" s="125"/>
      <c r="AD234" s="146"/>
      <c r="AE234" s="125"/>
      <c r="AF234" s="146"/>
      <c r="AG234" s="125"/>
      <c r="AH234" s="146"/>
      <c r="AI234" s="125"/>
      <c r="AJ234" s="125"/>
      <c r="AK234" s="146"/>
      <c r="AL234" s="125"/>
      <c r="AM234" s="125"/>
      <c r="AN234" s="146"/>
      <c r="AO234" s="125"/>
      <c r="AP234" s="146"/>
      <c r="AQ234" s="125"/>
      <c r="AR234" s="146"/>
      <c r="AS234" s="125"/>
      <c r="AT234" s="146"/>
      <c r="AU234" s="125"/>
      <c r="AV234" s="125"/>
      <c r="AW234" s="146"/>
      <c r="AX234" s="125"/>
      <c r="AY234" s="125"/>
      <c r="AZ234" s="185"/>
      <c r="BA234" s="125"/>
      <c r="BB234" s="125"/>
      <c r="BC234" s="125"/>
      <c r="BD234" s="125"/>
      <c r="BE234" s="125"/>
      <c r="BF234" s="125"/>
      <c r="BG234" s="125"/>
      <c r="BH234" s="125"/>
      <c r="BI234" s="125"/>
      <c r="BJ234" s="125"/>
    </row>
    <row r="235">
      <c r="A235" s="146"/>
      <c r="B235" s="146"/>
      <c r="C235" s="146"/>
      <c r="D235" s="146"/>
      <c r="E235" s="28"/>
      <c r="F235" s="184"/>
      <c r="G235" s="47"/>
      <c r="H235" s="28"/>
      <c r="I235" s="46"/>
      <c r="J235" s="28"/>
      <c r="K235" s="28"/>
      <c r="L235" s="55"/>
      <c r="M235" s="36"/>
      <c r="N235" s="55"/>
      <c r="O235" s="28"/>
      <c r="P235" s="36"/>
      <c r="Q235" s="55"/>
      <c r="R235" s="28"/>
      <c r="S235" s="28"/>
      <c r="T235" s="28"/>
      <c r="U235" s="28"/>
      <c r="V235" s="28"/>
      <c r="W235" s="184"/>
      <c r="X235" s="146"/>
      <c r="Y235" s="125"/>
      <c r="Z235" s="125"/>
      <c r="AA235" s="146"/>
      <c r="AB235" s="183"/>
      <c r="AC235" s="125"/>
      <c r="AD235" s="146"/>
      <c r="AE235" s="125"/>
      <c r="AF235" s="146"/>
      <c r="AG235" s="125"/>
      <c r="AH235" s="146"/>
      <c r="AI235" s="125"/>
      <c r="AJ235" s="125"/>
      <c r="AK235" s="146"/>
      <c r="AL235" s="125"/>
      <c r="AM235" s="125"/>
      <c r="AN235" s="146"/>
      <c r="AO235" s="125"/>
      <c r="AP235" s="146"/>
      <c r="AQ235" s="125"/>
      <c r="AR235" s="146"/>
      <c r="AS235" s="125"/>
      <c r="AT235" s="146"/>
      <c r="AU235" s="125"/>
      <c r="AV235" s="125"/>
      <c r="AW235" s="146"/>
      <c r="AX235" s="125"/>
      <c r="AY235" s="125"/>
      <c r="AZ235" s="185"/>
      <c r="BA235" s="125"/>
      <c r="BB235" s="125"/>
      <c r="BC235" s="125"/>
      <c r="BD235" s="125"/>
      <c r="BE235" s="125"/>
      <c r="BF235" s="125"/>
      <c r="BG235" s="125"/>
      <c r="BH235" s="125"/>
      <c r="BI235" s="125"/>
      <c r="BJ235" s="125"/>
    </row>
    <row r="236">
      <c r="A236" s="146"/>
      <c r="B236" s="146"/>
      <c r="C236" s="146"/>
      <c r="D236" s="146"/>
      <c r="E236" s="28"/>
      <c r="F236" s="184"/>
      <c r="G236" s="47"/>
      <c r="H236" s="28"/>
      <c r="I236" s="46"/>
      <c r="J236" s="28"/>
      <c r="K236" s="28"/>
      <c r="L236" s="55"/>
      <c r="M236" s="36"/>
      <c r="N236" s="55"/>
      <c r="O236" s="28"/>
      <c r="P236" s="36"/>
      <c r="Q236" s="55"/>
      <c r="R236" s="28"/>
      <c r="S236" s="28"/>
      <c r="T236" s="28"/>
      <c r="U236" s="28"/>
      <c r="V236" s="28"/>
      <c r="W236" s="184"/>
      <c r="X236" s="146"/>
      <c r="Y236" s="125"/>
      <c r="Z236" s="125"/>
      <c r="AA236" s="146"/>
      <c r="AB236" s="183"/>
      <c r="AC236" s="125"/>
      <c r="AD236" s="146"/>
      <c r="AE236" s="125"/>
      <c r="AF236" s="146"/>
      <c r="AG236" s="125"/>
      <c r="AH236" s="146"/>
      <c r="AI236" s="125"/>
      <c r="AJ236" s="125"/>
      <c r="AK236" s="146"/>
      <c r="AL236" s="125"/>
      <c r="AM236" s="125"/>
      <c r="AN236" s="146"/>
      <c r="AO236" s="125"/>
      <c r="AP236" s="146"/>
      <c r="AQ236" s="125"/>
      <c r="AR236" s="146"/>
      <c r="AS236" s="125"/>
      <c r="AT236" s="146"/>
      <c r="AU236" s="125"/>
      <c r="AV236" s="125"/>
      <c r="AW236" s="146"/>
      <c r="AX236" s="125"/>
      <c r="AY236" s="125"/>
      <c r="AZ236" s="185"/>
      <c r="BA236" s="125"/>
      <c r="BB236" s="125"/>
      <c r="BC236" s="125"/>
      <c r="BD236" s="125"/>
      <c r="BE236" s="125"/>
      <c r="BF236" s="125"/>
      <c r="BG236" s="125"/>
      <c r="BH236" s="125"/>
      <c r="BI236" s="125"/>
      <c r="BJ236" s="125"/>
    </row>
    <row r="237">
      <c r="A237" s="146"/>
      <c r="B237" s="146"/>
      <c r="C237" s="146"/>
      <c r="D237" s="146"/>
      <c r="E237" s="28"/>
      <c r="F237" s="184"/>
      <c r="G237" s="47"/>
      <c r="H237" s="28"/>
      <c r="I237" s="46"/>
      <c r="J237" s="28"/>
      <c r="K237" s="28"/>
      <c r="L237" s="55"/>
      <c r="M237" s="36"/>
      <c r="N237" s="55"/>
      <c r="O237" s="28"/>
      <c r="P237" s="36"/>
      <c r="Q237" s="55"/>
      <c r="R237" s="28"/>
      <c r="S237" s="28"/>
      <c r="T237" s="28"/>
      <c r="U237" s="28"/>
      <c r="V237" s="28"/>
      <c r="W237" s="184"/>
      <c r="X237" s="146"/>
      <c r="Y237" s="125"/>
      <c r="Z237" s="125"/>
      <c r="AA237" s="146"/>
      <c r="AB237" s="183"/>
      <c r="AC237" s="125"/>
      <c r="AD237" s="146"/>
      <c r="AE237" s="125"/>
      <c r="AF237" s="146"/>
      <c r="AG237" s="125"/>
      <c r="AH237" s="146"/>
      <c r="AI237" s="125"/>
      <c r="AJ237" s="125"/>
      <c r="AK237" s="146"/>
      <c r="AL237" s="125"/>
      <c r="AM237" s="125"/>
      <c r="AN237" s="146"/>
      <c r="AO237" s="125"/>
      <c r="AP237" s="146"/>
      <c r="AQ237" s="125"/>
      <c r="AR237" s="146"/>
      <c r="AS237" s="125"/>
      <c r="AT237" s="146"/>
      <c r="AU237" s="125"/>
      <c r="AV237" s="125"/>
      <c r="AW237" s="146"/>
      <c r="AX237" s="125"/>
      <c r="AY237" s="125"/>
      <c r="AZ237" s="185"/>
      <c r="BA237" s="125"/>
      <c r="BB237" s="125"/>
      <c r="BC237" s="125"/>
      <c r="BD237" s="125"/>
      <c r="BE237" s="125"/>
      <c r="BF237" s="125"/>
      <c r="BG237" s="125"/>
      <c r="BH237" s="125"/>
      <c r="BI237" s="125"/>
      <c r="BJ237" s="125"/>
    </row>
    <row r="238">
      <c r="A238" s="146"/>
      <c r="B238" s="146"/>
      <c r="C238" s="146"/>
      <c r="D238" s="146"/>
      <c r="E238" s="28"/>
      <c r="F238" s="184"/>
      <c r="G238" s="47"/>
      <c r="H238" s="28"/>
      <c r="I238" s="46"/>
      <c r="J238" s="28"/>
      <c r="K238" s="28"/>
      <c r="L238" s="55"/>
      <c r="M238" s="36"/>
      <c r="N238" s="55"/>
      <c r="O238" s="28"/>
      <c r="P238" s="36"/>
      <c r="Q238" s="55"/>
      <c r="R238" s="28"/>
      <c r="S238" s="28"/>
      <c r="T238" s="28"/>
      <c r="U238" s="28"/>
      <c r="V238" s="28"/>
      <c r="W238" s="184"/>
      <c r="X238" s="146"/>
      <c r="Y238" s="125"/>
      <c r="Z238" s="125"/>
      <c r="AA238" s="146"/>
      <c r="AB238" s="183"/>
      <c r="AC238" s="125"/>
      <c r="AD238" s="146"/>
      <c r="AE238" s="125"/>
      <c r="AF238" s="146"/>
      <c r="AG238" s="125"/>
      <c r="AH238" s="146"/>
      <c r="AI238" s="125"/>
      <c r="AJ238" s="125"/>
      <c r="AK238" s="146"/>
      <c r="AL238" s="125"/>
      <c r="AM238" s="125"/>
      <c r="AN238" s="146"/>
      <c r="AO238" s="125"/>
      <c r="AP238" s="146"/>
      <c r="AQ238" s="125"/>
      <c r="AR238" s="146"/>
      <c r="AS238" s="125"/>
      <c r="AT238" s="146"/>
      <c r="AU238" s="125"/>
      <c r="AV238" s="125"/>
      <c r="AW238" s="146"/>
      <c r="AX238" s="125"/>
      <c r="AY238" s="125"/>
      <c r="AZ238" s="185"/>
      <c r="BA238" s="125"/>
      <c r="BB238" s="125"/>
      <c r="BC238" s="125"/>
      <c r="BD238" s="125"/>
      <c r="BE238" s="125"/>
      <c r="BF238" s="125"/>
      <c r="BG238" s="125"/>
      <c r="BH238" s="125"/>
      <c r="BI238" s="125"/>
      <c r="BJ238" s="125"/>
    </row>
    <row r="239">
      <c r="A239" s="146"/>
      <c r="B239" s="146"/>
      <c r="C239" s="146"/>
      <c r="D239" s="146"/>
      <c r="E239" s="128"/>
      <c r="F239" s="184"/>
      <c r="G239" s="47"/>
      <c r="H239" s="28"/>
      <c r="I239" s="46"/>
      <c r="J239" s="28"/>
      <c r="K239" s="28"/>
      <c r="L239" s="55"/>
      <c r="M239" s="36"/>
      <c r="N239" s="55"/>
      <c r="O239" s="28"/>
      <c r="P239" s="36"/>
      <c r="Q239" s="55"/>
      <c r="R239" s="28"/>
      <c r="S239" s="28"/>
      <c r="T239" s="28"/>
      <c r="U239" s="28"/>
      <c r="V239" s="28"/>
      <c r="W239" s="184"/>
      <c r="X239" s="146"/>
      <c r="Y239" s="125"/>
      <c r="Z239" s="125"/>
      <c r="AA239" s="146"/>
      <c r="AB239" s="183"/>
      <c r="AC239" s="125"/>
      <c r="AD239" s="146"/>
      <c r="AE239" s="125"/>
      <c r="AF239" s="146"/>
      <c r="AG239" s="125"/>
      <c r="AH239" s="146"/>
      <c r="AI239" s="125"/>
      <c r="AJ239" s="125"/>
      <c r="AK239" s="146"/>
      <c r="AL239" s="125"/>
      <c r="AM239" s="125"/>
      <c r="AN239" s="146"/>
      <c r="AO239" s="125"/>
      <c r="AP239" s="146"/>
      <c r="AQ239" s="125"/>
      <c r="AR239" s="146"/>
      <c r="AS239" s="125"/>
      <c r="AT239" s="146"/>
      <c r="AU239" s="125"/>
      <c r="AV239" s="125"/>
      <c r="AW239" s="146"/>
      <c r="AX239" s="125"/>
      <c r="AY239" s="125"/>
      <c r="AZ239" s="185"/>
      <c r="BA239" s="125"/>
      <c r="BB239" s="125"/>
      <c r="BC239" s="125"/>
      <c r="BD239" s="125"/>
      <c r="BE239" s="125"/>
      <c r="BF239" s="125"/>
      <c r="BG239" s="125"/>
      <c r="BH239" s="125"/>
      <c r="BI239" s="125"/>
      <c r="BJ239" s="125"/>
    </row>
    <row r="240">
      <c r="A240" s="146"/>
      <c r="B240" s="146"/>
      <c r="C240" s="146"/>
      <c r="D240" s="146"/>
      <c r="E240" s="128"/>
      <c r="F240" s="184"/>
      <c r="G240" s="47"/>
      <c r="H240" s="28"/>
      <c r="I240" s="46"/>
      <c r="J240" s="28"/>
      <c r="K240" s="28"/>
      <c r="L240" s="55"/>
      <c r="M240" s="36"/>
      <c r="N240" s="55"/>
      <c r="O240" s="28"/>
      <c r="P240" s="36"/>
      <c r="Q240" s="55"/>
      <c r="R240" s="28"/>
      <c r="S240" s="28"/>
      <c r="T240" s="28"/>
      <c r="U240" s="28"/>
      <c r="V240" s="28"/>
      <c r="W240" s="184"/>
      <c r="X240" s="146"/>
      <c r="Y240" s="125"/>
      <c r="Z240" s="125"/>
      <c r="AA240" s="146"/>
      <c r="AB240" s="183"/>
      <c r="AC240" s="125"/>
      <c r="AD240" s="146"/>
      <c r="AE240" s="125"/>
      <c r="AF240" s="146"/>
      <c r="AG240" s="125"/>
      <c r="AH240" s="146"/>
      <c r="AI240" s="125"/>
      <c r="AJ240" s="125"/>
      <c r="AK240" s="146"/>
      <c r="AL240" s="125"/>
      <c r="AM240" s="125"/>
      <c r="AN240" s="146"/>
      <c r="AO240" s="125"/>
      <c r="AP240" s="146"/>
      <c r="AQ240" s="125"/>
      <c r="AR240" s="146"/>
      <c r="AS240" s="125"/>
      <c r="AT240" s="146"/>
      <c r="AU240" s="125"/>
      <c r="AV240" s="125"/>
      <c r="AW240" s="146"/>
      <c r="AX240" s="125"/>
      <c r="AY240" s="125"/>
      <c r="AZ240" s="185"/>
      <c r="BA240" s="125"/>
      <c r="BB240" s="125"/>
      <c r="BC240" s="125"/>
      <c r="BD240" s="125"/>
      <c r="BE240" s="125"/>
      <c r="BF240" s="125"/>
      <c r="BG240" s="125"/>
      <c r="BH240" s="125"/>
      <c r="BI240" s="125"/>
      <c r="BJ240" s="125"/>
    </row>
    <row r="241">
      <c r="A241" s="146"/>
      <c r="B241" s="146"/>
      <c r="C241" s="146"/>
      <c r="D241" s="146"/>
      <c r="E241" s="128"/>
      <c r="F241" s="184"/>
      <c r="G241" s="47"/>
      <c r="H241" s="28"/>
      <c r="I241" s="46"/>
      <c r="J241" s="28"/>
      <c r="K241" s="28"/>
      <c r="L241" s="55"/>
      <c r="M241" s="36"/>
      <c r="N241" s="55"/>
      <c r="O241" s="28"/>
      <c r="P241" s="36"/>
      <c r="Q241" s="55"/>
      <c r="R241" s="28"/>
      <c r="S241" s="28"/>
      <c r="T241" s="28"/>
      <c r="U241" s="28"/>
      <c r="V241" s="28"/>
      <c r="W241" s="184"/>
      <c r="X241" s="146"/>
      <c r="Y241" s="125"/>
      <c r="Z241" s="125"/>
      <c r="AA241" s="146"/>
      <c r="AB241" s="183"/>
      <c r="AC241" s="125"/>
      <c r="AD241" s="146"/>
      <c r="AE241" s="125"/>
      <c r="AF241" s="146"/>
      <c r="AG241" s="125"/>
      <c r="AH241" s="146"/>
      <c r="AI241" s="125"/>
      <c r="AJ241" s="125"/>
      <c r="AK241" s="146"/>
      <c r="AL241" s="125"/>
      <c r="AM241" s="125"/>
      <c r="AN241" s="146"/>
      <c r="AO241" s="125"/>
      <c r="AP241" s="146"/>
      <c r="AQ241" s="125"/>
      <c r="AR241" s="146"/>
      <c r="AS241" s="125"/>
      <c r="AT241" s="146"/>
      <c r="AU241" s="125"/>
      <c r="AV241" s="125"/>
      <c r="AW241" s="146"/>
      <c r="AX241" s="125"/>
      <c r="AY241" s="125"/>
      <c r="AZ241" s="185"/>
      <c r="BA241" s="125"/>
      <c r="BB241" s="125"/>
      <c r="BC241" s="125"/>
      <c r="BD241" s="125"/>
      <c r="BE241" s="125"/>
      <c r="BF241" s="125"/>
      <c r="BG241" s="125"/>
      <c r="BH241" s="125"/>
      <c r="BI241" s="125"/>
      <c r="BJ241" s="125"/>
    </row>
    <row r="242">
      <c r="A242" s="146"/>
      <c r="B242" s="146"/>
      <c r="C242" s="146"/>
      <c r="D242" s="146"/>
      <c r="E242" s="128"/>
      <c r="F242" s="184"/>
      <c r="G242" s="47"/>
      <c r="H242" s="28"/>
      <c r="I242" s="46"/>
      <c r="J242" s="28"/>
      <c r="K242" s="28"/>
      <c r="L242" s="55"/>
      <c r="M242" s="36"/>
      <c r="N242" s="55"/>
      <c r="O242" s="28"/>
      <c r="P242" s="36"/>
      <c r="Q242" s="55"/>
      <c r="R242" s="28"/>
      <c r="S242" s="28"/>
      <c r="T242" s="28"/>
      <c r="U242" s="28"/>
      <c r="V242" s="28"/>
      <c r="W242" s="184"/>
      <c r="X242" s="146"/>
      <c r="Y242" s="125"/>
      <c r="Z242" s="125"/>
      <c r="AA242" s="146"/>
      <c r="AB242" s="183"/>
      <c r="AC242" s="125"/>
      <c r="AD242" s="146"/>
      <c r="AE242" s="125"/>
      <c r="AF242" s="146"/>
      <c r="AG242" s="125"/>
      <c r="AH242" s="146"/>
      <c r="AI242" s="125"/>
      <c r="AJ242" s="125"/>
      <c r="AK242" s="146"/>
      <c r="AL242" s="125"/>
      <c r="AM242" s="125"/>
      <c r="AN242" s="146"/>
      <c r="AO242" s="125"/>
      <c r="AP242" s="146"/>
      <c r="AQ242" s="125"/>
      <c r="AR242" s="146"/>
      <c r="AS242" s="125"/>
      <c r="AT242" s="146"/>
      <c r="AU242" s="125"/>
      <c r="AV242" s="125"/>
      <c r="AW242" s="146"/>
      <c r="AX242" s="125"/>
      <c r="AY242" s="125"/>
      <c r="AZ242" s="185"/>
      <c r="BA242" s="125"/>
      <c r="BB242" s="125"/>
      <c r="BC242" s="125"/>
      <c r="BD242" s="125"/>
      <c r="BE242" s="125"/>
      <c r="BF242" s="125"/>
      <c r="BG242" s="125"/>
      <c r="BH242" s="125"/>
      <c r="BI242" s="125"/>
      <c r="BJ242" s="125"/>
    </row>
    <row r="243">
      <c r="A243" s="146"/>
      <c r="B243" s="146"/>
      <c r="C243" s="146"/>
      <c r="D243" s="146"/>
      <c r="E243" s="128"/>
      <c r="F243" s="184"/>
      <c r="G243" s="47"/>
      <c r="H243" s="28"/>
      <c r="I243" s="46"/>
      <c r="J243" s="28"/>
      <c r="K243" s="28"/>
      <c r="L243" s="55"/>
      <c r="M243" s="36"/>
      <c r="N243" s="55"/>
      <c r="O243" s="28"/>
      <c r="P243" s="36"/>
      <c r="Q243" s="55"/>
      <c r="R243" s="28"/>
      <c r="S243" s="28"/>
      <c r="T243" s="28"/>
      <c r="U243" s="28"/>
      <c r="V243" s="28"/>
      <c r="W243" s="184"/>
      <c r="X243" s="146"/>
      <c r="Y243" s="125"/>
      <c r="Z243" s="125"/>
      <c r="AA243" s="146"/>
      <c r="AB243" s="183"/>
      <c r="AC243" s="125"/>
      <c r="AD243" s="146"/>
      <c r="AE243" s="125"/>
      <c r="AF243" s="146"/>
      <c r="AG243" s="125"/>
      <c r="AH243" s="146"/>
      <c r="AI243" s="125"/>
      <c r="AJ243" s="125"/>
      <c r="AK243" s="146"/>
      <c r="AL243" s="125"/>
      <c r="AM243" s="125"/>
      <c r="AN243" s="146"/>
      <c r="AO243" s="125"/>
      <c r="AP243" s="146"/>
      <c r="AQ243" s="125"/>
      <c r="AR243" s="146"/>
      <c r="AS243" s="125"/>
      <c r="AT243" s="146"/>
      <c r="AU243" s="125"/>
      <c r="AV243" s="125"/>
      <c r="AW243" s="146"/>
      <c r="AX243" s="125"/>
      <c r="AY243" s="125"/>
      <c r="AZ243" s="185"/>
      <c r="BA243" s="125"/>
      <c r="BB243" s="125"/>
      <c r="BC243" s="125"/>
      <c r="BD243" s="125"/>
      <c r="BE243" s="125"/>
      <c r="BF243" s="125"/>
      <c r="BG243" s="125"/>
      <c r="BH243" s="125"/>
      <c r="BI243" s="125"/>
      <c r="BJ243" s="125"/>
    </row>
    <row r="244">
      <c r="A244" s="146"/>
      <c r="B244" s="146"/>
      <c r="C244" s="146"/>
      <c r="D244" s="146"/>
      <c r="E244" s="128"/>
      <c r="F244" s="184"/>
      <c r="G244" s="47"/>
      <c r="H244" s="28"/>
      <c r="I244" s="46"/>
      <c r="J244" s="28"/>
      <c r="K244" s="28"/>
      <c r="L244" s="55"/>
      <c r="M244" s="36"/>
      <c r="N244" s="55"/>
      <c r="O244" s="28"/>
      <c r="P244" s="36"/>
      <c r="Q244" s="55"/>
      <c r="R244" s="28"/>
      <c r="S244" s="28"/>
      <c r="T244" s="28"/>
      <c r="U244" s="28"/>
      <c r="V244" s="28"/>
      <c r="W244" s="184"/>
      <c r="X244" s="146"/>
      <c r="Y244" s="125"/>
      <c r="Z244" s="125"/>
      <c r="AA244" s="146"/>
      <c r="AB244" s="183"/>
      <c r="AC244" s="125"/>
      <c r="AD244" s="146"/>
      <c r="AE244" s="125"/>
      <c r="AF244" s="146"/>
      <c r="AG244" s="125"/>
      <c r="AH244" s="146"/>
      <c r="AI244" s="125"/>
      <c r="AJ244" s="125"/>
      <c r="AK244" s="146"/>
      <c r="AL244" s="125"/>
      <c r="AM244" s="125"/>
      <c r="AN244" s="146"/>
      <c r="AO244" s="125"/>
      <c r="AP244" s="146"/>
      <c r="AQ244" s="125"/>
      <c r="AR244" s="146"/>
      <c r="AS244" s="125"/>
      <c r="AT244" s="146"/>
      <c r="AU244" s="125"/>
      <c r="AV244" s="125"/>
      <c r="AW244" s="146"/>
      <c r="AX244" s="125"/>
      <c r="AY244" s="125"/>
      <c r="AZ244" s="185"/>
      <c r="BA244" s="125"/>
      <c r="BB244" s="125"/>
      <c r="BC244" s="125"/>
      <c r="BD244" s="125"/>
      <c r="BE244" s="125"/>
      <c r="BF244" s="125"/>
      <c r="BG244" s="125"/>
      <c r="BH244" s="125"/>
      <c r="BI244" s="125"/>
      <c r="BJ244" s="125"/>
    </row>
    <row r="245">
      <c r="A245" s="146"/>
      <c r="B245" s="146"/>
      <c r="C245" s="146"/>
      <c r="D245" s="146"/>
      <c r="E245" s="128"/>
      <c r="F245" s="184"/>
      <c r="G245" s="47"/>
      <c r="H245" s="28"/>
      <c r="I245" s="46"/>
      <c r="J245" s="28"/>
      <c r="K245" s="28"/>
      <c r="L245" s="55"/>
      <c r="M245" s="36"/>
      <c r="N245" s="55"/>
      <c r="O245" s="28"/>
      <c r="P245" s="36"/>
      <c r="Q245" s="55"/>
      <c r="R245" s="28"/>
      <c r="S245" s="28"/>
      <c r="T245" s="28"/>
      <c r="U245" s="28"/>
      <c r="V245" s="28"/>
      <c r="W245" s="184"/>
      <c r="X245" s="146"/>
      <c r="Y245" s="125"/>
      <c r="Z245" s="125"/>
      <c r="AA245" s="146"/>
      <c r="AB245" s="183"/>
      <c r="AC245" s="125"/>
      <c r="AD245" s="146"/>
      <c r="AE245" s="125"/>
      <c r="AF245" s="146"/>
      <c r="AG245" s="125"/>
      <c r="AH245" s="146"/>
      <c r="AI245" s="125"/>
      <c r="AJ245" s="125"/>
      <c r="AK245" s="146"/>
      <c r="AL245" s="125"/>
      <c r="AM245" s="125"/>
      <c r="AN245" s="146"/>
      <c r="AO245" s="125"/>
      <c r="AP245" s="146"/>
      <c r="AQ245" s="125"/>
      <c r="AR245" s="146"/>
      <c r="AS245" s="125"/>
      <c r="AT245" s="146"/>
      <c r="AU245" s="125"/>
      <c r="AV245" s="125"/>
      <c r="AW245" s="146"/>
      <c r="AX245" s="125"/>
      <c r="AY245" s="125"/>
      <c r="AZ245" s="185"/>
      <c r="BA245" s="125"/>
      <c r="BB245" s="125"/>
      <c r="BC245" s="125"/>
      <c r="BD245" s="125"/>
      <c r="BE245" s="125"/>
      <c r="BF245" s="125"/>
      <c r="BG245" s="125"/>
      <c r="BH245" s="125"/>
      <c r="BI245" s="125"/>
      <c r="BJ245" s="125"/>
    </row>
    <row r="246">
      <c r="A246" s="146"/>
      <c r="B246" s="146"/>
      <c r="C246" s="146"/>
      <c r="D246" s="146"/>
      <c r="E246" s="128"/>
      <c r="F246" s="184"/>
      <c r="G246" s="47"/>
      <c r="H246" s="28"/>
      <c r="I246" s="46"/>
      <c r="J246" s="28"/>
      <c r="K246" s="28"/>
      <c r="L246" s="55"/>
      <c r="M246" s="36"/>
      <c r="N246" s="55"/>
      <c r="O246" s="28"/>
      <c r="P246" s="36"/>
      <c r="Q246" s="55"/>
      <c r="R246" s="28"/>
      <c r="S246" s="28"/>
      <c r="T246" s="28"/>
      <c r="U246" s="28"/>
      <c r="V246" s="28"/>
      <c r="W246" s="184"/>
      <c r="X246" s="146"/>
      <c r="Y246" s="125"/>
      <c r="Z246" s="125"/>
      <c r="AA246" s="146"/>
      <c r="AB246" s="183"/>
      <c r="AC246" s="125"/>
      <c r="AD246" s="146"/>
      <c r="AE246" s="125"/>
      <c r="AF246" s="146"/>
      <c r="AG246" s="125"/>
      <c r="AH246" s="146"/>
      <c r="AI246" s="125"/>
      <c r="AJ246" s="125"/>
      <c r="AK246" s="146"/>
      <c r="AL246" s="125"/>
      <c r="AM246" s="125"/>
      <c r="AN246" s="146"/>
      <c r="AO246" s="125"/>
      <c r="AP246" s="146"/>
      <c r="AQ246" s="125"/>
      <c r="AR246" s="146"/>
      <c r="AS246" s="125"/>
      <c r="AT246" s="146"/>
      <c r="AU246" s="125"/>
      <c r="AV246" s="125"/>
      <c r="AW246" s="146"/>
      <c r="AX246" s="125"/>
      <c r="AY246" s="125"/>
      <c r="AZ246" s="185"/>
      <c r="BA246" s="125"/>
      <c r="BB246" s="125"/>
      <c r="BC246" s="125"/>
      <c r="BD246" s="125"/>
      <c r="BE246" s="125"/>
      <c r="BF246" s="125"/>
      <c r="BG246" s="125"/>
      <c r="BH246" s="125"/>
      <c r="BI246" s="125"/>
      <c r="BJ246" s="125"/>
    </row>
    <row r="247">
      <c r="A247" s="146"/>
      <c r="B247" s="146"/>
      <c r="C247" s="146"/>
      <c r="D247" s="146"/>
      <c r="E247" s="128"/>
      <c r="F247" s="184"/>
      <c r="G247" s="47"/>
      <c r="H247" s="28"/>
      <c r="I247" s="46"/>
      <c r="J247" s="28"/>
      <c r="K247" s="28"/>
      <c r="L247" s="55"/>
      <c r="M247" s="36"/>
      <c r="N247" s="55"/>
      <c r="O247" s="28"/>
      <c r="P247" s="36"/>
      <c r="Q247" s="55"/>
      <c r="R247" s="28"/>
      <c r="S247" s="28"/>
      <c r="T247" s="28"/>
      <c r="U247" s="28"/>
      <c r="V247" s="28"/>
      <c r="W247" s="184"/>
      <c r="X247" s="146"/>
      <c r="Y247" s="125"/>
      <c r="Z247" s="125"/>
      <c r="AA247" s="146"/>
      <c r="AB247" s="183"/>
      <c r="AC247" s="125"/>
      <c r="AD247" s="146"/>
      <c r="AE247" s="125"/>
      <c r="AF247" s="146"/>
      <c r="AG247" s="125"/>
      <c r="AH247" s="146"/>
      <c r="AI247" s="125"/>
      <c r="AJ247" s="125"/>
      <c r="AK247" s="146"/>
      <c r="AL247" s="125"/>
      <c r="AM247" s="125"/>
      <c r="AN247" s="146"/>
      <c r="AO247" s="125"/>
      <c r="AP247" s="146"/>
      <c r="AQ247" s="125"/>
      <c r="AR247" s="146"/>
      <c r="AS247" s="125"/>
      <c r="AT247" s="146"/>
      <c r="AU247" s="125"/>
      <c r="AV247" s="125"/>
      <c r="AW247" s="146"/>
      <c r="AX247" s="125"/>
      <c r="AY247" s="125"/>
      <c r="AZ247" s="185"/>
      <c r="BA247" s="125"/>
      <c r="BB247" s="125"/>
      <c r="BC247" s="125"/>
      <c r="BD247" s="125"/>
      <c r="BE247" s="125"/>
      <c r="BF247" s="125"/>
      <c r="BG247" s="125"/>
      <c r="BH247" s="125"/>
      <c r="BI247" s="125"/>
      <c r="BJ247" s="125"/>
    </row>
    <row r="248">
      <c r="A248" s="146"/>
      <c r="B248" s="146"/>
      <c r="C248" s="146"/>
      <c r="D248" s="146"/>
      <c r="E248" s="128"/>
      <c r="F248" s="184"/>
      <c r="G248" s="47"/>
      <c r="H248" s="28"/>
      <c r="I248" s="46"/>
      <c r="J248" s="28"/>
      <c r="K248" s="28"/>
      <c r="L248" s="55"/>
      <c r="M248" s="36"/>
      <c r="N248" s="55"/>
      <c r="O248" s="28"/>
      <c r="P248" s="36"/>
      <c r="Q248" s="55"/>
      <c r="R248" s="28"/>
      <c r="S248" s="28"/>
      <c r="T248" s="28"/>
      <c r="U248" s="28"/>
      <c r="V248" s="28"/>
      <c r="W248" s="184"/>
      <c r="X248" s="146"/>
      <c r="Y248" s="125"/>
      <c r="Z248" s="125"/>
      <c r="AA248" s="146"/>
      <c r="AB248" s="183"/>
      <c r="AC248" s="125"/>
      <c r="AD248" s="146"/>
      <c r="AE248" s="125"/>
      <c r="AF248" s="146"/>
      <c r="AG248" s="125"/>
      <c r="AH248" s="146"/>
      <c r="AI248" s="125"/>
      <c r="AJ248" s="125"/>
      <c r="AK248" s="146"/>
      <c r="AL248" s="125"/>
      <c r="AM248" s="125"/>
      <c r="AN248" s="146"/>
      <c r="AO248" s="125"/>
      <c r="AP248" s="146"/>
      <c r="AQ248" s="125"/>
      <c r="AR248" s="146"/>
      <c r="AS248" s="125"/>
      <c r="AT248" s="146"/>
      <c r="AU248" s="125"/>
      <c r="AV248" s="125"/>
      <c r="AW248" s="146"/>
      <c r="AX248" s="125"/>
      <c r="AY248" s="125"/>
      <c r="AZ248" s="185"/>
      <c r="BA248" s="125"/>
      <c r="BB248" s="125"/>
      <c r="BC248" s="125"/>
      <c r="BD248" s="125"/>
      <c r="BE248" s="125"/>
      <c r="BF248" s="125"/>
      <c r="BG248" s="125"/>
      <c r="BH248" s="125"/>
      <c r="BI248" s="125"/>
      <c r="BJ248" s="125"/>
    </row>
    <row r="249">
      <c r="A249" s="146"/>
      <c r="B249" s="146"/>
      <c r="C249" s="146"/>
      <c r="D249" s="146"/>
      <c r="E249" s="128"/>
      <c r="F249" s="184"/>
      <c r="G249" s="47"/>
      <c r="H249" s="28"/>
      <c r="I249" s="46"/>
      <c r="J249" s="28"/>
      <c r="K249" s="28"/>
      <c r="L249" s="55"/>
      <c r="M249" s="36"/>
      <c r="N249" s="55"/>
      <c r="O249" s="28"/>
      <c r="P249" s="36"/>
      <c r="Q249" s="55"/>
      <c r="R249" s="28"/>
      <c r="S249" s="28"/>
      <c r="T249" s="28"/>
      <c r="U249" s="28"/>
      <c r="V249" s="28"/>
      <c r="W249" s="184"/>
      <c r="X249" s="146"/>
      <c r="Y249" s="125"/>
      <c r="Z249" s="125"/>
      <c r="AA249" s="146"/>
      <c r="AB249" s="183"/>
      <c r="AC249" s="125"/>
      <c r="AD249" s="146"/>
      <c r="AE249" s="125"/>
      <c r="AF249" s="146"/>
      <c r="AG249" s="125"/>
      <c r="AH249" s="146"/>
      <c r="AI249" s="125"/>
      <c r="AJ249" s="125"/>
      <c r="AK249" s="146"/>
      <c r="AL249" s="125"/>
      <c r="AM249" s="125"/>
      <c r="AN249" s="146"/>
      <c r="AO249" s="125"/>
      <c r="AP249" s="146"/>
      <c r="AQ249" s="125"/>
      <c r="AR249" s="146"/>
      <c r="AS249" s="125"/>
      <c r="AT249" s="146"/>
      <c r="AU249" s="125"/>
      <c r="AV249" s="125"/>
      <c r="AW249" s="146"/>
      <c r="AX249" s="125"/>
      <c r="AY249" s="125"/>
      <c r="AZ249" s="185"/>
      <c r="BA249" s="125"/>
      <c r="BB249" s="125"/>
      <c r="BC249" s="125"/>
      <c r="BD249" s="125"/>
      <c r="BE249" s="125"/>
      <c r="BF249" s="125"/>
      <c r="BG249" s="125"/>
      <c r="BH249" s="125"/>
      <c r="BI249" s="125"/>
      <c r="BJ249" s="125"/>
    </row>
    <row r="250">
      <c r="A250" s="146"/>
      <c r="B250" s="146"/>
      <c r="C250" s="146"/>
      <c r="D250" s="146"/>
      <c r="E250" s="128"/>
      <c r="F250" s="184"/>
      <c r="G250" s="47"/>
      <c r="H250" s="28"/>
      <c r="I250" s="46"/>
      <c r="J250" s="28"/>
      <c r="K250" s="28"/>
      <c r="L250" s="55"/>
      <c r="M250" s="36"/>
      <c r="N250" s="55"/>
      <c r="O250" s="28"/>
      <c r="P250" s="36"/>
      <c r="Q250" s="55"/>
      <c r="R250" s="28"/>
      <c r="S250" s="28"/>
      <c r="T250" s="28"/>
      <c r="U250" s="28"/>
      <c r="V250" s="28"/>
      <c r="W250" s="184"/>
      <c r="X250" s="146"/>
      <c r="Y250" s="125"/>
      <c r="Z250" s="125"/>
      <c r="AA250" s="146"/>
      <c r="AB250" s="183"/>
      <c r="AC250" s="125"/>
      <c r="AD250" s="146"/>
      <c r="AE250" s="125"/>
      <c r="AF250" s="146"/>
      <c r="AG250" s="125"/>
      <c r="AH250" s="146"/>
      <c r="AI250" s="125"/>
      <c r="AJ250" s="125"/>
      <c r="AK250" s="146"/>
      <c r="AL250" s="125"/>
      <c r="AM250" s="125"/>
      <c r="AN250" s="146"/>
      <c r="AO250" s="125"/>
      <c r="AP250" s="146"/>
      <c r="AQ250" s="125"/>
      <c r="AR250" s="146"/>
      <c r="AS250" s="125"/>
      <c r="AT250" s="146"/>
      <c r="AU250" s="125"/>
      <c r="AV250" s="125"/>
      <c r="AW250" s="146"/>
      <c r="AX250" s="125"/>
      <c r="AY250" s="125"/>
      <c r="AZ250" s="185"/>
      <c r="BA250" s="125"/>
      <c r="BB250" s="125"/>
      <c r="BC250" s="125"/>
      <c r="BD250" s="125"/>
      <c r="BE250" s="125"/>
      <c r="BF250" s="125"/>
      <c r="BG250" s="125"/>
      <c r="BH250" s="125"/>
      <c r="BI250" s="125"/>
      <c r="BJ250" s="125"/>
    </row>
    <row r="251">
      <c r="A251" s="146"/>
      <c r="B251" s="146"/>
      <c r="C251" s="146"/>
      <c r="D251" s="146"/>
      <c r="E251" s="128"/>
      <c r="F251" s="184"/>
      <c r="G251" s="47"/>
      <c r="H251" s="28"/>
      <c r="I251" s="46"/>
      <c r="J251" s="28"/>
      <c r="K251" s="28"/>
      <c r="L251" s="55"/>
      <c r="M251" s="36"/>
      <c r="N251" s="55"/>
      <c r="O251" s="28"/>
      <c r="P251" s="36"/>
      <c r="Q251" s="55"/>
      <c r="R251" s="28"/>
      <c r="S251" s="28"/>
      <c r="T251" s="28"/>
      <c r="U251" s="28"/>
      <c r="V251" s="28"/>
      <c r="W251" s="184"/>
      <c r="X251" s="146"/>
      <c r="Y251" s="125"/>
      <c r="Z251" s="125"/>
      <c r="AA251" s="146"/>
      <c r="AB251" s="183"/>
      <c r="AC251" s="125"/>
      <c r="AD251" s="146"/>
      <c r="AE251" s="125"/>
      <c r="AF251" s="146"/>
      <c r="AG251" s="125"/>
      <c r="AH251" s="146"/>
      <c r="AI251" s="125"/>
      <c r="AJ251" s="125"/>
      <c r="AK251" s="146"/>
      <c r="AL251" s="125"/>
      <c r="AM251" s="125"/>
      <c r="AN251" s="146"/>
      <c r="AO251" s="125"/>
      <c r="AP251" s="146"/>
      <c r="AQ251" s="125"/>
      <c r="AR251" s="146"/>
      <c r="AS251" s="125"/>
      <c r="AT251" s="146"/>
      <c r="AU251" s="125"/>
      <c r="AV251" s="125"/>
      <c r="AW251" s="146"/>
      <c r="AX251" s="125"/>
      <c r="AY251" s="125"/>
      <c r="AZ251" s="185"/>
      <c r="BA251" s="125"/>
      <c r="BB251" s="125"/>
      <c r="BC251" s="125"/>
      <c r="BD251" s="125"/>
      <c r="BE251" s="125"/>
      <c r="BF251" s="125"/>
      <c r="BG251" s="125"/>
      <c r="BH251" s="125"/>
      <c r="BI251" s="125"/>
      <c r="BJ251" s="125"/>
    </row>
    <row r="252">
      <c r="A252" s="146"/>
      <c r="B252" s="146"/>
      <c r="C252" s="146"/>
      <c r="D252" s="146"/>
      <c r="E252" s="128"/>
      <c r="F252" s="184"/>
      <c r="G252" s="47"/>
      <c r="H252" s="28"/>
      <c r="I252" s="46"/>
      <c r="J252" s="28"/>
      <c r="K252" s="28"/>
      <c r="L252" s="55"/>
      <c r="M252" s="36"/>
      <c r="N252" s="55"/>
      <c r="O252" s="28"/>
      <c r="P252" s="36"/>
      <c r="Q252" s="55"/>
      <c r="R252" s="28"/>
      <c r="S252" s="28"/>
      <c r="T252" s="28"/>
      <c r="U252" s="28"/>
      <c r="V252" s="28"/>
      <c r="W252" s="184"/>
      <c r="X252" s="146"/>
      <c r="Y252" s="125"/>
      <c r="Z252" s="125"/>
      <c r="AA252" s="146"/>
      <c r="AB252" s="183"/>
      <c r="AC252" s="125"/>
      <c r="AD252" s="146"/>
      <c r="AE252" s="125"/>
      <c r="AF252" s="146"/>
      <c r="AG252" s="125"/>
      <c r="AH252" s="146"/>
      <c r="AI252" s="125"/>
      <c r="AJ252" s="125"/>
      <c r="AK252" s="146"/>
      <c r="AL252" s="125"/>
      <c r="AM252" s="125"/>
      <c r="AN252" s="146"/>
      <c r="AO252" s="125"/>
      <c r="AP252" s="146"/>
      <c r="AQ252" s="125"/>
      <c r="AR252" s="146"/>
      <c r="AS252" s="125"/>
      <c r="AT252" s="146"/>
      <c r="AU252" s="125"/>
      <c r="AV252" s="125"/>
      <c r="AW252" s="146"/>
      <c r="AX252" s="125"/>
      <c r="AY252" s="125"/>
      <c r="AZ252" s="185"/>
      <c r="BA252" s="125"/>
      <c r="BB252" s="125"/>
      <c r="BC252" s="125"/>
      <c r="BD252" s="125"/>
      <c r="BE252" s="125"/>
      <c r="BF252" s="125"/>
      <c r="BG252" s="125"/>
      <c r="BH252" s="125"/>
      <c r="BI252" s="125"/>
      <c r="BJ252" s="125"/>
    </row>
    <row r="253">
      <c r="A253" s="146"/>
      <c r="B253" s="146"/>
      <c r="C253" s="146"/>
      <c r="D253" s="146"/>
      <c r="E253" s="128"/>
      <c r="F253" s="184"/>
      <c r="G253" s="47"/>
      <c r="H253" s="28"/>
      <c r="I253" s="46"/>
      <c r="J253" s="28"/>
      <c r="K253" s="28"/>
      <c r="L253" s="55"/>
      <c r="M253" s="36"/>
      <c r="N253" s="55"/>
      <c r="O253" s="28"/>
      <c r="P253" s="36"/>
      <c r="Q253" s="55"/>
      <c r="R253" s="28"/>
      <c r="S253" s="28"/>
      <c r="T253" s="28"/>
      <c r="U253" s="28"/>
      <c r="V253" s="28"/>
      <c r="W253" s="184"/>
      <c r="X253" s="146"/>
      <c r="Y253" s="125"/>
      <c r="Z253" s="125"/>
      <c r="AA253" s="146"/>
      <c r="AB253" s="183"/>
      <c r="AC253" s="125"/>
      <c r="AD253" s="146"/>
      <c r="AE253" s="125"/>
      <c r="AF253" s="146"/>
      <c r="AG253" s="125"/>
      <c r="AH253" s="146"/>
      <c r="AI253" s="125"/>
      <c r="AJ253" s="125"/>
      <c r="AK253" s="146"/>
      <c r="AL253" s="125"/>
      <c r="AM253" s="125"/>
      <c r="AN253" s="146"/>
      <c r="AO253" s="125"/>
      <c r="AP253" s="146"/>
      <c r="AQ253" s="125"/>
      <c r="AR253" s="146"/>
      <c r="AS253" s="125"/>
      <c r="AT253" s="146"/>
      <c r="AU253" s="125"/>
      <c r="AV253" s="125"/>
      <c r="AW253" s="146"/>
      <c r="AX253" s="125"/>
      <c r="AY253" s="125"/>
      <c r="AZ253" s="185"/>
      <c r="BA253" s="125"/>
      <c r="BB253" s="125"/>
      <c r="BC253" s="125"/>
      <c r="BD253" s="125"/>
      <c r="BE253" s="125"/>
      <c r="BF253" s="125"/>
      <c r="BG253" s="125"/>
      <c r="BH253" s="125"/>
      <c r="BI253" s="125"/>
      <c r="BJ253" s="125"/>
    </row>
    <row r="254">
      <c r="A254" s="146"/>
      <c r="B254" s="146"/>
      <c r="C254" s="146"/>
      <c r="D254" s="146"/>
      <c r="E254" s="128"/>
      <c r="F254" s="184"/>
      <c r="G254" s="47"/>
      <c r="H254" s="28"/>
      <c r="I254" s="46"/>
      <c r="J254" s="28"/>
      <c r="K254" s="28"/>
      <c r="L254" s="55"/>
      <c r="M254" s="36"/>
      <c r="N254" s="55"/>
      <c r="O254" s="28"/>
      <c r="P254" s="36"/>
      <c r="Q254" s="55"/>
      <c r="R254" s="28"/>
      <c r="S254" s="28"/>
      <c r="T254" s="28"/>
      <c r="U254" s="28"/>
      <c r="V254" s="28"/>
      <c r="W254" s="184"/>
      <c r="X254" s="146"/>
      <c r="Y254" s="125"/>
      <c r="Z254" s="125"/>
      <c r="AA254" s="146"/>
      <c r="AB254" s="183"/>
      <c r="AC254" s="125"/>
      <c r="AD254" s="146"/>
      <c r="AE254" s="125"/>
      <c r="AF254" s="146"/>
      <c r="AG254" s="125"/>
      <c r="AH254" s="146"/>
      <c r="AI254" s="125"/>
      <c r="AJ254" s="125"/>
      <c r="AK254" s="146"/>
      <c r="AL254" s="125"/>
      <c r="AM254" s="125"/>
      <c r="AN254" s="146"/>
      <c r="AO254" s="125"/>
      <c r="AP254" s="146"/>
      <c r="AQ254" s="125"/>
      <c r="AR254" s="146"/>
      <c r="AS254" s="125"/>
      <c r="AT254" s="146"/>
      <c r="AU254" s="125"/>
      <c r="AV254" s="125"/>
      <c r="AW254" s="146"/>
      <c r="AX254" s="125"/>
      <c r="AY254" s="125"/>
      <c r="AZ254" s="185"/>
      <c r="BA254" s="125"/>
      <c r="BB254" s="125"/>
      <c r="BC254" s="125"/>
      <c r="BD254" s="125"/>
      <c r="BE254" s="125"/>
      <c r="BF254" s="125"/>
      <c r="BG254" s="125"/>
      <c r="BH254" s="125"/>
      <c r="BI254" s="125"/>
      <c r="BJ254" s="125"/>
    </row>
    <row r="255">
      <c r="A255" s="146"/>
      <c r="B255" s="146"/>
      <c r="C255" s="146"/>
      <c r="D255" s="146"/>
      <c r="E255" s="134"/>
      <c r="F255" s="268"/>
      <c r="G255" s="269"/>
      <c r="H255" s="137"/>
      <c r="I255" s="270"/>
      <c r="J255" s="137"/>
      <c r="K255" s="137"/>
      <c r="L255" s="271"/>
      <c r="M255" s="192"/>
      <c r="N255" s="138"/>
      <c r="O255" s="137"/>
      <c r="P255" s="192"/>
      <c r="Q255" s="271"/>
      <c r="R255" s="139"/>
      <c r="S255" s="139"/>
      <c r="T255" s="137"/>
      <c r="U255" s="137"/>
      <c r="V255" s="137"/>
      <c r="W255" s="268"/>
      <c r="X255" s="146"/>
      <c r="Y255" s="125"/>
      <c r="Z255" s="125"/>
      <c r="AA255" s="146"/>
      <c r="AB255" s="183"/>
      <c r="AC255" s="125"/>
      <c r="AD255" s="146"/>
      <c r="AE255" s="125"/>
      <c r="AF255" s="146"/>
      <c r="AG255" s="125"/>
      <c r="AH255" s="146"/>
      <c r="AI255" s="125"/>
      <c r="AJ255" s="125"/>
      <c r="AK255" s="146"/>
      <c r="AL255" s="125"/>
      <c r="AM255" s="125"/>
      <c r="AN255" s="146"/>
      <c r="AO255" s="125"/>
      <c r="AP255" s="146"/>
      <c r="AQ255" s="125"/>
      <c r="AR255" s="146"/>
      <c r="AS255" s="125"/>
      <c r="AT255" s="146"/>
      <c r="AU255" s="125"/>
      <c r="AV255" s="125"/>
      <c r="AW255" s="146"/>
      <c r="AX255" s="125"/>
      <c r="AY255" s="125"/>
      <c r="AZ255" s="185"/>
      <c r="BA255" s="125"/>
      <c r="BB255" s="125"/>
      <c r="BC255" s="125"/>
      <c r="BD255" s="125"/>
      <c r="BE255" s="125"/>
      <c r="BF255" s="125"/>
      <c r="BG255" s="125"/>
      <c r="BH255" s="125"/>
      <c r="BI255" s="125"/>
      <c r="BJ255" s="125"/>
    </row>
    <row r="256">
      <c r="A256" s="146"/>
      <c r="B256" s="146"/>
      <c r="C256" s="146"/>
      <c r="D256" s="146"/>
      <c r="E256" s="134"/>
      <c r="F256" s="268"/>
      <c r="G256" s="269"/>
      <c r="H256" s="137"/>
      <c r="I256" s="270"/>
      <c r="J256" s="137"/>
      <c r="K256" s="137"/>
      <c r="L256" s="271"/>
      <c r="M256" s="192"/>
      <c r="N256" s="138"/>
      <c r="O256" s="137"/>
      <c r="P256" s="192"/>
      <c r="Q256" s="271"/>
      <c r="R256" s="139"/>
      <c r="S256" s="139"/>
      <c r="T256" s="137"/>
      <c r="U256" s="137"/>
      <c r="V256" s="137"/>
      <c r="W256" s="268"/>
      <c r="X256" s="146"/>
      <c r="Y256" s="125"/>
      <c r="Z256" s="125"/>
      <c r="AA256" s="146"/>
      <c r="AB256" s="183"/>
      <c r="AC256" s="125"/>
      <c r="AD256" s="146"/>
      <c r="AE256" s="125"/>
      <c r="AF256" s="146"/>
      <c r="AG256" s="125"/>
      <c r="AH256" s="146"/>
      <c r="AI256" s="125"/>
      <c r="AJ256" s="125"/>
      <c r="AK256" s="146"/>
      <c r="AL256" s="125"/>
      <c r="AM256" s="125"/>
      <c r="AN256" s="146"/>
      <c r="AO256" s="125"/>
      <c r="AP256" s="146"/>
      <c r="AQ256" s="125"/>
      <c r="AR256" s="146"/>
      <c r="AS256" s="125"/>
      <c r="AT256" s="146"/>
      <c r="AU256" s="125"/>
      <c r="AV256" s="125"/>
      <c r="AW256" s="146"/>
      <c r="AX256" s="125"/>
      <c r="AY256" s="125"/>
      <c r="AZ256" s="185"/>
      <c r="BA256" s="125"/>
      <c r="BB256" s="125"/>
      <c r="BC256" s="125"/>
      <c r="BD256" s="125"/>
      <c r="BE256" s="125"/>
      <c r="BF256" s="125"/>
      <c r="BG256" s="125"/>
      <c r="BH256" s="125"/>
      <c r="BI256" s="125"/>
      <c r="BJ256" s="125"/>
    </row>
    <row r="257">
      <c r="A257" s="146"/>
      <c r="B257" s="146"/>
      <c r="C257" s="146"/>
      <c r="D257" s="146"/>
      <c r="E257" s="134"/>
      <c r="F257" s="268"/>
      <c r="G257" s="269"/>
      <c r="H257" s="137"/>
      <c r="I257" s="270"/>
      <c r="J257" s="137"/>
      <c r="K257" s="137"/>
      <c r="L257" s="271"/>
      <c r="M257" s="192"/>
      <c r="N257" s="138"/>
      <c r="O257" s="137"/>
      <c r="P257" s="192"/>
      <c r="Q257" s="271"/>
      <c r="R257" s="139"/>
      <c r="S257" s="139"/>
      <c r="T257" s="137"/>
      <c r="U257" s="137"/>
      <c r="V257" s="137"/>
      <c r="W257" s="268"/>
      <c r="X257" s="146"/>
      <c r="Y257" s="125"/>
      <c r="Z257" s="125"/>
      <c r="AA257" s="146"/>
      <c r="AB257" s="183"/>
      <c r="AC257" s="125"/>
      <c r="AD257" s="146"/>
      <c r="AE257" s="125"/>
      <c r="AF257" s="146"/>
      <c r="AG257" s="125"/>
      <c r="AH257" s="146"/>
      <c r="AI257" s="125"/>
      <c r="AJ257" s="125"/>
      <c r="AK257" s="146"/>
      <c r="AL257" s="125"/>
      <c r="AM257" s="125"/>
      <c r="AN257" s="146"/>
      <c r="AO257" s="125"/>
      <c r="AP257" s="146"/>
      <c r="AQ257" s="125"/>
      <c r="AR257" s="146"/>
      <c r="AS257" s="125"/>
      <c r="AT257" s="146"/>
      <c r="AU257" s="125"/>
      <c r="AV257" s="125"/>
      <c r="AW257" s="146"/>
      <c r="AX257" s="125"/>
      <c r="AY257" s="125"/>
      <c r="AZ257" s="185"/>
      <c r="BA257" s="125"/>
      <c r="BB257" s="125"/>
      <c r="BC257" s="125"/>
      <c r="BD257" s="125"/>
      <c r="BE257" s="125"/>
      <c r="BF257" s="125"/>
      <c r="BG257" s="125"/>
      <c r="BH257" s="125"/>
      <c r="BI257" s="125"/>
      <c r="BJ257" s="125"/>
    </row>
    <row r="258">
      <c r="A258" s="146"/>
      <c r="B258" s="146"/>
      <c r="C258" s="146"/>
      <c r="D258" s="146"/>
      <c r="E258" s="134"/>
      <c r="F258" s="268"/>
      <c r="G258" s="269"/>
      <c r="H258" s="137"/>
      <c r="I258" s="270"/>
      <c r="J258" s="137"/>
      <c r="K258" s="137"/>
      <c r="L258" s="271"/>
      <c r="M258" s="192"/>
      <c r="N258" s="138"/>
      <c r="O258" s="137"/>
      <c r="P258" s="192"/>
      <c r="Q258" s="271"/>
      <c r="R258" s="139"/>
      <c r="S258" s="139"/>
      <c r="T258" s="137"/>
      <c r="U258" s="137"/>
      <c r="V258" s="137"/>
      <c r="W258" s="268"/>
      <c r="X258" s="146"/>
      <c r="Y258" s="125"/>
      <c r="Z258" s="125"/>
      <c r="AA258" s="146"/>
      <c r="AB258" s="183"/>
      <c r="AC258" s="125"/>
      <c r="AD258" s="146"/>
      <c r="AE258" s="125"/>
      <c r="AF258" s="146"/>
      <c r="AG258" s="125"/>
      <c r="AH258" s="146"/>
      <c r="AI258" s="125"/>
      <c r="AJ258" s="125"/>
      <c r="AK258" s="146"/>
      <c r="AL258" s="125"/>
      <c r="AM258" s="125"/>
      <c r="AN258" s="146"/>
      <c r="AO258" s="125"/>
      <c r="AP258" s="146"/>
      <c r="AQ258" s="125"/>
      <c r="AR258" s="146"/>
      <c r="AS258" s="125"/>
      <c r="AT258" s="146"/>
      <c r="AU258" s="125"/>
      <c r="AV258" s="125"/>
      <c r="AW258" s="146"/>
      <c r="AX258" s="125"/>
      <c r="AY258" s="125"/>
      <c r="AZ258" s="185"/>
      <c r="BA258" s="125"/>
      <c r="BB258" s="125"/>
      <c r="BC258" s="125"/>
      <c r="BD258" s="125"/>
      <c r="BE258" s="125"/>
      <c r="BF258" s="125"/>
      <c r="BG258" s="125"/>
      <c r="BH258" s="125"/>
      <c r="BI258" s="125"/>
      <c r="BJ258" s="125"/>
    </row>
    <row r="259">
      <c r="A259" s="146"/>
      <c r="B259" s="146"/>
      <c r="C259" s="146"/>
      <c r="D259" s="146"/>
      <c r="E259" s="134"/>
      <c r="F259" s="268"/>
      <c r="G259" s="269"/>
      <c r="H259" s="137"/>
      <c r="I259" s="270"/>
      <c r="J259" s="137"/>
      <c r="K259" s="137"/>
      <c r="L259" s="271"/>
      <c r="M259" s="192"/>
      <c r="N259" s="138"/>
      <c r="O259" s="137"/>
      <c r="P259" s="192"/>
      <c r="Q259" s="271"/>
      <c r="R259" s="139"/>
      <c r="S259" s="139"/>
      <c r="T259" s="137"/>
      <c r="U259" s="137"/>
      <c r="V259" s="137"/>
      <c r="W259" s="268"/>
      <c r="X259" s="146"/>
      <c r="Y259" s="125"/>
      <c r="Z259" s="125"/>
      <c r="AA259" s="146"/>
      <c r="AB259" s="183"/>
      <c r="AC259" s="125"/>
      <c r="AD259" s="146"/>
      <c r="AE259" s="125"/>
      <c r="AF259" s="146"/>
      <c r="AG259" s="125"/>
      <c r="AH259" s="146"/>
      <c r="AI259" s="125"/>
      <c r="AJ259" s="125"/>
      <c r="AK259" s="146"/>
      <c r="AL259" s="125"/>
      <c r="AM259" s="125"/>
      <c r="AN259" s="146"/>
      <c r="AO259" s="125"/>
      <c r="AP259" s="146"/>
      <c r="AQ259" s="125"/>
      <c r="AR259" s="146"/>
      <c r="AS259" s="125"/>
      <c r="AT259" s="146"/>
      <c r="AU259" s="125"/>
      <c r="AV259" s="125"/>
      <c r="AW259" s="146"/>
      <c r="AX259" s="125"/>
      <c r="AY259" s="125"/>
      <c r="AZ259" s="185"/>
      <c r="BA259" s="125"/>
      <c r="BB259" s="125"/>
      <c r="BC259" s="125"/>
      <c r="BD259" s="125"/>
      <c r="BE259" s="125"/>
      <c r="BF259" s="125"/>
      <c r="BG259" s="125"/>
      <c r="BH259" s="125"/>
      <c r="BI259" s="125"/>
      <c r="BJ259" s="125"/>
    </row>
    <row r="260">
      <c r="A260" s="146"/>
      <c r="B260" s="146"/>
      <c r="C260" s="146"/>
      <c r="D260" s="146"/>
      <c r="E260" s="134"/>
      <c r="F260" s="268"/>
      <c r="G260" s="269"/>
      <c r="H260" s="137"/>
      <c r="I260" s="270"/>
      <c r="J260" s="137"/>
      <c r="K260" s="137"/>
      <c r="L260" s="271"/>
      <c r="M260" s="192"/>
      <c r="N260" s="138"/>
      <c r="O260" s="137"/>
      <c r="P260" s="192"/>
      <c r="Q260" s="271"/>
      <c r="R260" s="139"/>
      <c r="S260" s="139"/>
      <c r="T260" s="137"/>
      <c r="U260" s="137"/>
      <c r="V260" s="137"/>
      <c r="W260" s="268"/>
      <c r="X260" s="146"/>
      <c r="Y260" s="125"/>
      <c r="Z260" s="125"/>
      <c r="AA260" s="146"/>
      <c r="AB260" s="183"/>
      <c r="AC260" s="125"/>
      <c r="AD260" s="146"/>
      <c r="AE260" s="125"/>
      <c r="AF260" s="146"/>
      <c r="AG260" s="125"/>
      <c r="AH260" s="146"/>
      <c r="AI260" s="125"/>
      <c r="AJ260" s="125"/>
      <c r="AK260" s="146"/>
      <c r="AL260" s="125"/>
      <c r="AM260" s="125"/>
      <c r="AN260" s="146"/>
      <c r="AO260" s="125"/>
      <c r="AP260" s="146"/>
      <c r="AQ260" s="125"/>
      <c r="AR260" s="146"/>
      <c r="AS260" s="125"/>
      <c r="AT260" s="146"/>
      <c r="AU260" s="125"/>
      <c r="AV260" s="125"/>
      <c r="AW260" s="146"/>
      <c r="AX260" s="125"/>
      <c r="AY260" s="125"/>
      <c r="AZ260" s="185"/>
      <c r="BA260" s="125"/>
      <c r="BB260" s="125"/>
      <c r="BC260" s="125"/>
      <c r="BD260" s="125"/>
      <c r="BE260" s="125"/>
      <c r="BF260" s="125"/>
      <c r="BG260" s="125"/>
      <c r="BH260" s="125"/>
      <c r="BI260" s="125"/>
      <c r="BJ260" s="125"/>
    </row>
    <row r="261">
      <c r="A261" s="146"/>
      <c r="B261" s="146"/>
      <c r="C261" s="146"/>
      <c r="D261" s="146"/>
      <c r="E261" s="134"/>
      <c r="F261" s="268"/>
      <c r="G261" s="269"/>
      <c r="H261" s="137"/>
      <c r="I261" s="270"/>
      <c r="J261" s="137"/>
      <c r="K261" s="137"/>
      <c r="L261" s="271"/>
      <c r="M261" s="192"/>
      <c r="N261" s="138"/>
      <c r="O261" s="137"/>
      <c r="P261" s="192"/>
      <c r="Q261" s="271"/>
      <c r="R261" s="139"/>
      <c r="S261" s="139"/>
      <c r="T261" s="137"/>
      <c r="U261" s="137"/>
      <c r="V261" s="137"/>
      <c r="W261" s="268"/>
      <c r="X261" s="146"/>
      <c r="Y261" s="125"/>
      <c r="Z261" s="125"/>
      <c r="AA261" s="146"/>
      <c r="AB261" s="183"/>
      <c r="AC261" s="125"/>
      <c r="AD261" s="146"/>
      <c r="AE261" s="125"/>
      <c r="AF261" s="146"/>
      <c r="AG261" s="125"/>
      <c r="AH261" s="146"/>
      <c r="AI261" s="125"/>
      <c r="AJ261" s="125"/>
      <c r="AK261" s="146"/>
      <c r="AL261" s="125"/>
      <c r="AM261" s="125"/>
      <c r="AN261" s="146"/>
      <c r="AO261" s="125"/>
      <c r="AP261" s="146"/>
      <c r="AQ261" s="125"/>
      <c r="AR261" s="146"/>
      <c r="AS261" s="125"/>
      <c r="AT261" s="146"/>
      <c r="AU261" s="125"/>
      <c r="AV261" s="125"/>
      <c r="AW261" s="146"/>
      <c r="AX261" s="125"/>
      <c r="AY261" s="125"/>
      <c r="AZ261" s="185"/>
      <c r="BA261" s="125"/>
      <c r="BB261" s="125"/>
      <c r="BC261" s="125"/>
      <c r="BD261" s="125"/>
      <c r="BE261" s="125"/>
      <c r="BF261" s="125"/>
      <c r="BG261" s="125"/>
      <c r="BH261" s="125"/>
      <c r="BI261" s="125"/>
      <c r="BJ261" s="125"/>
    </row>
    <row r="262">
      <c r="A262" s="146"/>
      <c r="B262" s="146"/>
      <c r="C262" s="146"/>
      <c r="D262" s="146"/>
      <c r="E262" s="134"/>
      <c r="F262" s="268"/>
      <c r="G262" s="269"/>
      <c r="H262" s="137"/>
      <c r="I262" s="270"/>
      <c r="J262" s="137"/>
      <c r="K262" s="137"/>
      <c r="L262" s="271"/>
      <c r="M262" s="192"/>
      <c r="N262" s="138"/>
      <c r="O262" s="137"/>
      <c r="P262" s="192"/>
      <c r="Q262" s="271"/>
      <c r="R262" s="139"/>
      <c r="S262" s="139"/>
      <c r="T262" s="137"/>
      <c r="U262" s="137"/>
      <c r="V262" s="137"/>
      <c r="W262" s="268"/>
      <c r="X262" s="146"/>
      <c r="Y262" s="125"/>
      <c r="Z262" s="125"/>
      <c r="AA262" s="146"/>
      <c r="AB262" s="183"/>
      <c r="AC262" s="125"/>
      <c r="AD262" s="146"/>
      <c r="AE262" s="125"/>
      <c r="AF262" s="146"/>
      <c r="AG262" s="125"/>
      <c r="AH262" s="146"/>
      <c r="AI262" s="125"/>
      <c r="AJ262" s="125"/>
      <c r="AK262" s="146"/>
      <c r="AL262" s="125"/>
      <c r="AM262" s="125"/>
      <c r="AN262" s="146"/>
      <c r="AO262" s="125"/>
      <c r="AP262" s="146"/>
      <c r="AQ262" s="125"/>
      <c r="AR262" s="146"/>
      <c r="AS262" s="125"/>
      <c r="AT262" s="146"/>
      <c r="AU262" s="125"/>
      <c r="AV262" s="125"/>
      <c r="AW262" s="146"/>
      <c r="AX262" s="125"/>
      <c r="AY262" s="125"/>
      <c r="AZ262" s="185"/>
      <c r="BA262" s="125"/>
      <c r="BB262" s="125"/>
      <c r="BC262" s="125"/>
      <c r="BD262" s="125"/>
      <c r="BE262" s="125"/>
      <c r="BF262" s="125"/>
      <c r="BG262" s="125"/>
      <c r="BH262" s="125"/>
      <c r="BI262" s="125"/>
      <c r="BJ262" s="125"/>
    </row>
    <row r="263">
      <c r="A263" s="146"/>
      <c r="B263" s="146"/>
      <c r="C263" s="146"/>
      <c r="D263" s="146"/>
      <c r="E263" s="134"/>
      <c r="F263" s="268"/>
      <c r="G263" s="269"/>
      <c r="H263" s="137"/>
      <c r="I263" s="270"/>
      <c r="J263" s="137"/>
      <c r="K263" s="137"/>
      <c r="L263" s="271"/>
      <c r="M263" s="192"/>
      <c r="N263" s="138"/>
      <c r="O263" s="137"/>
      <c r="P263" s="192"/>
      <c r="Q263" s="271"/>
      <c r="R263" s="139"/>
      <c r="S263" s="139"/>
      <c r="T263" s="137"/>
      <c r="U263" s="137"/>
      <c r="V263" s="137"/>
      <c r="W263" s="268"/>
      <c r="X263" s="146"/>
      <c r="Y263" s="125"/>
      <c r="Z263" s="125"/>
      <c r="AA263" s="146"/>
      <c r="AB263" s="183"/>
      <c r="AC263" s="125"/>
      <c r="AD263" s="146"/>
      <c r="AE263" s="125"/>
      <c r="AF263" s="146"/>
      <c r="AG263" s="125"/>
      <c r="AH263" s="146"/>
      <c r="AI263" s="125"/>
      <c r="AJ263" s="125"/>
      <c r="AK263" s="146"/>
      <c r="AL263" s="125"/>
      <c r="AM263" s="125"/>
      <c r="AN263" s="146"/>
      <c r="AO263" s="125"/>
      <c r="AP263" s="146"/>
      <c r="AQ263" s="125"/>
      <c r="AR263" s="146"/>
      <c r="AS263" s="125"/>
      <c r="AT263" s="146"/>
      <c r="AU263" s="125"/>
      <c r="AV263" s="125"/>
      <c r="AW263" s="146"/>
      <c r="AX263" s="125"/>
      <c r="AY263" s="125"/>
      <c r="AZ263" s="185"/>
      <c r="BA263" s="125"/>
      <c r="BB263" s="125"/>
      <c r="BC263" s="125"/>
      <c r="BD263" s="125"/>
      <c r="BE263" s="125"/>
      <c r="BF263" s="125"/>
      <c r="BG263" s="125"/>
      <c r="BH263" s="125"/>
      <c r="BI263" s="125"/>
      <c r="BJ263" s="125"/>
    </row>
    <row r="264">
      <c r="A264" s="146"/>
      <c r="B264" s="146"/>
      <c r="C264" s="146"/>
      <c r="D264" s="146"/>
      <c r="E264" s="134"/>
      <c r="F264" s="268"/>
      <c r="G264" s="269"/>
      <c r="H264" s="137"/>
      <c r="I264" s="270"/>
      <c r="J264" s="137"/>
      <c r="K264" s="137"/>
      <c r="L264" s="271"/>
      <c r="M264" s="192"/>
      <c r="N264" s="138"/>
      <c r="O264" s="137"/>
      <c r="P264" s="192"/>
      <c r="Q264" s="271"/>
      <c r="R264" s="139"/>
      <c r="S264" s="139"/>
      <c r="T264" s="137"/>
      <c r="U264" s="137"/>
      <c r="V264" s="137"/>
      <c r="W264" s="268"/>
      <c r="X264" s="146"/>
      <c r="Y264" s="125"/>
      <c r="Z264" s="125"/>
      <c r="AA264" s="146"/>
      <c r="AB264" s="183"/>
      <c r="AC264" s="125"/>
      <c r="AD264" s="146"/>
      <c r="AE264" s="125"/>
      <c r="AF264" s="146"/>
      <c r="AG264" s="125"/>
      <c r="AH264" s="146"/>
      <c r="AI264" s="125"/>
      <c r="AJ264" s="125"/>
      <c r="AK264" s="146"/>
      <c r="AL264" s="125"/>
      <c r="AM264" s="125"/>
      <c r="AN264" s="146"/>
      <c r="AO264" s="125"/>
      <c r="AP264" s="146"/>
      <c r="AQ264" s="125"/>
      <c r="AR264" s="146"/>
      <c r="AS264" s="125"/>
      <c r="AT264" s="146"/>
      <c r="AU264" s="125"/>
      <c r="AV264" s="125"/>
      <c r="AW264" s="146"/>
      <c r="AX264" s="125"/>
      <c r="AY264" s="125"/>
      <c r="AZ264" s="185"/>
      <c r="BA264" s="125"/>
      <c r="BB264" s="125"/>
      <c r="BC264" s="125"/>
      <c r="BD264" s="125"/>
      <c r="BE264" s="125"/>
      <c r="BF264" s="125"/>
      <c r="BG264" s="125"/>
      <c r="BH264" s="125"/>
      <c r="BI264" s="125"/>
      <c r="BJ264" s="125"/>
    </row>
    <row r="265">
      <c r="A265" s="146"/>
      <c r="B265" s="146"/>
      <c r="C265" s="146"/>
      <c r="D265" s="146"/>
      <c r="E265" s="134"/>
      <c r="F265" s="268"/>
      <c r="G265" s="269"/>
      <c r="H265" s="137"/>
      <c r="I265" s="270"/>
      <c r="J265" s="137"/>
      <c r="K265" s="137"/>
      <c r="L265" s="271"/>
      <c r="M265" s="192"/>
      <c r="N265" s="138"/>
      <c r="O265" s="137"/>
      <c r="P265" s="192"/>
      <c r="Q265" s="271"/>
      <c r="R265" s="139"/>
      <c r="S265" s="139"/>
      <c r="T265" s="137"/>
      <c r="U265" s="137"/>
      <c r="V265" s="137"/>
      <c r="W265" s="268"/>
      <c r="X265" s="146"/>
      <c r="Y265" s="125"/>
      <c r="Z265" s="125"/>
      <c r="AA265" s="146"/>
      <c r="AB265" s="183"/>
      <c r="AC265" s="125"/>
      <c r="AD265" s="146"/>
      <c r="AE265" s="125"/>
      <c r="AF265" s="146"/>
      <c r="AG265" s="125"/>
      <c r="AH265" s="146"/>
      <c r="AI265" s="125"/>
      <c r="AJ265" s="125"/>
      <c r="AK265" s="146"/>
      <c r="AL265" s="125"/>
      <c r="AM265" s="125"/>
      <c r="AN265" s="146"/>
      <c r="AO265" s="125"/>
      <c r="AP265" s="146"/>
      <c r="AQ265" s="125"/>
      <c r="AR265" s="146"/>
      <c r="AS265" s="125"/>
      <c r="AT265" s="146"/>
      <c r="AU265" s="125"/>
      <c r="AV265" s="125"/>
      <c r="AW265" s="146"/>
      <c r="AX265" s="125"/>
      <c r="AY265" s="125"/>
      <c r="AZ265" s="185"/>
      <c r="BA265" s="125"/>
      <c r="BB265" s="125"/>
      <c r="BC265" s="125"/>
      <c r="BD265" s="125"/>
      <c r="BE265" s="125"/>
      <c r="BF265" s="125"/>
      <c r="BG265" s="125"/>
      <c r="BH265" s="125"/>
      <c r="BI265" s="125"/>
      <c r="BJ265" s="125"/>
    </row>
    <row r="266">
      <c r="A266" s="146"/>
      <c r="B266" s="146"/>
      <c r="C266" s="146"/>
      <c r="D266" s="146"/>
      <c r="E266" s="134"/>
      <c r="F266" s="268"/>
      <c r="G266" s="269"/>
      <c r="H266" s="137"/>
      <c r="I266" s="270"/>
      <c r="J266" s="137"/>
      <c r="K266" s="137"/>
      <c r="L266" s="271"/>
      <c r="M266" s="192"/>
      <c r="N266" s="138"/>
      <c r="O266" s="137"/>
      <c r="P266" s="192"/>
      <c r="Q266" s="271"/>
      <c r="R266" s="139"/>
      <c r="S266" s="139"/>
      <c r="T266" s="137"/>
      <c r="U266" s="137"/>
      <c r="V266" s="137"/>
      <c r="W266" s="268"/>
      <c r="X266" s="146"/>
      <c r="Y266" s="125"/>
      <c r="Z266" s="125"/>
      <c r="AA266" s="146"/>
      <c r="AB266" s="183"/>
      <c r="AC266" s="125"/>
      <c r="AD266" s="146"/>
      <c r="AE266" s="125"/>
      <c r="AF266" s="146"/>
      <c r="AG266" s="125"/>
      <c r="AH266" s="146"/>
      <c r="AI266" s="125"/>
      <c r="AJ266" s="125"/>
      <c r="AK266" s="146"/>
      <c r="AL266" s="125"/>
      <c r="AM266" s="125"/>
      <c r="AN266" s="146"/>
      <c r="AO266" s="125"/>
      <c r="AP266" s="146"/>
      <c r="AQ266" s="125"/>
      <c r="AR266" s="146"/>
      <c r="AS266" s="125"/>
      <c r="AT266" s="146"/>
      <c r="AU266" s="125"/>
      <c r="AV266" s="125"/>
      <c r="AW266" s="146"/>
      <c r="AX266" s="125"/>
      <c r="AY266" s="125"/>
      <c r="AZ266" s="185"/>
      <c r="BA266" s="125"/>
      <c r="BB266" s="125"/>
      <c r="BC266" s="125"/>
      <c r="BD266" s="125"/>
      <c r="BE266" s="125"/>
      <c r="BF266" s="125"/>
      <c r="BG266" s="125"/>
      <c r="BH266" s="125"/>
      <c r="BI266" s="125"/>
      <c r="BJ266" s="125"/>
    </row>
    <row r="267">
      <c r="A267" s="146"/>
      <c r="B267" s="146"/>
      <c r="C267" s="146"/>
      <c r="D267" s="146"/>
      <c r="E267" s="134"/>
      <c r="F267" s="268"/>
      <c r="G267" s="269"/>
      <c r="H267" s="137"/>
      <c r="I267" s="270"/>
      <c r="J267" s="137"/>
      <c r="K267" s="137"/>
      <c r="L267" s="271"/>
      <c r="M267" s="192"/>
      <c r="N267" s="138"/>
      <c r="O267" s="137"/>
      <c r="P267" s="192"/>
      <c r="Q267" s="271"/>
      <c r="R267" s="139"/>
      <c r="S267" s="139"/>
      <c r="T267" s="137"/>
      <c r="U267" s="137"/>
      <c r="V267" s="137"/>
      <c r="W267" s="268"/>
      <c r="X267" s="146"/>
      <c r="Y267" s="125"/>
      <c r="Z267" s="125"/>
      <c r="AA267" s="146"/>
      <c r="AB267" s="183"/>
      <c r="AC267" s="125"/>
      <c r="AD267" s="146"/>
      <c r="AE267" s="125"/>
      <c r="AF267" s="146"/>
      <c r="AG267" s="125"/>
      <c r="AH267" s="146"/>
      <c r="AI267" s="125"/>
      <c r="AJ267" s="125"/>
      <c r="AK267" s="146"/>
      <c r="AL267" s="125"/>
      <c r="AM267" s="125"/>
      <c r="AN267" s="146"/>
      <c r="AO267" s="125"/>
      <c r="AP267" s="146"/>
      <c r="AQ267" s="125"/>
      <c r="AR267" s="146"/>
      <c r="AS267" s="125"/>
      <c r="AT267" s="146"/>
      <c r="AU267" s="125"/>
      <c r="AV267" s="125"/>
      <c r="AW267" s="146"/>
      <c r="AX267" s="125"/>
      <c r="AY267" s="125"/>
      <c r="AZ267" s="185"/>
      <c r="BA267" s="125"/>
      <c r="BB267" s="125"/>
      <c r="BC267" s="125"/>
      <c r="BD267" s="125"/>
      <c r="BE267" s="125"/>
      <c r="BF267" s="125"/>
      <c r="BG267" s="125"/>
      <c r="BH267" s="125"/>
      <c r="BI267" s="125"/>
      <c r="BJ267" s="125"/>
    </row>
    <row r="268">
      <c r="A268" s="146"/>
      <c r="B268" s="146"/>
      <c r="C268" s="146"/>
      <c r="D268" s="146"/>
      <c r="E268" s="134"/>
      <c r="F268" s="268"/>
      <c r="G268" s="269"/>
      <c r="H268" s="137"/>
      <c r="I268" s="270"/>
      <c r="J268" s="137"/>
      <c r="K268" s="137"/>
      <c r="L268" s="271"/>
      <c r="M268" s="192"/>
      <c r="N268" s="138"/>
      <c r="O268" s="137"/>
      <c r="P268" s="192"/>
      <c r="Q268" s="271"/>
      <c r="R268" s="139"/>
      <c r="S268" s="139"/>
      <c r="T268" s="137"/>
      <c r="U268" s="137"/>
      <c r="V268" s="137"/>
      <c r="W268" s="268"/>
      <c r="X268" s="146"/>
      <c r="Y268" s="125"/>
      <c r="Z268" s="125"/>
      <c r="AA268" s="146"/>
      <c r="AB268" s="183"/>
      <c r="AC268" s="125"/>
      <c r="AD268" s="146"/>
      <c r="AE268" s="125"/>
      <c r="AF268" s="146"/>
      <c r="AG268" s="125"/>
      <c r="AH268" s="146"/>
      <c r="AI268" s="125"/>
      <c r="AJ268" s="125"/>
      <c r="AK268" s="146"/>
      <c r="AL268" s="125"/>
      <c r="AM268" s="125"/>
      <c r="AN268" s="146"/>
      <c r="AO268" s="125"/>
      <c r="AP268" s="146"/>
      <c r="AQ268" s="125"/>
      <c r="AR268" s="146"/>
      <c r="AS268" s="125"/>
      <c r="AT268" s="146"/>
      <c r="AU268" s="125"/>
      <c r="AV268" s="125"/>
      <c r="AW268" s="146"/>
      <c r="AX268" s="125"/>
      <c r="AY268" s="125"/>
      <c r="AZ268" s="185"/>
      <c r="BA268" s="125"/>
      <c r="BB268" s="125"/>
      <c r="BC268" s="125"/>
      <c r="BD268" s="125"/>
      <c r="BE268" s="125"/>
      <c r="BF268" s="125"/>
      <c r="BG268" s="125"/>
      <c r="BH268" s="125"/>
      <c r="BI268" s="125"/>
      <c r="BJ268" s="125"/>
    </row>
    <row r="269">
      <c r="A269" s="146"/>
      <c r="B269" s="146"/>
      <c r="C269" s="146"/>
      <c r="D269" s="146"/>
      <c r="E269" s="134"/>
      <c r="F269" s="268"/>
      <c r="G269" s="269"/>
      <c r="H269" s="137"/>
      <c r="I269" s="270"/>
      <c r="J269" s="137"/>
      <c r="K269" s="137"/>
      <c r="L269" s="271"/>
      <c r="M269" s="192"/>
      <c r="N269" s="138"/>
      <c r="O269" s="137"/>
      <c r="P269" s="192"/>
      <c r="Q269" s="271"/>
      <c r="R269" s="139"/>
      <c r="S269" s="139"/>
      <c r="T269" s="137"/>
      <c r="U269" s="137"/>
      <c r="V269" s="137"/>
      <c r="W269" s="268"/>
      <c r="X269" s="146"/>
      <c r="Y269" s="125"/>
      <c r="Z269" s="125"/>
      <c r="AA269" s="146"/>
      <c r="AB269" s="183"/>
      <c r="AC269" s="125"/>
      <c r="AD269" s="146"/>
      <c r="AE269" s="125"/>
      <c r="AF269" s="146"/>
      <c r="AG269" s="125"/>
      <c r="AH269" s="146"/>
      <c r="AI269" s="125"/>
      <c r="AJ269" s="125"/>
      <c r="AK269" s="146"/>
      <c r="AL269" s="125"/>
      <c r="AM269" s="125"/>
      <c r="AN269" s="146"/>
      <c r="AO269" s="125"/>
      <c r="AP269" s="146"/>
      <c r="AQ269" s="125"/>
      <c r="AR269" s="146"/>
      <c r="AS269" s="125"/>
      <c r="AT269" s="146"/>
      <c r="AU269" s="125"/>
      <c r="AV269" s="125"/>
      <c r="AW269" s="146"/>
      <c r="AX269" s="125"/>
      <c r="AY269" s="125"/>
      <c r="AZ269" s="185"/>
      <c r="BA269" s="125"/>
      <c r="BB269" s="125"/>
      <c r="BC269" s="125"/>
      <c r="BD269" s="125"/>
      <c r="BE269" s="125"/>
      <c r="BF269" s="125"/>
      <c r="BG269" s="125"/>
      <c r="BH269" s="125"/>
      <c r="BI269" s="125"/>
      <c r="BJ269" s="125"/>
    </row>
    <row r="270">
      <c r="A270" s="146"/>
      <c r="B270" s="146"/>
      <c r="C270" s="146"/>
      <c r="D270" s="146"/>
      <c r="E270" s="134"/>
      <c r="F270" s="268"/>
      <c r="G270" s="269"/>
      <c r="H270" s="137"/>
      <c r="I270" s="270"/>
      <c r="J270" s="137"/>
      <c r="K270" s="137"/>
      <c r="L270" s="271"/>
      <c r="M270" s="192"/>
      <c r="N270" s="138"/>
      <c r="O270" s="137"/>
      <c r="P270" s="192"/>
      <c r="Q270" s="271"/>
      <c r="R270" s="139"/>
      <c r="S270" s="139"/>
      <c r="T270" s="137"/>
      <c r="U270" s="137"/>
      <c r="V270" s="137"/>
      <c r="W270" s="268"/>
      <c r="X270" s="146"/>
      <c r="Y270" s="125"/>
      <c r="Z270" s="125"/>
      <c r="AA270" s="146"/>
      <c r="AB270" s="183"/>
      <c r="AC270" s="125"/>
      <c r="AD270" s="146"/>
      <c r="AE270" s="125"/>
      <c r="AF270" s="146"/>
      <c r="AG270" s="125"/>
      <c r="AH270" s="146"/>
      <c r="AI270" s="125"/>
      <c r="AJ270" s="125"/>
      <c r="AK270" s="146"/>
      <c r="AL270" s="125"/>
      <c r="AM270" s="125"/>
      <c r="AN270" s="146"/>
      <c r="AO270" s="125"/>
      <c r="AP270" s="146"/>
      <c r="AQ270" s="125"/>
      <c r="AR270" s="146"/>
      <c r="AS270" s="125"/>
      <c r="AT270" s="146"/>
      <c r="AU270" s="125"/>
      <c r="AV270" s="125"/>
      <c r="AW270" s="146"/>
      <c r="AX270" s="125"/>
      <c r="AY270" s="125"/>
      <c r="AZ270" s="185"/>
      <c r="BA270" s="125"/>
      <c r="BB270" s="125"/>
      <c r="BC270" s="125"/>
      <c r="BD270" s="125"/>
      <c r="BE270" s="125"/>
      <c r="BF270" s="125"/>
      <c r="BG270" s="125"/>
      <c r="BH270" s="125"/>
      <c r="BI270" s="125"/>
      <c r="BJ270" s="125"/>
    </row>
    <row r="271">
      <c r="A271" s="146"/>
      <c r="B271" s="146"/>
      <c r="C271" s="146"/>
      <c r="D271" s="146"/>
      <c r="E271" s="134"/>
      <c r="F271" s="268"/>
      <c r="G271" s="269"/>
      <c r="H271" s="137"/>
      <c r="I271" s="270"/>
      <c r="J271" s="137"/>
      <c r="K271" s="137"/>
      <c r="L271" s="271"/>
      <c r="M271" s="192"/>
      <c r="N271" s="138"/>
      <c r="O271" s="137"/>
      <c r="P271" s="192"/>
      <c r="Q271" s="271"/>
      <c r="R271" s="139"/>
      <c r="S271" s="139"/>
      <c r="T271" s="137"/>
      <c r="U271" s="137"/>
      <c r="V271" s="137"/>
      <c r="W271" s="268"/>
      <c r="X271" s="146"/>
      <c r="Y271" s="125"/>
      <c r="Z271" s="125"/>
      <c r="AA271" s="146"/>
      <c r="AB271" s="183"/>
      <c r="AC271" s="125"/>
      <c r="AD271" s="146"/>
      <c r="AE271" s="125"/>
      <c r="AF271" s="146"/>
      <c r="AG271" s="125"/>
      <c r="AH271" s="146"/>
      <c r="AI271" s="125"/>
      <c r="AJ271" s="125"/>
      <c r="AK271" s="146"/>
      <c r="AL271" s="125"/>
      <c r="AM271" s="125"/>
      <c r="AN271" s="146"/>
      <c r="AO271" s="125"/>
      <c r="AP271" s="146"/>
      <c r="AQ271" s="125"/>
      <c r="AR271" s="146"/>
      <c r="AS271" s="125"/>
      <c r="AT271" s="146"/>
      <c r="AU271" s="125"/>
      <c r="AV271" s="125"/>
      <c r="AW271" s="146"/>
      <c r="AX271" s="125"/>
      <c r="AY271" s="125"/>
      <c r="AZ271" s="185"/>
      <c r="BA271" s="125"/>
      <c r="BB271" s="125"/>
      <c r="BC271" s="125"/>
      <c r="BD271" s="125"/>
      <c r="BE271" s="125"/>
      <c r="BF271" s="125"/>
      <c r="BG271" s="125"/>
      <c r="BH271" s="125"/>
      <c r="BI271" s="125"/>
      <c r="BJ271" s="125"/>
    </row>
    <row r="272">
      <c r="A272" s="146"/>
      <c r="B272" s="146"/>
      <c r="C272" s="146"/>
      <c r="D272" s="146"/>
      <c r="E272" s="134"/>
      <c r="F272" s="268"/>
      <c r="G272" s="269"/>
      <c r="H272" s="137"/>
      <c r="I272" s="270"/>
      <c r="J272" s="137"/>
      <c r="K272" s="137"/>
      <c r="L272" s="271"/>
      <c r="M272" s="192"/>
      <c r="N272" s="138"/>
      <c r="O272" s="137"/>
      <c r="P272" s="192"/>
      <c r="Q272" s="271"/>
      <c r="R272" s="139"/>
      <c r="S272" s="139"/>
      <c r="T272" s="137"/>
      <c r="U272" s="137"/>
      <c r="V272" s="137"/>
      <c r="W272" s="268"/>
      <c r="X272" s="146"/>
      <c r="Y272" s="125"/>
      <c r="Z272" s="125"/>
      <c r="AA272" s="146"/>
      <c r="AB272" s="183"/>
      <c r="AC272" s="125"/>
      <c r="AD272" s="146"/>
      <c r="AE272" s="125"/>
      <c r="AF272" s="146"/>
      <c r="AG272" s="125"/>
      <c r="AH272" s="146"/>
      <c r="AI272" s="125"/>
      <c r="AJ272" s="125"/>
      <c r="AK272" s="146"/>
      <c r="AL272" s="125"/>
      <c r="AM272" s="125"/>
      <c r="AN272" s="146"/>
      <c r="AO272" s="125"/>
      <c r="AP272" s="146"/>
      <c r="AQ272" s="125"/>
      <c r="AR272" s="146"/>
      <c r="AS272" s="125"/>
      <c r="AT272" s="146"/>
      <c r="AU272" s="125"/>
      <c r="AV272" s="125"/>
      <c r="AW272" s="146"/>
      <c r="AX272" s="125"/>
      <c r="AY272" s="125"/>
      <c r="AZ272" s="185"/>
      <c r="BA272" s="125"/>
      <c r="BB272" s="125"/>
      <c r="BC272" s="125"/>
      <c r="BD272" s="125"/>
      <c r="BE272" s="125"/>
      <c r="BF272" s="125"/>
      <c r="BG272" s="125"/>
      <c r="BH272" s="125"/>
      <c r="BI272" s="125"/>
      <c r="BJ272" s="125"/>
    </row>
    <row r="273">
      <c r="A273" s="146"/>
      <c r="B273" s="146"/>
      <c r="C273" s="146"/>
      <c r="D273" s="146"/>
      <c r="E273" s="134"/>
      <c r="F273" s="268"/>
      <c r="G273" s="269"/>
      <c r="H273" s="137"/>
      <c r="I273" s="270"/>
      <c r="J273" s="137"/>
      <c r="K273" s="137"/>
      <c r="L273" s="271"/>
      <c r="M273" s="192"/>
      <c r="N273" s="138"/>
      <c r="O273" s="137"/>
      <c r="P273" s="192"/>
      <c r="Q273" s="271"/>
      <c r="R273" s="139"/>
      <c r="S273" s="139"/>
      <c r="T273" s="137"/>
      <c r="U273" s="137"/>
      <c r="V273" s="137"/>
      <c r="W273" s="268"/>
      <c r="X273" s="146"/>
      <c r="Y273" s="125"/>
      <c r="Z273" s="125"/>
      <c r="AA273" s="146"/>
      <c r="AB273" s="183"/>
      <c r="AC273" s="125"/>
      <c r="AD273" s="146"/>
      <c r="AE273" s="125"/>
      <c r="AF273" s="146"/>
      <c r="AG273" s="125"/>
      <c r="AH273" s="146"/>
      <c r="AI273" s="125"/>
      <c r="AJ273" s="125"/>
      <c r="AK273" s="146"/>
      <c r="AL273" s="125"/>
      <c r="AM273" s="125"/>
      <c r="AN273" s="146"/>
      <c r="AO273" s="125"/>
      <c r="AP273" s="146"/>
      <c r="AQ273" s="125"/>
      <c r="AR273" s="146"/>
      <c r="AS273" s="125"/>
      <c r="AT273" s="146"/>
      <c r="AU273" s="125"/>
      <c r="AV273" s="125"/>
      <c r="AW273" s="146"/>
      <c r="AX273" s="125"/>
      <c r="AY273" s="125"/>
      <c r="AZ273" s="185"/>
      <c r="BA273" s="125"/>
      <c r="BB273" s="125"/>
      <c r="BC273" s="125"/>
      <c r="BD273" s="125"/>
      <c r="BE273" s="125"/>
      <c r="BF273" s="125"/>
      <c r="BG273" s="125"/>
      <c r="BH273" s="125"/>
      <c r="BI273" s="125"/>
      <c r="BJ273" s="125"/>
    </row>
    <row r="274">
      <c r="A274" s="146"/>
      <c r="B274" s="146"/>
      <c r="C274" s="146"/>
      <c r="D274" s="146"/>
      <c r="E274" s="134"/>
      <c r="F274" s="268"/>
      <c r="G274" s="269"/>
      <c r="H274" s="137"/>
      <c r="I274" s="270"/>
      <c r="J274" s="137"/>
      <c r="K274" s="137"/>
      <c r="L274" s="271"/>
      <c r="M274" s="192"/>
      <c r="N274" s="138"/>
      <c r="O274" s="137"/>
      <c r="P274" s="192"/>
      <c r="Q274" s="271"/>
      <c r="R274" s="139"/>
      <c r="S274" s="139"/>
      <c r="T274" s="137"/>
      <c r="U274" s="137"/>
      <c r="V274" s="137"/>
      <c r="W274" s="268"/>
      <c r="X274" s="146"/>
      <c r="Y274" s="125"/>
      <c r="Z274" s="125"/>
      <c r="AA274" s="146"/>
      <c r="AB274" s="183"/>
      <c r="AC274" s="125"/>
      <c r="AD274" s="146"/>
      <c r="AE274" s="125"/>
      <c r="AF274" s="146"/>
      <c r="AG274" s="125"/>
      <c r="AH274" s="146"/>
      <c r="AI274" s="125"/>
      <c r="AJ274" s="125"/>
      <c r="AK274" s="146"/>
      <c r="AL274" s="125"/>
      <c r="AM274" s="125"/>
      <c r="AN274" s="146"/>
      <c r="AO274" s="125"/>
      <c r="AP274" s="146"/>
      <c r="AQ274" s="125"/>
      <c r="AR274" s="146"/>
      <c r="AS274" s="125"/>
      <c r="AT274" s="146"/>
      <c r="AU274" s="125"/>
      <c r="AV274" s="125"/>
      <c r="AW274" s="146"/>
      <c r="AX274" s="125"/>
      <c r="AY274" s="125"/>
      <c r="AZ274" s="185"/>
      <c r="BA274" s="125"/>
      <c r="BB274" s="125"/>
      <c r="BC274" s="125"/>
      <c r="BD274" s="125"/>
      <c r="BE274" s="125"/>
      <c r="BF274" s="125"/>
      <c r="BG274" s="125"/>
      <c r="BH274" s="125"/>
      <c r="BI274" s="125"/>
      <c r="BJ274" s="125"/>
    </row>
    <row r="275">
      <c r="A275" s="146"/>
      <c r="B275" s="146"/>
      <c r="C275" s="146"/>
      <c r="D275" s="146"/>
      <c r="E275" s="134"/>
      <c r="F275" s="268"/>
      <c r="G275" s="269"/>
      <c r="H275" s="137"/>
      <c r="I275" s="270"/>
      <c r="J275" s="137"/>
      <c r="K275" s="137"/>
      <c r="L275" s="271"/>
      <c r="M275" s="192"/>
      <c r="N275" s="138"/>
      <c r="O275" s="137"/>
      <c r="P275" s="192"/>
      <c r="Q275" s="271"/>
      <c r="R275" s="139"/>
      <c r="S275" s="139"/>
      <c r="T275" s="137"/>
      <c r="U275" s="137"/>
      <c r="V275" s="137"/>
      <c r="W275" s="268"/>
      <c r="X275" s="146"/>
      <c r="Y275" s="125"/>
      <c r="Z275" s="125"/>
      <c r="AA275" s="146"/>
      <c r="AB275" s="183"/>
      <c r="AC275" s="125"/>
      <c r="AD275" s="146"/>
      <c r="AE275" s="125"/>
      <c r="AF275" s="146"/>
      <c r="AG275" s="125"/>
      <c r="AH275" s="146"/>
      <c r="AI275" s="125"/>
      <c r="AJ275" s="125"/>
      <c r="AK275" s="146"/>
      <c r="AL275" s="125"/>
      <c r="AM275" s="125"/>
      <c r="AN275" s="146"/>
      <c r="AO275" s="125"/>
      <c r="AP275" s="146"/>
      <c r="AQ275" s="125"/>
      <c r="AR275" s="146"/>
      <c r="AS275" s="125"/>
      <c r="AT275" s="146"/>
      <c r="AU275" s="125"/>
      <c r="AV275" s="125"/>
      <c r="AW275" s="146"/>
      <c r="AX275" s="125"/>
      <c r="AY275" s="125"/>
      <c r="AZ275" s="185"/>
      <c r="BA275" s="125"/>
      <c r="BB275" s="125"/>
      <c r="BC275" s="125"/>
      <c r="BD275" s="125"/>
      <c r="BE275" s="125"/>
      <c r="BF275" s="125"/>
      <c r="BG275" s="125"/>
      <c r="BH275" s="125"/>
      <c r="BI275" s="125"/>
      <c r="BJ275" s="125"/>
    </row>
    <row r="276">
      <c r="A276" s="146"/>
      <c r="B276" s="146"/>
      <c r="C276" s="146"/>
      <c r="D276" s="146"/>
      <c r="E276" s="134"/>
      <c r="F276" s="268"/>
      <c r="G276" s="269"/>
      <c r="H276" s="137"/>
      <c r="I276" s="270"/>
      <c r="J276" s="137"/>
      <c r="K276" s="137"/>
      <c r="L276" s="271"/>
      <c r="M276" s="192"/>
      <c r="N276" s="138"/>
      <c r="O276" s="137"/>
      <c r="P276" s="192"/>
      <c r="Q276" s="271"/>
      <c r="R276" s="139"/>
      <c r="S276" s="139"/>
      <c r="T276" s="137"/>
      <c r="U276" s="137"/>
      <c r="V276" s="137"/>
      <c r="W276" s="268"/>
      <c r="X276" s="146"/>
      <c r="Y276" s="125"/>
      <c r="Z276" s="125"/>
      <c r="AA276" s="146"/>
      <c r="AB276" s="183"/>
      <c r="AC276" s="125"/>
      <c r="AD276" s="146"/>
      <c r="AE276" s="125"/>
      <c r="AF276" s="146"/>
      <c r="AG276" s="125"/>
      <c r="AH276" s="146"/>
      <c r="AI276" s="125"/>
      <c r="AJ276" s="125"/>
      <c r="AK276" s="146"/>
      <c r="AL276" s="125"/>
      <c r="AM276" s="125"/>
      <c r="AN276" s="146"/>
      <c r="AO276" s="125"/>
      <c r="AP276" s="146"/>
      <c r="AQ276" s="125"/>
      <c r="AR276" s="146"/>
      <c r="AS276" s="125"/>
      <c r="AT276" s="146"/>
      <c r="AU276" s="125"/>
      <c r="AV276" s="125"/>
      <c r="AW276" s="146"/>
      <c r="AX276" s="125"/>
      <c r="AY276" s="125"/>
      <c r="AZ276" s="185"/>
      <c r="BA276" s="125"/>
      <c r="BB276" s="125"/>
      <c r="BC276" s="125"/>
      <c r="BD276" s="125"/>
      <c r="BE276" s="125"/>
      <c r="BF276" s="125"/>
      <c r="BG276" s="125"/>
      <c r="BH276" s="125"/>
      <c r="BI276" s="125"/>
      <c r="BJ276" s="125"/>
    </row>
    <row r="277">
      <c r="A277" s="146"/>
      <c r="B277" s="146"/>
      <c r="C277" s="146"/>
      <c r="D277" s="146"/>
      <c r="E277" s="134"/>
      <c r="F277" s="268"/>
      <c r="G277" s="269"/>
      <c r="H277" s="137"/>
      <c r="I277" s="270"/>
      <c r="J277" s="137"/>
      <c r="K277" s="137"/>
      <c r="L277" s="271"/>
      <c r="M277" s="192"/>
      <c r="N277" s="138"/>
      <c r="O277" s="137"/>
      <c r="P277" s="192"/>
      <c r="Q277" s="271"/>
      <c r="R277" s="139"/>
      <c r="S277" s="139"/>
      <c r="T277" s="137"/>
      <c r="U277" s="137"/>
      <c r="V277" s="137"/>
      <c r="W277" s="268"/>
      <c r="X277" s="146"/>
      <c r="Y277" s="125"/>
      <c r="Z277" s="125"/>
      <c r="AA277" s="146"/>
      <c r="AB277" s="183"/>
      <c r="AC277" s="125"/>
      <c r="AD277" s="146"/>
      <c r="AE277" s="125"/>
      <c r="AF277" s="146"/>
      <c r="AG277" s="125"/>
      <c r="AH277" s="146"/>
      <c r="AI277" s="125"/>
      <c r="AJ277" s="125"/>
      <c r="AK277" s="146"/>
      <c r="AL277" s="125"/>
      <c r="AM277" s="125"/>
      <c r="AN277" s="146"/>
      <c r="AO277" s="125"/>
      <c r="AP277" s="146"/>
      <c r="AQ277" s="125"/>
      <c r="AR277" s="146"/>
      <c r="AS277" s="125"/>
      <c r="AT277" s="146"/>
      <c r="AU277" s="125"/>
      <c r="AV277" s="125"/>
      <c r="AW277" s="146"/>
      <c r="AX277" s="125"/>
      <c r="AY277" s="125"/>
      <c r="AZ277" s="185"/>
      <c r="BA277" s="125"/>
      <c r="BB277" s="125"/>
      <c r="BC277" s="125"/>
      <c r="BD277" s="125"/>
      <c r="BE277" s="125"/>
      <c r="BF277" s="125"/>
      <c r="BG277" s="125"/>
      <c r="BH277" s="125"/>
      <c r="BI277" s="125"/>
      <c r="BJ277" s="125"/>
    </row>
    <row r="278">
      <c r="A278" s="146"/>
      <c r="B278" s="146"/>
      <c r="C278" s="146"/>
      <c r="D278" s="146"/>
      <c r="E278" s="134"/>
      <c r="F278" s="268"/>
      <c r="G278" s="269"/>
      <c r="H278" s="137"/>
      <c r="I278" s="270"/>
      <c r="J278" s="137"/>
      <c r="K278" s="137"/>
      <c r="L278" s="271"/>
      <c r="M278" s="192"/>
      <c r="N278" s="138"/>
      <c r="O278" s="137"/>
      <c r="P278" s="192"/>
      <c r="Q278" s="271"/>
      <c r="R278" s="139"/>
      <c r="S278" s="139"/>
      <c r="T278" s="137"/>
      <c r="U278" s="137"/>
      <c r="V278" s="137"/>
      <c r="W278" s="268"/>
      <c r="X278" s="146"/>
      <c r="Y278" s="125"/>
      <c r="Z278" s="125"/>
      <c r="AA278" s="146"/>
      <c r="AB278" s="183"/>
      <c r="AC278" s="125"/>
      <c r="AD278" s="146"/>
      <c r="AE278" s="125"/>
      <c r="AF278" s="146"/>
      <c r="AG278" s="125"/>
      <c r="AH278" s="146"/>
      <c r="AI278" s="125"/>
      <c r="AJ278" s="125"/>
      <c r="AK278" s="146"/>
      <c r="AL278" s="125"/>
      <c r="AM278" s="125"/>
      <c r="AN278" s="146"/>
      <c r="AO278" s="125"/>
      <c r="AP278" s="146"/>
      <c r="AQ278" s="125"/>
      <c r="AR278" s="146"/>
      <c r="AS278" s="125"/>
      <c r="AT278" s="146"/>
      <c r="AU278" s="125"/>
      <c r="AV278" s="125"/>
      <c r="AW278" s="146"/>
      <c r="AX278" s="125"/>
      <c r="AY278" s="125"/>
      <c r="AZ278" s="185"/>
      <c r="BA278" s="125"/>
      <c r="BB278" s="125"/>
      <c r="BC278" s="125"/>
      <c r="BD278" s="125"/>
      <c r="BE278" s="125"/>
      <c r="BF278" s="125"/>
      <c r="BG278" s="125"/>
      <c r="BH278" s="125"/>
      <c r="BI278" s="125"/>
      <c r="BJ278" s="125"/>
    </row>
    <row r="279">
      <c r="A279" s="146"/>
      <c r="B279" s="146"/>
      <c r="C279" s="146"/>
      <c r="D279" s="146"/>
      <c r="E279" s="134"/>
      <c r="F279" s="268"/>
      <c r="G279" s="269"/>
      <c r="H279" s="137"/>
      <c r="I279" s="270"/>
      <c r="J279" s="137"/>
      <c r="K279" s="137"/>
      <c r="L279" s="271"/>
      <c r="M279" s="192"/>
      <c r="N279" s="138"/>
      <c r="O279" s="137"/>
      <c r="P279" s="192"/>
      <c r="Q279" s="271"/>
      <c r="R279" s="139"/>
      <c r="S279" s="139"/>
      <c r="T279" s="137"/>
      <c r="U279" s="137"/>
      <c r="V279" s="137"/>
      <c r="W279" s="268"/>
      <c r="X279" s="146"/>
      <c r="Y279" s="125"/>
      <c r="Z279" s="125"/>
      <c r="AA279" s="146"/>
      <c r="AB279" s="183"/>
      <c r="AC279" s="125"/>
      <c r="AD279" s="146"/>
      <c r="AE279" s="125"/>
      <c r="AF279" s="146"/>
      <c r="AG279" s="125"/>
      <c r="AH279" s="146"/>
      <c r="AI279" s="125"/>
      <c r="AJ279" s="125"/>
      <c r="AK279" s="146"/>
      <c r="AL279" s="125"/>
      <c r="AM279" s="125"/>
      <c r="AN279" s="146"/>
      <c r="AO279" s="125"/>
      <c r="AP279" s="146"/>
      <c r="AQ279" s="125"/>
      <c r="AR279" s="146"/>
      <c r="AS279" s="125"/>
      <c r="AT279" s="146"/>
      <c r="AU279" s="125"/>
      <c r="AV279" s="125"/>
      <c r="AW279" s="146"/>
      <c r="AX279" s="125"/>
      <c r="AY279" s="125"/>
      <c r="AZ279" s="185"/>
      <c r="BA279" s="125"/>
      <c r="BB279" s="125"/>
      <c r="BC279" s="125"/>
      <c r="BD279" s="125"/>
      <c r="BE279" s="125"/>
      <c r="BF279" s="125"/>
      <c r="BG279" s="125"/>
      <c r="BH279" s="125"/>
      <c r="BI279" s="125"/>
      <c r="BJ279" s="125"/>
    </row>
    <row r="280">
      <c r="A280" s="146"/>
      <c r="B280" s="146"/>
      <c r="C280" s="146"/>
      <c r="D280" s="146"/>
      <c r="E280" s="134"/>
      <c r="F280" s="268"/>
      <c r="G280" s="269"/>
      <c r="H280" s="137"/>
      <c r="I280" s="270"/>
      <c r="J280" s="137"/>
      <c r="K280" s="137"/>
      <c r="L280" s="271"/>
      <c r="M280" s="192"/>
      <c r="N280" s="138"/>
      <c r="O280" s="137"/>
      <c r="P280" s="192"/>
      <c r="Q280" s="271"/>
      <c r="R280" s="139"/>
      <c r="S280" s="139"/>
      <c r="T280" s="137"/>
      <c r="U280" s="137"/>
      <c r="V280" s="137"/>
      <c r="W280" s="268"/>
      <c r="X280" s="146"/>
      <c r="Y280" s="125"/>
      <c r="Z280" s="125"/>
      <c r="AA280" s="146"/>
      <c r="AB280" s="183"/>
      <c r="AC280" s="125"/>
      <c r="AD280" s="146"/>
      <c r="AE280" s="125"/>
      <c r="AF280" s="146"/>
      <c r="AG280" s="125"/>
      <c r="AH280" s="146"/>
      <c r="AI280" s="125"/>
      <c r="AJ280" s="125"/>
      <c r="AK280" s="146"/>
      <c r="AL280" s="125"/>
      <c r="AM280" s="125"/>
      <c r="AN280" s="146"/>
      <c r="AO280" s="125"/>
      <c r="AP280" s="146"/>
      <c r="AQ280" s="125"/>
      <c r="AR280" s="146"/>
      <c r="AS280" s="125"/>
      <c r="AT280" s="146"/>
      <c r="AU280" s="125"/>
      <c r="AV280" s="125"/>
      <c r="AW280" s="146"/>
      <c r="AX280" s="125"/>
      <c r="AY280" s="125"/>
      <c r="AZ280" s="185"/>
      <c r="BA280" s="125"/>
      <c r="BB280" s="125"/>
      <c r="BC280" s="125"/>
      <c r="BD280" s="125"/>
      <c r="BE280" s="125"/>
      <c r="BF280" s="125"/>
      <c r="BG280" s="125"/>
      <c r="BH280" s="125"/>
      <c r="BI280" s="125"/>
      <c r="BJ280" s="125"/>
    </row>
    <row r="281">
      <c r="A281" s="146"/>
      <c r="B281" s="146"/>
      <c r="C281" s="146"/>
      <c r="D281" s="146"/>
      <c r="E281" s="134"/>
      <c r="F281" s="268"/>
      <c r="G281" s="269"/>
      <c r="H281" s="137"/>
      <c r="I281" s="270"/>
      <c r="J281" s="137"/>
      <c r="K281" s="137"/>
      <c r="L281" s="271"/>
      <c r="M281" s="192"/>
      <c r="N281" s="138"/>
      <c r="O281" s="137"/>
      <c r="P281" s="192"/>
      <c r="Q281" s="271"/>
      <c r="R281" s="139"/>
      <c r="S281" s="139"/>
      <c r="T281" s="137"/>
      <c r="U281" s="137"/>
      <c r="V281" s="137"/>
      <c r="W281" s="268"/>
      <c r="X281" s="146"/>
      <c r="Y281" s="125"/>
      <c r="Z281" s="125"/>
      <c r="AA281" s="146"/>
      <c r="AB281" s="183"/>
      <c r="AC281" s="125"/>
      <c r="AD281" s="146"/>
      <c r="AE281" s="125"/>
      <c r="AF281" s="146"/>
      <c r="AG281" s="125"/>
      <c r="AH281" s="146"/>
      <c r="AI281" s="125"/>
      <c r="AJ281" s="125"/>
      <c r="AK281" s="146"/>
      <c r="AL281" s="125"/>
      <c r="AM281" s="125"/>
      <c r="AN281" s="146"/>
      <c r="AO281" s="125"/>
      <c r="AP281" s="146"/>
      <c r="AQ281" s="125"/>
      <c r="AR281" s="146"/>
      <c r="AS281" s="125"/>
      <c r="AT281" s="146"/>
      <c r="AU281" s="125"/>
      <c r="AV281" s="125"/>
      <c r="AW281" s="146"/>
      <c r="AX281" s="125"/>
      <c r="AY281" s="125"/>
      <c r="AZ281" s="185"/>
      <c r="BA281" s="125"/>
      <c r="BB281" s="125"/>
      <c r="BC281" s="125"/>
      <c r="BD281" s="125"/>
      <c r="BE281" s="125"/>
      <c r="BF281" s="125"/>
      <c r="BG281" s="125"/>
      <c r="BH281" s="125"/>
      <c r="BI281" s="125"/>
      <c r="BJ281" s="125"/>
    </row>
    <row r="282">
      <c r="A282" s="146"/>
      <c r="B282" s="146"/>
      <c r="C282" s="146"/>
      <c r="D282" s="146"/>
      <c r="E282" s="134"/>
      <c r="F282" s="268"/>
      <c r="G282" s="269"/>
      <c r="H282" s="137"/>
      <c r="I282" s="270"/>
      <c r="J282" s="137"/>
      <c r="K282" s="137"/>
      <c r="L282" s="271"/>
      <c r="M282" s="192"/>
      <c r="N282" s="138"/>
      <c r="O282" s="137"/>
      <c r="P282" s="192"/>
      <c r="Q282" s="271"/>
      <c r="R282" s="139"/>
      <c r="S282" s="139"/>
      <c r="T282" s="137"/>
      <c r="U282" s="137"/>
      <c r="V282" s="137"/>
      <c r="W282" s="268"/>
      <c r="X282" s="146"/>
      <c r="Y282" s="125"/>
      <c r="Z282" s="125"/>
      <c r="AA282" s="146"/>
      <c r="AB282" s="183"/>
      <c r="AC282" s="125"/>
      <c r="AD282" s="146"/>
      <c r="AE282" s="125"/>
      <c r="AF282" s="146"/>
      <c r="AG282" s="125"/>
      <c r="AH282" s="146"/>
      <c r="AI282" s="125"/>
      <c r="AJ282" s="125"/>
      <c r="AK282" s="146"/>
      <c r="AL282" s="125"/>
      <c r="AM282" s="125"/>
      <c r="AN282" s="146"/>
      <c r="AO282" s="125"/>
      <c r="AP282" s="146"/>
      <c r="AQ282" s="125"/>
      <c r="AR282" s="146"/>
      <c r="AS282" s="125"/>
      <c r="AT282" s="146"/>
      <c r="AU282" s="125"/>
      <c r="AV282" s="125"/>
      <c r="AW282" s="146"/>
      <c r="AX282" s="125"/>
      <c r="AY282" s="125"/>
      <c r="AZ282" s="185"/>
      <c r="BA282" s="125"/>
      <c r="BB282" s="125"/>
      <c r="BC282" s="125"/>
      <c r="BD282" s="125"/>
      <c r="BE282" s="125"/>
      <c r="BF282" s="125"/>
      <c r="BG282" s="125"/>
      <c r="BH282" s="125"/>
      <c r="BI282" s="125"/>
      <c r="BJ282" s="125"/>
    </row>
    <row r="283">
      <c r="A283" s="146"/>
      <c r="B283" s="146"/>
      <c r="C283" s="146"/>
      <c r="D283" s="146"/>
      <c r="E283" s="134"/>
      <c r="F283" s="268"/>
      <c r="G283" s="269"/>
      <c r="H283" s="137"/>
      <c r="I283" s="270"/>
      <c r="J283" s="137"/>
      <c r="K283" s="137"/>
      <c r="L283" s="271"/>
      <c r="M283" s="192"/>
      <c r="N283" s="138"/>
      <c r="O283" s="137"/>
      <c r="P283" s="192"/>
      <c r="Q283" s="271"/>
      <c r="R283" s="139"/>
      <c r="S283" s="139"/>
      <c r="T283" s="137"/>
      <c r="U283" s="137"/>
      <c r="V283" s="137"/>
      <c r="W283" s="268"/>
      <c r="X283" s="146"/>
      <c r="Y283" s="125"/>
      <c r="Z283" s="125"/>
      <c r="AA283" s="146"/>
      <c r="AB283" s="183"/>
      <c r="AC283" s="125"/>
      <c r="AD283" s="146"/>
      <c r="AE283" s="125"/>
      <c r="AF283" s="146"/>
      <c r="AG283" s="125"/>
      <c r="AH283" s="146"/>
      <c r="AI283" s="125"/>
      <c r="AJ283" s="125"/>
      <c r="AK283" s="146"/>
      <c r="AL283" s="125"/>
      <c r="AM283" s="125"/>
      <c r="AN283" s="146"/>
      <c r="AO283" s="125"/>
      <c r="AP283" s="146"/>
      <c r="AQ283" s="125"/>
      <c r="AR283" s="146"/>
      <c r="AS283" s="125"/>
      <c r="AT283" s="146"/>
      <c r="AU283" s="125"/>
      <c r="AV283" s="125"/>
      <c r="AW283" s="146"/>
      <c r="AX283" s="125"/>
      <c r="AY283" s="125"/>
      <c r="AZ283" s="185"/>
      <c r="BA283" s="125"/>
      <c r="BB283" s="125"/>
      <c r="BC283" s="125"/>
      <c r="BD283" s="125"/>
      <c r="BE283" s="125"/>
      <c r="BF283" s="125"/>
      <c r="BG283" s="125"/>
      <c r="BH283" s="125"/>
      <c r="BI283" s="125"/>
      <c r="BJ283" s="125"/>
    </row>
    <row r="284">
      <c r="A284" s="146"/>
      <c r="B284" s="146"/>
      <c r="C284" s="146"/>
      <c r="D284" s="146"/>
      <c r="E284" s="134"/>
      <c r="F284" s="268"/>
      <c r="G284" s="269"/>
      <c r="H284" s="137"/>
      <c r="I284" s="270"/>
      <c r="J284" s="137"/>
      <c r="K284" s="137"/>
      <c r="L284" s="271"/>
      <c r="M284" s="192"/>
      <c r="N284" s="138"/>
      <c r="O284" s="137"/>
      <c r="P284" s="192"/>
      <c r="Q284" s="271"/>
      <c r="R284" s="139"/>
      <c r="S284" s="139"/>
      <c r="T284" s="137"/>
      <c r="U284" s="137"/>
      <c r="V284" s="137"/>
      <c r="W284" s="268"/>
      <c r="X284" s="146"/>
      <c r="Y284" s="125"/>
      <c r="Z284" s="125"/>
      <c r="AA284" s="146"/>
      <c r="AB284" s="183"/>
      <c r="AC284" s="125"/>
      <c r="AD284" s="146"/>
      <c r="AE284" s="125"/>
      <c r="AF284" s="146"/>
      <c r="AG284" s="125"/>
      <c r="AH284" s="146"/>
      <c r="AI284" s="125"/>
      <c r="AJ284" s="125"/>
      <c r="AK284" s="146"/>
      <c r="AL284" s="125"/>
      <c r="AM284" s="125"/>
      <c r="AN284" s="146"/>
      <c r="AO284" s="125"/>
      <c r="AP284" s="146"/>
      <c r="AQ284" s="125"/>
      <c r="AR284" s="146"/>
      <c r="AS284" s="125"/>
      <c r="AT284" s="146"/>
      <c r="AU284" s="125"/>
      <c r="AV284" s="125"/>
      <c r="AW284" s="146"/>
      <c r="AX284" s="125"/>
      <c r="AY284" s="125"/>
      <c r="AZ284" s="185"/>
      <c r="BA284" s="125"/>
      <c r="BB284" s="125"/>
      <c r="BC284" s="125"/>
      <c r="BD284" s="125"/>
      <c r="BE284" s="125"/>
      <c r="BF284" s="125"/>
      <c r="BG284" s="125"/>
      <c r="BH284" s="125"/>
      <c r="BI284" s="125"/>
      <c r="BJ284" s="125"/>
    </row>
    <row r="285">
      <c r="A285" s="146"/>
      <c r="B285" s="146"/>
      <c r="C285" s="146"/>
      <c r="D285" s="146"/>
      <c r="E285" s="134"/>
      <c r="F285" s="268"/>
      <c r="G285" s="269"/>
      <c r="H285" s="137"/>
      <c r="I285" s="270"/>
      <c r="J285" s="137"/>
      <c r="K285" s="137"/>
      <c r="L285" s="271"/>
      <c r="M285" s="192"/>
      <c r="N285" s="138"/>
      <c r="O285" s="137"/>
      <c r="P285" s="192"/>
      <c r="Q285" s="271"/>
      <c r="R285" s="139"/>
      <c r="S285" s="139"/>
      <c r="T285" s="137"/>
      <c r="U285" s="137"/>
      <c r="V285" s="137"/>
      <c r="W285" s="268"/>
      <c r="X285" s="146"/>
      <c r="Y285" s="125"/>
      <c r="Z285" s="125"/>
      <c r="AA285" s="146"/>
      <c r="AB285" s="183"/>
      <c r="AC285" s="125"/>
      <c r="AD285" s="146"/>
      <c r="AE285" s="125"/>
      <c r="AF285" s="146"/>
      <c r="AG285" s="125"/>
      <c r="AH285" s="146"/>
      <c r="AI285" s="125"/>
      <c r="AJ285" s="125"/>
      <c r="AK285" s="146"/>
      <c r="AL285" s="125"/>
      <c r="AM285" s="125"/>
      <c r="AN285" s="146"/>
      <c r="AO285" s="125"/>
      <c r="AP285" s="146"/>
      <c r="AQ285" s="125"/>
      <c r="AR285" s="146"/>
      <c r="AS285" s="125"/>
      <c r="AT285" s="146"/>
      <c r="AU285" s="125"/>
      <c r="AV285" s="125"/>
      <c r="AW285" s="146"/>
      <c r="AX285" s="125"/>
      <c r="AY285" s="125"/>
      <c r="AZ285" s="185"/>
      <c r="BA285" s="125"/>
      <c r="BB285" s="125"/>
      <c r="BC285" s="125"/>
      <c r="BD285" s="125"/>
      <c r="BE285" s="125"/>
      <c r="BF285" s="125"/>
      <c r="BG285" s="125"/>
      <c r="BH285" s="125"/>
      <c r="BI285" s="125"/>
      <c r="BJ285" s="125"/>
    </row>
    <row r="286">
      <c r="A286" s="146"/>
      <c r="B286" s="146"/>
      <c r="C286" s="146"/>
      <c r="D286" s="146"/>
      <c r="E286" s="134"/>
      <c r="F286" s="268"/>
      <c r="G286" s="269"/>
      <c r="H286" s="137"/>
      <c r="I286" s="270"/>
      <c r="J286" s="137"/>
      <c r="K286" s="137"/>
      <c r="L286" s="271"/>
      <c r="M286" s="192"/>
      <c r="N286" s="138"/>
      <c r="O286" s="137"/>
      <c r="P286" s="192"/>
      <c r="Q286" s="271"/>
      <c r="R286" s="139"/>
      <c r="S286" s="139"/>
      <c r="T286" s="137"/>
      <c r="U286" s="137"/>
      <c r="V286" s="137"/>
      <c r="W286" s="268"/>
      <c r="X286" s="146"/>
      <c r="Y286" s="125"/>
      <c r="Z286" s="125"/>
      <c r="AA286" s="146"/>
      <c r="AB286" s="183"/>
      <c r="AC286" s="125"/>
      <c r="AD286" s="146"/>
      <c r="AE286" s="125"/>
      <c r="AF286" s="146"/>
      <c r="AG286" s="125"/>
      <c r="AH286" s="146"/>
      <c r="AI286" s="125"/>
      <c r="AJ286" s="125"/>
      <c r="AK286" s="146"/>
      <c r="AL286" s="125"/>
      <c r="AM286" s="125"/>
      <c r="AN286" s="146"/>
      <c r="AO286" s="125"/>
      <c r="AP286" s="146"/>
      <c r="AQ286" s="125"/>
      <c r="AR286" s="146"/>
      <c r="AS286" s="125"/>
      <c r="AT286" s="146"/>
      <c r="AU286" s="125"/>
      <c r="AV286" s="125"/>
      <c r="AW286" s="146"/>
      <c r="AX286" s="125"/>
      <c r="AY286" s="125"/>
      <c r="AZ286" s="185"/>
      <c r="BA286" s="125"/>
      <c r="BB286" s="125"/>
      <c r="BC286" s="125"/>
      <c r="BD286" s="125"/>
      <c r="BE286" s="125"/>
      <c r="BF286" s="125"/>
      <c r="BG286" s="125"/>
      <c r="BH286" s="125"/>
      <c r="BI286" s="125"/>
      <c r="BJ286" s="125"/>
    </row>
    <row r="287">
      <c r="A287" s="146"/>
      <c r="B287" s="146"/>
      <c r="C287" s="146"/>
      <c r="D287" s="146"/>
      <c r="E287" s="134"/>
      <c r="F287" s="268"/>
      <c r="G287" s="269"/>
      <c r="H287" s="137"/>
      <c r="I287" s="270"/>
      <c r="J287" s="137"/>
      <c r="K287" s="137"/>
      <c r="L287" s="271"/>
      <c r="M287" s="192"/>
      <c r="N287" s="138"/>
      <c r="O287" s="137"/>
      <c r="P287" s="192"/>
      <c r="Q287" s="271"/>
      <c r="R287" s="139"/>
      <c r="S287" s="139"/>
      <c r="T287" s="137"/>
      <c r="U287" s="137"/>
      <c r="V287" s="137"/>
      <c r="W287" s="268"/>
      <c r="X287" s="146"/>
      <c r="Y287" s="125"/>
      <c r="Z287" s="125"/>
      <c r="AA287" s="146"/>
      <c r="AB287" s="183"/>
      <c r="AC287" s="125"/>
      <c r="AD287" s="146"/>
      <c r="AE287" s="125"/>
      <c r="AF287" s="146"/>
      <c r="AG287" s="125"/>
      <c r="AH287" s="146"/>
      <c r="AI287" s="125"/>
      <c r="AJ287" s="125"/>
      <c r="AK287" s="146"/>
      <c r="AL287" s="125"/>
      <c r="AM287" s="125"/>
      <c r="AN287" s="146"/>
      <c r="AO287" s="125"/>
      <c r="AP287" s="146"/>
      <c r="AQ287" s="125"/>
      <c r="AR287" s="146"/>
      <c r="AS287" s="125"/>
      <c r="AT287" s="146"/>
      <c r="AU287" s="125"/>
      <c r="AV287" s="125"/>
      <c r="AW287" s="146"/>
      <c r="AX287" s="125"/>
      <c r="AY287" s="125"/>
      <c r="AZ287" s="185"/>
      <c r="BA287" s="125"/>
      <c r="BB287" s="125"/>
      <c r="BC287" s="125"/>
      <c r="BD287" s="125"/>
      <c r="BE287" s="125"/>
      <c r="BF287" s="125"/>
      <c r="BG287" s="125"/>
      <c r="BH287" s="125"/>
      <c r="BI287" s="125"/>
      <c r="BJ287" s="125"/>
    </row>
    <row r="288">
      <c r="A288" s="146"/>
      <c r="B288" s="146"/>
      <c r="C288" s="146"/>
      <c r="D288" s="146"/>
      <c r="E288" s="134"/>
      <c r="F288" s="268"/>
      <c r="G288" s="269"/>
      <c r="H288" s="137"/>
      <c r="I288" s="270"/>
      <c r="J288" s="137"/>
      <c r="K288" s="137"/>
      <c r="L288" s="271"/>
      <c r="M288" s="192"/>
      <c r="N288" s="138"/>
      <c r="O288" s="137"/>
      <c r="P288" s="192"/>
      <c r="Q288" s="271"/>
      <c r="R288" s="139"/>
      <c r="S288" s="139"/>
      <c r="T288" s="137"/>
      <c r="U288" s="137"/>
      <c r="V288" s="137"/>
      <c r="W288" s="268"/>
      <c r="X288" s="146"/>
      <c r="Y288" s="125"/>
      <c r="Z288" s="125"/>
      <c r="AA288" s="146"/>
      <c r="AB288" s="183"/>
      <c r="AC288" s="125"/>
      <c r="AD288" s="146"/>
      <c r="AE288" s="125"/>
      <c r="AF288" s="146"/>
      <c r="AG288" s="125"/>
      <c r="AH288" s="146"/>
      <c r="AI288" s="125"/>
      <c r="AJ288" s="125"/>
      <c r="AK288" s="146"/>
      <c r="AL288" s="125"/>
      <c r="AM288" s="125"/>
      <c r="AN288" s="146"/>
      <c r="AO288" s="125"/>
      <c r="AP288" s="146"/>
      <c r="AQ288" s="125"/>
      <c r="AR288" s="146"/>
      <c r="AS288" s="125"/>
      <c r="AT288" s="146"/>
      <c r="AU288" s="125"/>
      <c r="AV288" s="125"/>
      <c r="AW288" s="146"/>
      <c r="AX288" s="125"/>
      <c r="AY288" s="125"/>
      <c r="AZ288" s="185"/>
      <c r="BA288" s="125"/>
      <c r="BB288" s="125"/>
      <c r="BC288" s="125"/>
      <c r="BD288" s="125"/>
      <c r="BE288" s="125"/>
      <c r="BF288" s="125"/>
      <c r="BG288" s="125"/>
      <c r="BH288" s="125"/>
      <c r="BI288" s="125"/>
      <c r="BJ288" s="125"/>
    </row>
    <row r="289">
      <c r="A289" s="146"/>
      <c r="B289" s="146"/>
      <c r="C289" s="146"/>
      <c r="D289" s="146"/>
      <c r="E289" s="134"/>
      <c r="F289" s="268"/>
      <c r="G289" s="269"/>
      <c r="H289" s="137"/>
      <c r="I289" s="270"/>
      <c r="J289" s="137"/>
      <c r="K289" s="137"/>
      <c r="L289" s="271"/>
      <c r="M289" s="192"/>
      <c r="N289" s="138"/>
      <c r="O289" s="137"/>
      <c r="P289" s="192"/>
      <c r="Q289" s="271"/>
      <c r="R289" s="139"/>
      <c r="S289" s="139"/>
      <c r="T289" s="137"/>
      <c r="U289" s="137"/>
      <c r="V289" s="137"/>
      <c r="W289" s="268"/>
      <c r="X289" s="146"/>
      <c r="Y289" s="125"/>
      <c r="Z289" s="125"/>
      <c r="AA289" s="146"/>
      <c r="AB289" s="183"/>
      <c r="AC289" s="125"/>
      <c r="AD289" s="146"/>
      <c r="AE289" s="125"/>
      <c r="AF289" s="146"/>
      <c r="AG289" s="125"/>
      <c r="AH289" s="146"/>
      <c r="AI289" s="125"/>
      <c r="AJ289" s="125"/>
      <c r="AK289" s="146"/>
      <c r="AL289" s="125"/>
      <c r="AM289" s="125"/>
      <c r="AN289" s="146"/>
      <c r="AO289" s="125"/>
      <c r="AP289" s="146"/>
      <c r="AQ289" s="125"/>
      <c r="AR289" s="146"/>
      <c r="AS289" s="125"/>
      <c r="AT289" s="146"/>
      <c r="AU289" s="125"/>
      <c r="AV289" s="125"/>
      <c r="AW289" s="146"/>
      <c r="AX289" s="125"/>
      <c r="AY289" s="125"/>
      <c r="AZ289" s="185"/>
      <c r="BA289" s="125"/>
      <c r="BB289" s="125"/>
      <c r="BC289" s="125"/>
      <c r="BD289" s="125"/>
      <c r="BE289" s="125"/>
      <c r="BF289" s="125"/>
      <c r="BG289" s="125"/>
      <c r="BH289" s="125"/>
      <c r="BI289" s="125"/>
      <c r="BJ289" s="125"/>
    </row>
    <row r="290">
      <c r="A290" s="146"/>
      <c r="B290" s="146"/>
      <c r="C290" s="146"/>
      <c r="D290" s="146"/>
      <c r="E290" s="134"/>
      <c r="F290" s="268"/>
      <c r="G290" s="269"/>
      <c r="H290" s="137"/>
      <c r="I290" s="270"/>
      <c r="J290" s="137"/>
      <c r="K290" s="137"/>
      <c r="L290" s="271"/>
      <c r="M290" s="192"/>
      <c r="N290" s="138"/>
      <c r="O290" s="137"/>
      <c r="P290" s="192"/>
      <c r="Q290" s="271"/>
      <c r="R290" s="139"/>
      <c r="S290" s="139"/>
      <c r="T290" s="137"/>
      <c r="U290" s="137"/>
      <c r="V290" s="137"/>
      <c r="W290" s="268"/>
      <c r="X290" s="146"/>
      <c r="Y290" s="125"/>
      <c r="Z290" s="125"/>
      <c r="AA290" s="146"/>
      <c r="AB290" s="183"/>
      <c r="AC290" s="125"/>
      <c r="AD290" s="146"/>
      <c r="AE290" s="125"/>
      <c r="AF290" s="146"/>
      <c r="AG290" s="125"/>
      <c r="AH290" s="146"/>
      <c r="AI290" s="125"/>
      <c r="AJ290" s="125"/>
      <c r="AK290" s="146"/>
      <c r="AL290" s="125"/>
      <c r="AM290" s="125"/>
      <c r="AN290" s="146"/>
      <c r="AO290" s="125"/>
      <c r="AP290" s="146"/>
      <c r="AQ290" s="125"/>
      <c r="AR290" s="146"/>
      <c r="AS290" s="125"/>
      <c r="AT290" s="146"/>
      <c r="AU290" s="125"/>
      <c r="AV290" s="125"/>
      <c r="AW290" s="146"/>
      <c r="AX290" s="125"/>
      <c r="AY290" s="125"/>
      <c r="AZ290" s="185"/>
      <c r="BA290" s="125"/>
      <c r="BB290" s="125"/>
      <c r="BC290" s="125"/>
      <c r="BD290" s="125"/>
      <c r="BE290" s="125"/>
      <c r="BF290" s="125"/>
      <c r="BG290" s="125"/>
      <c r="BH290" s="125"/>
      <c r="BI290" s="125"/>
      <c r="BJ290" s="125"/>
    </row>
    <row r="291">
      <c r="A291" s="146"/>
      <c r="B291" s="146"/>
      <c r="C291" s="146"/>
      <c r="D291" s="146"/>
      <c r="E291" s="134"/>
      <c r="F291" s="268"/>
      <c r="G291" s="269"/>
      <c r="H291" s="137"/>
      <c r="I291" s="270"/>
      <c r="J291" s="137"/>
      <c r="K291" s="137"/>
      <c r="L291" s="271"/>
      <c r="M291" s="192"/>
      <c r="N291" s="138"/>
      <c r="O291" s="137"/>
      <c r="P291" s="192"/>
      <c r="Q291" s="271"/>
      <c r="R291" s="139"/>
      <c r="S291" s="139"/>
      <c r="T291" s="137"/>
      <c r="U291" s="137"/>
      <c r="V291" s="137"/>
      <c r="W291" s="268"/>
      <c r="X291" s="146"/>
      <c r="Y291" s="125"/>
      <c r="Z291" s="125"/>
      <c r="AA291" s="146"/>
      <c r="AB291" s="183"/>
      <c r="AC291" s="125"/>
      <c r="AD291" s="146"/>
      <c r="AE291" s="125"/>
      <c r="AF291" s="146"/>
      <c r="AG291" s="125"/>
      <c r="AH291" s="146"/>
      <c r="AI291" s="125"/>
      <c r="AJ291" s="125"/>
      <c r="AK291" s="146"/>
      <c r="AL291" s="125"/>
      <c r="AM291" s="125"/>
      <c r="AN291" s="146"/>
      <c r="AO291" s="125"/>
      <c r="AP291" s="146"/>
      <c r="AQ291" s="125"/>
      <c r="AR291" s="146"/>
      <c r="AS291" s="125"/>
      <c r="AT291" s="146"/>
      <c r="AU291" s="125"/>
      <c r="AV291" s="125"/>
      <c r="AW291" s="146"/>
      <c r="AX291" s="125"/>
      <c r="AY291" s="125"/>
      <c r="AZ291" s="185"/>
      <c r="BA291" s="125"/>
      <c r="BB291" s="125"/>
      <c r="BC291" s="125"/>
      <c r="BD291" s="125"/>
      <c r="BE291" s="125"/>
      <c r="BF291" s="125"/>
      <c r="BG291" s="125"/>
      <c r="BH291" s="125"/>
      <c r="BI291" s="125"/>
      <c r="BJ291" s="125"/>
    </row>
    <row r="292">
      <c r="A292" s="146"/>
      <c r="B292" s="146"/>
      <c r="C292" s="146"/>
      <c r="D292" s="146"/>
      <c r="E292" s="134"/>
      <c r="F292" s="268"/>
      <c r="G292" s="269"/>
      <c r="H292" s="137"/>
      <c r="I292" s="270"/>
      <c r="J292" s="137"/>
      <c r="K292" s="137"/>
      <c r="L292" s="271"/>
      <c r="M292" s="192"/>
      <c r="N292" s="138"/>
      <c r="O292" s="137"/>
      <c r="P292" s="192"/>
      <c r="Q292" s="271"/>
      <c r="R292" s="139"/>
      <c r="S292" s="139"/>
      <c r="T292" s="137"/>
      <c r="U292" s="137"/>
      <c r="V292" s="137"/>
      <c r="W292" s="268"/>
      <c r="X292" s="146"/>
      <c r="Y292" s="125"/>
      <c r="Z292" s="125"/>
      <c r="AA292" s="146"/>
      <c r="AB292" s="183"/>
      <c r="AC292" s="125"/>
      <c r="AD292" s="146"/>
      <c r="AE292" s="125"/>
      <c r="AF292" s="146"/>
      <c r="AG292" s="125"/>
      <c r="AH292" s="146"/>
      <c r="AI292" s="125"/>
      <c r="AJ292" s="125"/>
      <c r="AK292" s="146"/>
      <c r="AL292" s="125"/>
      <c r="AM292" s="125"/>
      <c r="AN292" s="146"/>
      <c r="AO292" s="125"/>
      <c r="AP292" s="146"/>
      <c r="AQ292" s="125"/>
      <c r="AR292" s="146"/>
      <c r="AS292" s="125"/>
      <c r="AT292" s="146"/>
      <c r="AU292" s="125"/>
      <c r="AV292" s="125"/>
      <c r="AW292" s="146"/>
      <c r="AX292" s="125"/>
      <c r="AY292" s="125"/>
      <c r="AZ292" s="185"/>
      <c r="BA292" s="125"/>
      <c r="BB292" s="125"/>
      <c r="BC292" s="125"/>
      <c r="BD292" s="125"/>
      <c r="BE292" s="125"/>
      <c r="BF292" s="125"/>
      <c r="BG292" s="125"/>
      <c r="BH292" s="125"/>
      <c r="BI292" s="125"/>
      <c r="BJ292" s="125"/>
    </row>
    <row r="293">
      <c r="A293" s="146"/>
      <c r="B293" s="146"/>
      <c r="C293" s="146"/>
      <c r="D293" s="146"/>
      <c r="E293" s="134"/>
      <c r="F293" s="268"/>
      <c r="G293" s="269"/>
      <c r="H293" s="137"/>
      <c r="I293" s="270"/>
      <c r="J293" s="137"/>
      <c r="K293" s="137"/>
      <c r="L293" s="271"/>
      <c r="M293" s="192"/>
      <c r="N293" s="138"/>
      <c r="O293" s="137"/>
      <c r="P293" s="192"/>
      <c r="Q293" s="271"/>
      <c r="R293" s="139"/>
      <c r="S293" s="139"/>
      <c r="T293" s="137"/>
      <c r="U293" s="137"/>
      <c r="V293" s="137"/>
      <c r="W293" s="268"/>
      <c r="X293" s="146"/>
      <c r="Y293" s="125"/>
      <c r="Z293" s="125"/>
      <c r="AA293" s="146"/>
      <c r="AB293" s="183"/>
      <c r="AC293" s="125"/>
      <c r="AD293" s="146"/>
      <c r="AE293" s="125"/>
      <c r="AF293" s="146"/>
      <c r="AG293" s="125"/>
      <c r="AH293" s="146"/>
      <c r="AI293" s="125"/>
      <c r="AJ293" s="125"/>
      <c r="AK293" s="146"/>
      <c r="AL293" s="125"/>
      <c r="AM293" s="125"/>
      <c r="AN293" s="146"/>
      <c r="AO293" s="125"/>
      <c r="AP293" s="146"/>
      <c r="AQ293" s="125"/>
      <c r="AR293" s="146"/>
      <c r="AS293" s="125"/>
      <c r="AT293" s="146"/>
      <c r="AU293" s="125"/>
      <c r="AV293" s="125"/>
      <c r="AW293" s="146"/>
      <c r="AX293" s="125"/>
      <c r="AY293" s="125"/>
      <c r="AZ293" s="185"/>
      <c r="BA293" s="125"/>
      <c r="BB293" s="125"/>
      <c r="BC293" s="125"/>
      <c r="BD293" s="125"/>
      <c r="BE293" s="125"/>
      <c r="BF293" s="125"/>
      <c r="BG293" s="125"/>
      <c r="BH293" s="125"/>
      <c r="BI293" s="125"/>
      <c r="BJ293" s="125"/>
    </row>
    <row r="294">
      <c r="A294" s="146"/>
      <c r="B294" s="146"/>
      <c r="C294" s="146"/>
      <c r="D294" s="146"/>
      <c r="E294" s="134"/>
      <c r="F294" s="268"/>
      <c r="G294" s="269"/>
      <c r="H294" s="137"/>
      <c r="I294" s="270"/>
      <c r="J294" s="137"/>
      <c r="K294" s="137"/>
      <c r="L294" s="271"/>
      <c r="M294" s="192"/>
      <c r="N294" s="138"/>
      <c r="O294" s="137"/>
      <c r="P294" s="192"/>
      <c r="Q294" s="271"/>
      <c r="R294" s="139"/>
      <c r="S294" s="139"/>
      <c r="T294" s="137"/>
      <c r="U294" s="137"/>
      <c r="V294" s="137"/>
      <c r="W294" s="268"/>
      <c r="X294" s="146"/>
      <c r="Y294" s="125"/>
      <c r="Z294" s="125"/>
      <c r="AA294" s="146"/>
      <c r="AB294" s="183"/>
      <c r="AC294" s="125"/>
      <c r="AD294" s="146"/>
      <c r="AE294" s="125"/>
      <c r="AF294" s="146"/>
      <c r="AG294" s="125"/>
      <c r="AH294" s="146"/>
      <c r="AI294" s="125"/>
      <c r="AJ294" s="125"/>
      <c r="AK294" s="146"/>
      <c r="AL294" s="125"/>
      <c r="AM294" s="125"/>
      <c r="AN294" s="146"/>
      <c r="AO294" s="125"/>
      <c r="AP294" s="146"/>
      <c r="AQ294" s="125"/>
      <c r="AR294" s="146"/>
      <c r="AS294" s="125"/>
      <c r="AT294" s="146"/>
      <c r="AU294" s="125"/>
      <c r="AV294" s="125"/>
      <c r="AW294" s="146"/>
      <c r="AX294" s="125"/>
      <c r="AY294" s="125"/>
      <c r="AZ294" s="185"/>
      <c r="BA294" s="125"/>
      <c r="BB294" s="125"/>
      <c r="BC294" s="125"/>
      <c r="BD294" s="125"/>
      <c r="BE294" s="125"/>
      <c r="BF294" s="125"/>
      <c r="BG294" s="125"/>
      <c r="BH294" s="125"/>
      <c r="BI294" s="125"/>
      <c r="BJ294" s="125"/>
    </row>
    <row r="295">
      <c r="A295" s="146"/>
      <c r="B295" s="146"/>
      <c r="C295" s="146"/>
      <c r="D295" s="146"/>
      <c r="E295" s="134"/>
      <c r="F295" s="268"/>
      <c r="G295" s="269"/>
      <c r="H295" s="137"/>
      <c r="I295" s="270"/>
      <c r="J295" s="137"/>
      <c r="K295" s="137"/>
      <c r="L295" s="271"/>
      <c r="M295" s="192"/>
      <c r="N295" s="138"/>
      <c r="O295" s="137"/>
      <c r="P295" s="192"/>
      <c r="Q295" s="271"/>
      <c r="R295" s="139"/>
      <c r="S295" s="139"/>
      <c r="T295" s="137"/>
      <c r="U295" s="137"/>
      <c r="V295" s="137"/>
      <c r="W295" s="268"/>
      <c r="X295" s="146"/>
      <c r="Y295" s="125"/>
      <c r="Z295" s="125"/>
      <c r="AA295" s="146"/>
      <c r="AB295" s="183"/>
      <c r="AC295" s="125"/>
      <c r="AD295" s="146"/>
      <c r="AE295" s="125"/>
      <c r="AF295" s="146"/>
      <c r="AG295" s="125"/>
      <c r="AH295" s="146"/>
      <c r="AI295" s="125"/>
      <c r="AJ295" s="125"/>
      <c r="AK295" s="146"/>
      <c r="AL295" s="125"/>
      <c r="AM295" s="125"/>
      <c r="AN295" s="146"/>
      <c r="AO295" s="125"/>
      <c r="AP295" s="146"/>
      <c r="AQ295" s="125"/>
      <c r="AR295" s="146"/>
      <c r="AS295" s="125"/>
      <c r="AT295" s="146"/>
      <c r="AU295" s="125"/>
      <c r="AV295" s="125"/>
      <c r="AW295" s="146"/>
      <c r="AX295" s="125"/>
      <c r="AY295" s="125"/>
      <c r="AZ295" s="185"/>
      <c r="BA295" s="125"/>
      <c r="BB295" s="125"/>
      <c r="BC295" s="125"/>
      <c r="BD295" s="125"/>
      <c r="BE295" s="125"/>
      <c r="BF295" s="125"/>
      <c r="BG295" s="125"/>
      <c r="BH295" s="125"/>
      <c r="BI295" s="125"/>
      <c r="BJ295" s="125"/>
    </row>
    <row r="296">
      <c r="A296" s="146"/>
      <c r="B296" s="146"/>
      <c r="C296" s="146"/>
      <c r="D296" s="146"/>
      <c r="E296" s="134"/>
      <c r="F296" s="268"/>
      <c r="G296" s="269"/>
      <c r="H296" s="137"/>
      <c r="I296" s="270"/>
      <c r="J296" s="137"/>
      <c r="K296" s="137"/>
      <c r="L296" s="271"/>
      <c r="M296" s="192"/>
      <c r="N296" s="138"/>
      <c r="O296" s="137"/>
      <c r="P296" s="192"/>
      <c r="Q296" s="271"/>
      <c r="R296" s="139"/>
      <c r="S296" s="139"/>
      <c r="T296" s="137"/>
      <c r="U296" s="137"/>
      <c r="V296" s="137"/>
      <c r="W296" s="268"/>
      <c r="X296" s="146"/>
      <c r="Y296" s="125"/>
      <c r="Z296" s="125"/>
      <c r="AA296" s="146"/>
      <c r="AB296" s="183"/>
      <c r="AC296" s="125"/>
      <c r="AD296" s="146"/>
      <c r="AE296" s="125"/>
      <c r="AF296" s="146"/>
      <c r="AG296" s="125"/>
      <c r="AH296" s="146"/>
      <c r="AI296" s="125"/>
      <c r="AJ296" s="125"/>
      <c r="AK296" s="146"/>
      <c r="AL296" s="125"/>
      <c r="AM296" s="125"/>
      <c r="AN296" s="146"/>
      <c r="AO296" s="125"/>
      <c r="AP296" s="146"/>
      <c r="AQ296" s="125"/>
      <c r="AR296" s="146"/>
      <c r="AS296" s="125"/>
      <c r="AT296" s="146"/>
      <c r="AU296" s="125"/>
      <c r="AV296" s="125"/>
      <c r="AW296" s="146"/>
      <c r="AX296" s="125"/>
      <c r="AY296" s="125"/>
      <c r="AZ296" s="185"/>
      <c r="BA296" s="125"/>
      <c r="BB296" s="125"/>
      <c r="BC296" s="125"/>
      <c r="BD296" s="125"/>
      <c r="BE296" s="125"/>
      <c r="BF296" s="125"/>
      <c r="BG296" s="125"/>
      <c r="BH296" s="125"/>
      <c r="BI296" s="125"/>
      <c r="BJ296" s="125"/>
    </row>
    <row r="297">
      <c r="A297" s="146"/>
      <c r="B297" s="146"/>
      <c r="C297" s="146"/>
      <c r="D297" s="146"/>
      <c r="E297" s="134"/>
      <c r="F297" s="268"/>
      <c r="G297" s="269"/>
      <c r="H297" s="137"/>
      <c r="I297" s="270"/>
      <c r="J297" s="137"/>
      <c r="K297" s="137"/>
      <c r="L297" s="271"/>
      <c r="M297" s="192"/>
      <c r="N297" s="138"/>
      <c r="O297" s="137"/>
      <c r="P297" s="192"/>
      <c r="Q297" s="271"/>
      <c r="R297" s="139"/>
      <c r="S297" s="139"/>
      <c r="T297" s="137"/>
      <c r="U297" s="137"/>
      <c r="V297" s="137"/>
      <c r="W297" s="268"/>
      <c r="X297" s="146"/>
      <c r="Y297" s="125"/>
      <c r="Z297" s="125"/>
      <c r="AA297" s="146"/>
      <c r="AB297" s="183"/>
      <c r="AC297" s="125"/>
      <c r="AD297" s="146"/>
      <c r="AE297" s="125"/>
      <c r="AF297" s="146"/>
      <c r="AG297" s="125"/>
      <c r="AH297" s="146"/>
      <c r="AI297" s="125"/>
      <c r="AJ297" s="125"/>
      <c r="AK297" s="146"/>
      <c r="AL297" s="125"/>
      <c r="AM297" s="125"/>
      <c r="AN297" s="146"/>
      <c r="AO297" s="125"/>
      <c r="AP297" s="146"/>
      <c r="AQ297" s="125"/>
      <c r="AR297" s="146"/>
      <c r="AS297" s="125"/>
      <c r="AT297" s="146"/>
      <c r="AU297" s="125"/>
      <c r="AV297" s="125"/>
      <c r="AW297" s="146"/>
      <c r="AX297" s="125"/>
      <c r="AY297" s="125"/>
      <c r="AZ297" s="185"/>
      <c r="BA297" s="125"/>
      <c r="BB297" s="125"/>
      <c r="BC297" s="125"/>
      <c r="BD297" s="125"/>
      <c r="BE297" s="125"/>
      <c r="BF297" s="125"/>
      <c r="BG297" s="125"/>
      <c r="BH297" s="125"/>
      <c r="BI297" s="125"/>
      <c r="BJ297" s="125"/>
    </row>
    <row r="298">
      <c r="A298" s="146"/>
      <c r="B298" s="146"/>
      <c r="C298" s="146"/>
      <c r="D298" s="146"/>
      <c r="E298" s="134"/>
      <c r="F298" s="268"/>
      <c r="G298" s="269"/>
      <c r="H298" s="137"/>
      <c r="I298" s="270"/>
      <c r="J298" s="137"/>
      <c r="K298" s="137"/>
      <c r="L298" s="271"/>
      <c r="M298" s="192"/>
      <c r="N298" s="138"/>
      <c r="O298" s="137"/>
      <c r="P298" s="192"/>
      <c r="Q298" s="271"/>
      <c r="R298" s="139"/>
      <c r="S298" s="139"/>
      <c r="T298" s="137"/>
      <c r="U298" s="137"/>
      <c r="V298" s="137"/>
      <c r="W298" s="268"/>
      <c r="X298" s="146"/>
      <c r="Y298" s="125"/>
      <c r="Z298" s="125"/>
      <c r="AA298" s="146"/>
      <c r="AB298" s="183"/>
      <c r="AC298" s="125"/>
      <c r="AD298" s="146"/>
      <c r="AE298" s="125"/>
      <c r="AF298" s="146"/>
      <c r="AG298" s="125"/>
      <c r="AH298" s="146"/>
      <c r="AI298" s="125"/>
      <c r="AJ298" s="125"/>
      <c r="AK298" s="146"/>
      <c r="AL298" s="125"/>
      <c r="AM298" s="125"/>
      <c r="AN298" s="146"/>
      <c r="AO298" s="125"/>
      <c r="AP298" s="146"/>
      <c r="AQ298" s="125"/>
      <c r="AR298" s="146"/>
      <c r="AS298" s="125"/>
      <c r="AT298" s="146"/>
      <c r="AU298" s="125"/>
      <c r="AV298" s="125"/>
      <c r="AW298" s="146"/>
      <c r="AX298" s="125"/>
      <c r="AY298" s="125"/>
      <c r="AZ298" s="185"/>
      <c r="BA298" s="125"/>
      <c r="BB298" s="125"/>
      <c r="BC298" s="125"/>
      <c r="BD298" s="125"/>
      <c r="BE298" s="125"/>
      <c r="BF298" s="125"/>
      <c r="BG298" s="125"/>
      <c r="BH298" s="125"/>
      <c r="BI298" s="125"/>
      <c r="BJ298" s="125"/>
    </row>
    <row r="299">
      <c r="A299" s="146"/>
      <c r="B299" s="146"/>
      <c r="C299" s="146"/>
      <c r="D299" s="146"/>
      <c r="E299" s="134"/>
      <c r="F299" s="268"/>
      <c r="G299" s="269"/>
      <c r="H299" s="137"/>
      <c r="I299" s="270"/>
      <c r="J299" s="137"/>
      <c r="K299" s="137"/>
      <c r="L299" s="271"/>
      <c r="M299" s="192"/>
      <c r="N299" s="138"/>
      <c r="O299" s="137"/>
      <c r="P299" s="192"/>
      <c r="Q299" s="271"/>
      <c r="R299" s="139"/>
      <c r="S299" s="139"/>
      <c r="T299" s="137"/>
      <c r="U299" s="137"/>
      <c r="V299" s="137"/>
      <c r="W299" s="268"/>
      <c r="X299" s="146"/>
      <c r="Y299" s="125"/>
      <c r="Z299" s="125"/>
      <c r="AA299" s="146"/>
      <c r="AB299" s="183"/>
      <c r="AC299" s="125"/>
      <c r="AD299" s="146"/>
      <c r="AE299" s="125"/>
      <c r="AF299" s="146"/>
      <c r="AG299" s="125"/>
      <c r="AH299" s="146"/>
      <c r="AI299" s="125"/>
      <c r="AJ299" s="125"/>
      <c r="AK299" s="146"/>
      <c r="AL299" s="125"/>
      <c r="AM299" s="125"/>
      <c r="AN299" s="146"/>
      <c r="AO299" s="125"/>
      <c r="AP299" s="146"/>
      <c r="AQ299" s="125"/>
      <c r="AR299" s="146"/>
      <c r="AS299" s="125"/>
      <c r="AT299" s="146"/>
      <c r="AU299" s="125"/>
      <c r="AV299" s="125"/>
      <c r="AW299" s="146"/>
      <c r="AX299" s="125"/>
      <c r="AY299" s="125"/>
      <c r="AZ299" s="185"/>
      <c r="BA299" s="125"/>
      <c r="BB299" s="125"/>
      <c r="BC299" s="125"/>
      <c r="BD299" s="125"/>
      <c r="BE299" s="125"/>
      <c r="BF299" s="125"/>
      <c r="BG299" s="125"/>
      <c r="BH299" s="125"/>
      <c r="BI299" s="125"/>
      <c r="BJ299" s="125"/>
    </row>
    <row r="300">
      <c r="A300" s="146"/>
      <c r="B300" s="146"/>
      <c r="C300" s="146"/>
      <c r="D300" s="146"/>
      <c r="E300" s="134"/>
      <c r="F300" s="268"/>
      <c r="G300" s="269"/>
      <c r="H300" s="137"/>
      <c r="I300" s="270"/>
      <c r="J300" s="137"/>
      <c r="K300" s="137"/>
      <c r="L300" s="271"/>
      <c r="M300" s="192"/>
      <c r="N300" s="138"/>
      <c r="O300" s="137"/>
      <c r="P300" s="192"/>
      <c r="Q300" s="271"/>
      <c r="R300" s="139"/>
      <c r="S300" s="139"/>
      <c r="T300" s="137"/>
      <c r="U300" s="137"/>
      <c r="V300" s="137"/>
      <c r="W300" s="268"/>
      <c r="X300" s="146"/>
      <c r="Y300" s="125"/>
      <c r="Z300" s="125"/>
      <c r="AA300" s="146"/>
      <c r="AB300" s="183"/>
      <c r="AC300" s="125"/>
      <c r="AD300" s="146"/>
      <c r="AE300" s="125"/>
      <c r="AF300" s="146"/>
      <c r="AG300" s="125"/>
      <c r="AH300" s="146"/>
      <c r="AI300" s="125"/>
      <c r="AJ300" s="125"/>
      <c r="AK300" s="146"/>
      <c r="AL300" s="125"/>
      <c r="AM300" s="125"/>
      <c r="AN300" s="146"/>
      <c r="AO300" s="125"/>
      <c r="AP300" s="146"/>
      <c r="AQ300" s="125"/>
      <c r="AR300" s="146"/>
      <c r="AS300" s="125"/>
      <c r="AT300" s="146"/>
      <c r="AU300" s="125"/>
      <c r="AV300" s="125"/>
      <c r="AW300" s="146"/>
      <c r="AX300" s="125"/>
      <c r="AY300" s="125"/>
      <c r="AZ300" s="185"/>
      <c r="BA300" s="125"/>
      <c r="BB300" s="125"/>
      <c r="BC300" s="125"/>
      <c r="BD300" s="125"/>
      <c r="BE300" s="125"/>
      <c r="BF300" s="125"/>
      <c r="BG300" s="125"/>
      <c r="BH300" s="125"/>
      <c r="BI300" s="125"/>
      <c r="BJ300" s="125"/>
    </row>
    <row r="301">
      <c r="A301" s="146"/>
      <c r="B301" s="146"/>
      <c r="C301" s="146"/>
      <c r="D301" s="146"/>
      <c r="E301" s="134"/>
      <c r="F301" s="268"/>
      <c r="G301" s="269"/>
      <c r="H301" s="137"/>
      <c r="I301" s="270"/>
      <c r="J301" s="137"/>
      <c r="K301" s="137"/>
      <c r="L301" s="271"/>
      <c r="M301" s="192"/>
      <c r="N301" s="138"/>
      <c r="O301" s="137"/>
      <c r="P301" s="192"/>
      <c r="Q301" s="271"/>
      <c r="R301" s="139"/>
      <c r="S301" s="139"/>
      <c r="T301" s="137"/>
      <c r="U301" s="137"/>
      <c r="V301" s="137"/>
      <c r="W301" s="268"/>
      <c r="X301" s="146"/>
      <c r="Y301" s="125"/>
      <c r="Z301" s="125"/>
      <c r="AA301" s="146"/>
      <c r="AB301" s="183"/>
      <c r="AC301" s="125"/>
      <c r="AD301" s="146"/>
      <c r="AE301" s="125"/>
      <c r="AF301" s="146"/>
      <c r="AG301" s="125"/>
      <c r="AH301" s="146"/>
      <c r="AI301" s="125"/>
      <c r="AJ301" s="125"/>
      <c r="AK301" s="146"/>
      <c r="AL301" s="125"/>
      <c r="AM301" s="125"/>
      <c r="AN301" s="146"/>
      <c r="AO301" s="125"/>
      <c r="AP301" s="146"/>
      <c r="AQ301" s="125"/>
      <c r="AR301" s="146"/>
      <c r="AS301" s="125"/>
      <c r="AT301" s="146"/>
      <c r="AU301" s="125"/>
      <c r="AV301" s="125"/>
      <c r="AW301" s="146"/>
      <c r="AX301" s="125"/>
      <c r="AY301" s="125"/>
      <c r="AZ301" s="185"/>
      <c r="BA301" s="125"/>
      <c r="BB301" s="125"/>
      <c r="BC301" s="125"/>
      <c r="BD301" s="125"/>
      <c r="BE301" s="125"/>
      <c r="BF301" s="125"/>
      <c r="BG301" s="125"/>
      <c r="BH301" s="125"/>
      <c r="BI301" s="125"/>
      <c r="BJ301" s="125"/>
    </row>
    <row r="302">
      <c r="A302" s="146"/>
      <c r="B302" s="146"/>
      <c r="C302" s="146"/>
      <c r="D302" s="146"/>
      <c r="E302" s="134"/>
      <c r="F302" s="268"/>
      <c r="G302" s="269"/>
      <c r="H302" s="137"/>
      <c r="I302" s="270"/>
      <c r="J302" s="137"/>
      <c r="K302" s="137"/>
      <c r="L302" s="271"/>
      <c r="M302" s="192"/>
      <c r="N302" s="138"/>
      <c r="O302" s="137"/>
      <c r="P302" s="192"/>
      <c r="Q302" s="271"/>
      <c r="R302" s="139"/>
      <c r="S302" s="139"/>
      <c r="T302" s="137"/>
      <c r="U302" s="137"/>
      <c r="V302" s="137"/>
      <c r="W302" s="268"/>
      <c r="X302" s="146"/>
      <c r="Y302" s="125"/>
      <c r="Z302" s="125"/>
      <c r="AA302" s="146"/>
      <c r="AB302" s="183"/>
      <c r="AC302" s="125"/>
      <c r="AD302" s="146"/>
      <c r="AE302" s="125"/>
      <c r="AF302" s="146"/>
      <c r="AG302" s="125"/>
      <c r="AH302" s="146"/>
      <c r="AI302" s="125"/>
      <c r="AJ302" s="125"/>
      <c r="AK302" s="146"/>
      <c r="AL302" s="125"/>
      <c r="AM302" s="125"/>
      <c r="AN302" s="146"/>
      <c r="AO302" s="125"/>
      <c r="AP302" s="146"/>
      <c r="AQ302" s="125"/>
      <c r="AR302" s="146"/>
      <c r="AS302" s="125"/>
      <c r="AT302" s="146"/>
      <c r="AU302" s="125"/>
      <c r="AV302" s="125"/>
      <c r="AW302" s="146"/>
      <c r="AX302" s="125"/>
      <c r="AY302" s="125"/>
      <c r="AZ302" s="185"/>
      <c r="BA302" s="125"/>
      <c r="BB302" s="125"/>
      <c r="BC302" s="125"/>
      <c r="BD302" s="125"/>
      <c r="BE302" s="125"/>
      <c r="BF302" s="125"/>
      <c r="BG302" s="125"/>
      <c r="BH302" s="125"/>
      <c r="BI302" s="125"/>
      <c r="BJ302" s="125"/>
    </row>
    <row r="303">
      <c r="A303" s="146"/>
      <c r="B303" s="146"/>
      <c r="C303" s="146"/>
      <c r="D303" s="146"/>
      <c r="E303" s="134"/>
      <c r="F303" s="268"/>
      <c r="G303" s="269"/>
      <c r="H303" s="137"/>
      <c r="I303" s="270"/>
      <c r="J303" s="137"/>
      <c r="K303" s="137"/>
      <c r="L303" s="271"/>
      <c r="M303" s="192"/>
      <c r="N303" s="138"/>
      <c r="O303" s="137"/>
      <c r="P303" s="192"/>
      <c r="Q303" s="271"/>
      <c r="R303" s="139"/>
      <c r="S303" s="139"/>
      <c r="T303" s="137"/>
      <c r="U303" s="137"/>
      <c r="V303" s="137"/>
      <c r="W303" s="268"/>
      <c r="X303" s="146"/>
      <c r="Y303" s="125"/>
      <c r="Z303" s="125"/>
      <c r="AA303" s="146"/>
      <c r="AB303" s="183"/>
      <c r="AC303" s="125"/>
      <c r="AD303" s="146"/>
      <c r="AE303" s="125"/>
      <c r="AF303" s="146"/>
      <c r="AG303" s="125"/>
      <c r="AH303" s="146"/>
      <c r="AI303" s="125"/>
      <c r="AJ303" s="125"/>
      <c r="AK303" s="146"/>
      <c r="AL303" s="125"/>
      <c r="AM303" s="125"/>
      <c r="AN303" s="146"/>
      <c r="AO303" s="125"/>
      <c r="AP303" s="146"/>
      <c r="AQ303" s="125"/>
      <c r="AR303" s="146"/>
      <c r="AS303" s="125"/>
      <c r="AT303" s="146"/>
      <c r="AU303" s="125"/>
      <c r="AV303" s="125"/>
      <c r="AW303" s="146"/>
      <c r="AX303" s="125"/>
      <c r="AY303" s="125"/>
      <c r="AZ303" s="185"/>
      <c r="BA303" s="125"/>
      <c r="BB303" s="125"/>
      <c r="BC303" s="125"/>
      <c r="BD303" s="125"/>
      <c r="BE303" s="125"/>
      <c r="BF303" s="125"/>
      <c r="BG303" s="125"/>
      <c r="BH303" s="125"/>
      <c r="BI303" s="125"/>
      <c r="BJ303" s="125"/>
    </row>
    <row r="304">
      <c r="A304" s="146"/>
      <c r="B304" s="146"/>
      <c r="C304" s="146"/>
      <c r="D304" s="146"/>
      <c r="E304" s="134"/>
      <c r="F304" s="268"/>
      <c r="G304" s="269"/>
      <c r="H304" s="137"/>
      <c r="I304" s="270"/>
      <c r="J304" s="137"/>
      <c r="K304" s="137"/>
      <c r="L304" s="271"/>
      <c r="M304" s="192"/>
      <c r="N304" s="138"/>
      <c r="O304" s="137"/>
      <c r="P304" s="192"/>
      <c r="Q304" s="271"/>
      <c r="R304" s="139"/>
      <c r="S304" s="139"/>
      <c r="T304" s="137"/>
      <c r="U304" s="137"/>
      <c r="V304" s="137"/>
      <c r="W304" s="268"/>
      <c r="X304" s="146"/>
      <c r="Y304" s="125"/>
      <c r="Z304" s="125"/>
      <c r="AA304" s="146"/>
      <c r="AB304" s="183"/>
      <c r="AC304" s="125"/>
      <c r="AD304" s="146"/>
      <c r="AE304" s="125"/>
      <c r="AF304" s="146"/>
      <c r="AG304" s="125"/>
      <c r="AH304" s="146"/>
      <c r="AI304" s="125"/>
      <c r="AJ304" s="125"/>
      <c r="AK304" s="146"/>
      <c r="AL304" s="125"/>
      <c r="AM304" s="125"/>
      <c r="AN304" s="146"/>
      <c r="AO304" s="125"/>
      <c r="AP304" s="146"/>
      <c r="AQ304" s="125"/>
      <c r="AR304" s="146"/>
      <c r="AS304" s="125"/>
      <c r="AT304" s="146"/>
      <c r="AU304" s="125"/>
      <c r="AV304" s="125"/>
      <c r="AW304" s="146"/>
      <c r="AX304" s="125"/>
      <c r="AY304" s="125"/>
      <c r="AZ304" s="185"/>
      <c r="BA304" s="125"/>
      <c r="BB304" s="125"/>
      <c r="BC304" s="125"/>
      <c r="BD304" s="125"/>
      <c r="BE304" s="125"/>
      <c r="BF304" s="125"/>
      <c r="BG304" s="125"/>
      <c r="BH304" s="125"/>
      <c r="BI304" s="125"/>
      <c r="BJ304" s="125"/>
    </row>
    <row r="305">
      <c r="A305" s="146"/>
      <c r="B305" s="146"/>
      <c r="C305" s="146"/>
      <c r="D305" s="146"/>
      <c r="E305" s="134"/>
      <c r="F305" s="268"/>
      <c r="G305" s="269"/>
      <c r="H305" s="137"/>
      <c r="I305" s="270"/>
      <c r="J305" s="137"/>
      <c r="K305" s="137"/>
      <c r="L305" s="271"/>
      <c r="M305" s="192"/>
      <c r="N305" s="138"/>
      <c r="O305" s="137"/>
      <c r="P305" s="192"/>
      <c r="Q305" s="271"/>
      <c r="R305" s="139"/>
      <c r="S305" s="139"/>
      <c r="T305" s="137"/>
      <c r="U305" s="137"/>
      <c r="V305" s="137"/>
      <c r="W305" s="268"/>
      <c r="X305" s="146"/>
      <c r="Y305" s="125"/>
      <c r="Z305" s="125"/>
      <c r="AA305" s="146"/>
      <c r="AB305" s="183"/>
      <c r="AC305" s="125"/>
      <c r="AD305" s="146"/>
      <c r="AE305" s="125"/>
      <c r="AF305" s="146"/>
      <c r="AG305" s="125"/>
      <c r="AH305" s="146"/>
      <c r="AI305" s="125"/>
      <c r="AJ305" s="125"/>
      <c r="AK305" s="146"/>
      <c r="AL305" s="125"/>
      <c r="AM305" s="125"/>
      <c r="AN305" s="146"/>
      <c r="AO305" s="125"/>
      <c r="AP305" s="146"/>
      <c r="AQ305" s="125"/>
      <c r="AR305" s="146"/>
      <c r="AS305" s="125"/>
      <c r="AT305" s="146"/>
      <c r="AU305" s="125"/>
      <c r="AV305" s="125"/>
      <c r="AW305" s="146"/>
      <c r="AX305" s="125"/>
      <c r="AY305" s="125"/>
      <c r="AZ305" s="185"/>
      <c r="BA305" s="125"/>
      <c r="BB305" s="125"/>
      <c r="BC305" s="125"/>
      <c r="BD305" s="125"/>
      <c r="BE305" s="125"/>
      <c r="BF305" s="125"/>
      <c r="BG305" s="125"/>
      <c r="BH305" s="125"/>
      <c r="BI305" s="125"/>
      <c r="BJ305" s="125"/>
    </row>
    <row r="306">
      <c r="A306" s="146"/>
      <c r="B306" s="146"/>
      <c r="C306" s="146"/>
      <c r="D306" s="146"/>
      <c r="E306" s="134"/>
      <c r="F306" s="268"/>
      <c r="G306" s="269"/>
      <c r="H306" s="137"/>
      <c r="I306" s="270"/>
      <c r="J306" s="137"/>
      <c r="K306" s="137"/>
      <c r="L306" s="271"/>
      <c r="M306" s="192"/>
      <c r="N306" s="138"/>
      <c r="O306" s="137"/>
      <c r="P306" s="192"/>
      <c r="Q306" s="271"/>
      <c r="R306" s="139"/>
      <c r="S306" s="139"/>
      <c r="T306" s="137"/>
      <c r="U306" s="137"/>
      <c r="V306" s="137"/>
      <c r="W306" s="268"/>
      <c r="X306" s="146"/>
      <c r="Y306" s="125"/>
      <c r="Z306" s="125"/>
      <c r="AA306" s="146"/>
      <c r="AB306" s="183"/>
      <c r="AC306" s="125"/>
      <c r="AD306" s="146"/>
      <c r="AE306" s="125"/>
      <c r="AF306" s="146"/>
      <c r="AG306" s="125"/>
      <c r="AH306" s="146"/>
      <c r="AI306" s="125"/>
      <c r="AJ306" s="125"/>
      <c r="AK306" s="146"/>
      <c r="AL306" s="125"/>
      <c r="AM306" s="125"/>
      <c r="AN306" s="146"/>
      <c r="AO306" s="125"/>
      <c r="AP306" s="146"/>
      <c r="AQ306" s="125"/>
      <c r="AR306" s="146"/>
      <c r="AS306" s="125"/>
      <c r="AT306" s="146"/>
      <c r="AU306" s="125"/>
      <c r="AV306" s="125"/>
      <c r="AW306" s="146"/>
      <c r="AX306" s="125"/>
      <c r="AY306" s="125"/>
      <c r="AZ306" s="185"/>
      <c r="BA306" s="125"/>
      <c r="BB306" s="125"/>
      <c r="BC306" s="125"/>
      <c r="BD306" s="125"/>
      <c r="BE306" s="125"/>
      <c r="BF306" s="125"/>
      <c r="BG306" s="125"/>
      <c r="BH306" s="125"/>
      <c r="BI306" s="125"/>
      <c r="BJ306" s="125"/>
    </row>
    <row r="307">
      <c r="A307" s="146"/>
      <c r="B307" s="146"/>
      <c r="C307" s="146"/>
      <c r="D307" s="146"/>
      <c r="E307" s="134"/>
      <c r="F307" s="268"/>
      <c r="G307" s="269"/>
      <c r="H307" s="137"/>
      <c r="I307" s="270"/>
      <c r="J307" s="137"/>
      <c r="K307" s="137"/>
      <c r="L307" s="271"/>
      <c r="M307" s="192"/>
      <c r="N307" s="138"/>
      <c r="O307" s="137"/>
      <c r="P307" s="192"/>
      <c r="Q307" s="271"/>
      <c r="R307" s="139"/>
      <c r="S307" s="139"/>
      <c r="T307" s="137"/>
      <c r="U307" s="137"/>
      <c r="V307" s="137"/>
      <c r="W307" s="268"/>
      <c r="X307" s="146"/>
      <c r="Y307" s="125"/>
      <c r="Z307" s="125"/>
      <c r="AA307" s="146"/>
      <c r="AB307" s="183"/>
      <c r="AC307" s="125"/>
      <c r="AD307" s="146"/>
      <c r="AE307" s="125"/>
      <c r="AF307" s="146"/>
      <c r="AG307" s="125"/>
      <c r="AH307" s="146"/>
      <c r="AI307" s="125"/>
      <c r="AJ307" s="125"/>
      <c r="AK307" s="146"/>
      <c r="AL307" s="125"/>
      <c r="AM307" s="125"/>
      <c r="AN307" s="146"/>
      <c r="AO307" s="125"/>
      <c r="AP307" s="146"/>
      <c r="AQ307" s="125"/>
      <c r="AR307" s="146"/>
      <c r="AS307" s="125"/>
      <c r="AT307" s="146"/>
      <c r="AU307" s="125"/>
      <c r="AV307" s="125"/>
      <c r="AW307" s="146"/>
      <c r="AX307" s="125"/>
      <c r="AY307" s="125"/>
      <c r="AZ307" s="185"/>
      <c r="BA307" s="125"/>
      <c r="BB307" s="125"/>
      <c r="BC307" s="125"/>
      <c r="BD307" s="125"/>
      <c r="BE307" s="125"/>
      <c r="BF307" s="125"/>
      <c r="BG307" s="125"/>
      <c r="BH307" s="125"/>
      <c r="BI307" s="125"/>
      <c r="BJ307" s="125"/>
    </row>
    <row r="308">
      <c r="A308" s="146"/>
      <c r="B308" s="146"/>
      <c r="C308" s="146"/>
      <c r="D308" s="146"/>
      <c r="E308" s="134"/>
      <c r="F308" s="268"/>
      <c r="G308" s="269"/>
      <c r="H308" s="137"/>
      <c r="I308" s="270"/>
      <c r="J308" s="137"/>
      <c r="K308" s="137"/>
      <c r="L308" s="271"/>
      <c r="M308" s="192"/>
      <c r="N308" s="138"/>
      <c r="O308" s="137"/>
      <c r="P308" s="192"/>
      <c r="Q308" s="271"/>
      <c r="R308" s="139"/>
      <c r="S308" s="139"/>
      <c r="T308" s="137"/>
      <c r="U308" s="137"/>
      <c r="V308" s="137"/>
      <c r="W308" s="268"/>
      <c r="X308" s="146"/>
      <c r="Y308" s="125"/>
      <c r="Z308" s="125"/>
      <c r="AA308" s="146"/>
      <c r="AB308" s="183"/>
      <c r="AC308" s="125"/>
      <c r="AD308" s="146"/>
      <c r="AE308" s="125"/>
      <c r="AF308" s="146"/>
      <c r="AG308" s="125"/>
      <c r="AH308" s="146"/>
      <c r="AI308" s="125"/>
      <c r="AJ308" s="125"/>
      <c r="AK308" s="146"/>
      <c r="AL308" s="125"/>
      <c r="AM308" s="125"/>
      <c r="AN308" s="146"/>
      <c r="AO308" s="125"/>
      <c r="AP308" s="146"/>
      <c r="AQ308" s="125"/>
      <c r="AR308" s="146"/>
      <c r="AS308" s="125"/>
      <c r="AT308" s="146"/>
      <c r="AU308" s="125"/>
      <c r="AV308" s="125"/>
      <c r="AW308" s="146"/>
      <c r="AX308" s="125"/>
      <c r="AY308" s="125"/>
      <c r="AZ308" s="185"/>
      <c r="BA308" s="125"/>
      <c r="BB308" s="125"/>
      <c r="BC308" s="125"/>
      <c r="BD308" s="125"/>
      <c r="BE308" s="125"/>
      <c r="BF308" s="125"/>
      <c r="BG308" s="125"/>
      <c r="BH308" s="125"/>
      <c r="BI308" s="125"/>
      <c r="BJ308" s="125"/>
    </row>
    <row r="309">
      <c r="A309" s="146"/>
      <c r="B309" s="146"/>
      <c r="C309" s="146"/>
      <c r="D309" s="146"/>
      <c r="E309" s="134"/>
      <c r="F309" s="268"/>
      <c r="G309" s="269"/>
      <c r="H309" s="137"/>
      <c r="I309" s="270"/>
      <c r="J309" s="137"/>
      <c r="K309" s="137"/>
      <c r="L309" s="271"/>
      <c r="M309" s="192"/>
      <c r="N309" s="138"/>
      <c r="O309" s="137"/>
      <c r="P309" s="192"/>
      <c r="Q309" s="271"/>
      <c r="R309" s="139"/>
      <c r="S309" s="139"/>
      <c r="T309" s="137"/>
      <c r="U309" s="137"/>
      <c r="V309" s="137"/>
      <c r="W309" s="268"/>
      <c r="X309" s="146"/>
      <c r="Y309" s="125"/>
      <c r="Z309" s="125"/>
      <c r="AA309" s="146"/>
      <c r="AB309" s="183"/>
      <c r="AC309" s="125"/>
      <c r="AD309" s="146"/>
      <c r="AE309" s="125"/>
      <c r="AF309" s="146"/>
      <c r="AG309" s="125"/>
      <c r="AH309" s="146"/>
      <c r="AI309" s="125"/>
      <c r="AJ309" s="125"/>
      <c r="AK309" s="146"/>
      <c r="AL309" s="125"/>
      <c r="AM309" s="125"/>
      <c r="AN309" s="146"/>
      <c r="AO309" s="125"/>
      <c r="AP309" s="146"/>
      <c r="AQ309" s="125"/>
      <c r="AR309" s="146"/>
      <c r="AS309" s="125"/>
      <c r="AT309" s="146"/>
      <c r="AU309" s="125"/>
      <c r="AV309" s="125"/>
      <c r="AW309" s="146"/>
      <c r="AX309" s="125"/>
      <c r="AY309" s="125"/>
      <c r="AZ309" s="185"/>
      <c r="BA309" s="125"/>
      <c r="BB309" s="125"/>
      <c r="BC309" s="125"/>
      <c r="BD309" s="125"/>
      <c r="BE309" s="125"/>
      <c r="BF309" s="125"/>
      <c r="BG309" s="125"/>
      <c r="BH309" s="125"/>
      <c r="BI309" s="125"/>
      <c r="BJ309" s="125"/>
    </row>
    <row r="310">
      <c r="A310" s="146"/>
      <c r="B310" s="146"/>
      <c r="C310" s="146"/>
      <c r="D310" s="146"/>
      <c r="E310" s="134"/>
      <c r="F310" s="268"/>
      <c r="G310" s="269"/>
      <c r="H310" s="137"/>
      <c r="I310" s="270"/>
      <c r="J310" s="137"/>
      <c r="K310" s="137"/>
      <c r="L310" s="271"/>
      <c r="M310" s="192"/>
      <c r="N310" s="138"/>
      <c r="O310" s="137"/>
      <c r="P310" s="192"/>
      <c r="Q310" s="271"/>
      <c r="R310" s="139"/>
      <c r="S310" s="139"/>
      <c r="T310" s="137"/>
      <c r="U310" s="137"/>
      <c r="V310" s="137"/>
      <c r="W310" s="268"/>
      <c r="X310" s="146"/>
      <c r="Y310" s="125"/>
      <c r="Z310" s="125"/>
      <c r="AA310" s="146"/>
      <c r="AB310" s="183"/>
      <c r="AC310" s="125"/>
      <c r="AD310" s="146"/>
      <c r="AE310" s="125"/>
      <c r="AF310" s="146"/>
      <c r="AG310" s="125"/>
      <c r="AH310" s="146"/>
      <c r="AI310" s="125"/>
      <c r="AJ310" s="125"/>
      <c r="AK310" s="146"/>
      <c r="AL310" s="125"/>
      <c r="AM310" s="125"/>
      <c r="AN310" s="146"/>
      <c r="AO310" s="125"/>
      <c r="AP310" s="146"/>
      <c r="AQ310" s="125"/>
      <c r="AR310" s="146"/>
      <c r="AS310" s="125"/>
      <c r="AT310" s="146"/>
      <c r="AU310" s="125"/>
      <c r="AV310" s="125"/>
      <c r="AW310" s="146"/>
      <c r="AX310" s="125"/>
      <c r="AY310" s="125"/>
      <c r="AZ310" s="185"/>
      <c r="BA310" s="125"/>
      <c r="BB310" s="125"/>
      <c r="BC310" s="125"/>
      <c r="BD310" s="125"/>
      <c r="BE310" s="125"/>
      <c r="BF310" s="125"/>
      <c r="BG310" s="125"/>
      <c r="BH310" s="125"/>
      <c r="BI310" s="125"/>
      <c r="BJ310" s="125"/>
    </row>
    <row r="311">
      <c r="A311" s="146"/>
      <c r="B311" s="146"/>
      <c r="C311" s="146"/>
      <c r="D311" s="146"/>
      <c r="E311" s="134"/>
      <c r="F311" s="268"/>
      <c r="G311" s="269"/>
      <c r="H311" s="137"/>
      <c r="I311" s="270"/>
      <c r="J311" s="137"/>
      <c r="K311" s="137"/>
      <c r="L311" s="271"/>
      <c r="M311" s="192"/>
      <c r="N311" s="138"/>
      <c r="O311" s="137"/>
      <c r="P311" s="192"/>
      <c r="Q311" s="271"/>
      <c r="R311" s="139"/>
      <c r="S311" s="139"/>
      <c r="T311" s="137"/>
      <c r="U311" s="137"/>
      <c r="V311" s="137"/>
      <c r="W311" s="268"/>
      <c r="X311" s="146"/>
      <c r="Y311" s="125"/>
      <c r="Z311" s="125"/>
      <c r="AA311" s="146"/>
      <c r="AB311" s="183"/>
      <c r="AC311" s="125"/>
      <c r="AD311" s="146"/>
      <c r="AE311" s="125"/>
      <c r="AF311" s="146"/>
      <c r="AG311" s="125"/>
      <c r="AH311" s="146"/>
      <c r="AI311" s="125"/>
      <c r="AJ311" s="125"/>
      <c r="AK311" s="146"/>
      <c r="AL311" s="125"/>
      <c r="AM311" s="125"/>
      <c r="AN311" s="146"/>
      <c r="AO311" s="125"/>
      <c r="AP311" s="146"/>
      <c r="AQ311" s="125"/>
      <c r="AR311" s="146"/>
      <c r="AS311" s="125"/>
      <c r="AT311" s="146"/>
      <c r="AU311" s="125"/>
      <c r="AV311" s="125"/>
      <c r="AW311" s="146"/>
      <c r="AX311" s="125"/>
      <c r="AY311" s="125"/>
      <c r="AZ311" s="185"/>
      <c r="BA311" s="125"/>
      <c r="BB311" s="125"/>
      <c r="BC311" s="125"/>
      <c r="BD311" s="125"/>
      <c r="BE311" s="125"/>
      <c r="BF311" s="125"/>
      <c r="BG311" s="125"/>
      <c r="BH311" s="125"/>
      <c r="BI311" s="125"/>
      <c r="BJ311" s="125"/>
    </row>
    <row r="312">
      <c r="A312" s="146"/>
      <c r="B312" s="146"/>
      <c r="C312" s="146"/>
      <c r="D312" s="146"/>
      <c r="E312" s="134"/>
      <c r="F312" s="268"/>
      <c r="G312" s="269"/>
      <c r="H312" s="137"/>
      <c r="I312" s="270"/>
      <c r="J312" s="137"/>
      <c r="K312" s="137"/>
      <c r="L312" s="271"/>
      <c r="M312" s="192"/>
      <c r="N312" s="138"/>
      <c r="O312" s="137"/>
      <c r="P312" s="192"/>
      <c r="Q312" s="271"/>
      <c r="R312" s="139"/>
      <c r="S312" s="139"/>
      <c r="T312" s="137"/>
      <c r="U312" s="137"/>
      <c r="V312" s="137"/>
      <c r="W312" s="268"/>
      <c r="X312" s="146"/>
      <c r="Y312" s="125"/>
      <c r="Z312" s="125"/>
      <c r="AA312" s="146"/>
      <c r="AB312" s="183"/>
      <c r="AC312" s="125"/>
      <c r="AD312" s="146"/>
      <c r="AE312" s="125"/>
      <c r="AF312" s="146"/>
      <c r="AG312" s="125"/>
      <c r="AH312" s="146"/>
      <c r="AI312" s="125"/>
      <c r="AJ312" s="125"/>
      <c r="AK312" s="146"/>
      <c r="AL312" s="125"/>
      <c r="AM312" s="125"/>
      <c r="AN312" s="146"/>
      <c r="AO312" s="125"/>
      <c r="AP312" s="146"/>
      <c r="AQ312" s="125"/>
      <c r="AR312" s="146"/>
      <c r="AS312" s="125"/>
      <c r="AT312" s="146"/>
      <c r="AU312" s="125"/>
      <c r="AV312" s="125"/>
      <c r="AW312" s="146"/>
      <c r="AX312" s="125"/>
      <c r="AY312" s="125"/>
      <c r="AZ312" s="185"/>
      <c r="BA312" s="125"/>
      <c r="BB312" s="125"/>
      <c r="BC312" s="125"/>
      <c r="BD312" s="125"/>
      <c r="BE312" s="125"/>
      <c r="BF312" s="125"/>
      <c r="BG312" s="125"/>
      <c r="BH312" s="125"/>
      <c r="BI312" s="125"/>
      <c r="BJ312" s="125"/>
    </row>
    <row r="313">
      <c r="A313" s="146"/>
      <c r="B313" s="146"/>
      <c r="C313" s="146"/>
      <c r="D313" s="146"/>
      <c r="E313" s="134"/>
      <c r="F313" s="268"/>
      <c r="G313" s="269"/>
      <c r="H313" s="137"/>
      <c r="I313" s="270"/>
      <c r="J313" s="137"/>
      <c r="K313" s="137"/>
      <c r="L313" s="271"/>
      <c r="M313" s="192"/>
      <c r="N313" s="138"/>
      <c r="O313" s="137"/>
      <c r="P313" s="192"/>
      <c r="Q313" s="271"/>
      <c r="R313" s="139"/>
      <c r="S313" s="139"/>
      <c r="T313" s="137"/>
      <c r="U313" s="137"/>
      <c r="V313" s="137"/>
      <c r="W313" s="268"/>
      <c r="X313" s="146"/>
      <c r="Y313" s="125"/>
      <c r="Z313" s="125"/>
      <c r="AA313" s="146"/>
      <c r="AB313" s="183"/>
      <c r="AC313" s="125"/>
      <c r="AD313" s="146"/>
      <c r="AE313" s="125"/>
      <c r="AF313" s="146"/>
      <c r="AG313" s="125"/>
      <c r="AH313" s="146"/>
      <c r="AI313" s="125"/>
      <c r="AJ313" s="125"/>
      <c r="AK313" s="146"/>
      <c r="AL313" s="125"/>
      <c r="AM313" s="125"/>
      <c r="AN313" s="146"/>
      <c r="AO313" s="125"/>
      <c r="AP313" s="146"/>
      <c r="AQ313" s="125"/>
      <c r="AR313" s="146"/>
      <c r="AS313" s="125"/>
      <c r="AT313" s="146"/>
      <c r="AU313" s="125"/>
      <c r="AV313" s="125"/>
      <c r="AW313" s="146"/>
      <c r="AX313" s="125"/>
      <c r="AY313" s="125"/>
      <c r="AZ313" s="185"/>
      <c r="BA313" s="125"/>
      <c r="BB313" s="125"/>
      <c r="BC313" s="125"/>
      <c r="BD313" s="125"/>
      <c r="BE313" s="125"/>
      <c r="BF313" s="125"/>
      <c r="BG313" s="125"/>
      <c r="BH313" s="125"/>
      <c r="BI313" s="125"/>
      <c r="BJ313" s="125"/>
    </row>
    <row r="314">
      <c r="A314" s="146"/>
      <c r="B314" s="146"/>
      <c r="C314" s="146"/>
      <c r="D314" s="146"/>
      <c r="E314" s="134"/>
      <c r="F314" s="268"/>
      <c r="G314" s="269"/>
      <c r="H314" s="137"/>
      <c r="I314" s="270"/>
      <c r="J314" s="137"/>
      <c r="K314" s="137"/>
      <c r="L314" s="271"/>
      <c r="M314" s="192"/>
      <c r="N314" s="138"/>
      <c r="O314" s="137"/>
      <c r="P314" s="192"/>
      <c r="Q314" s="271"/>
      <c r="R314" s="139"/>
      <c r="S314" s="139"/>
      <c r="T314" s="137"/>
      <c r="U314" s="137"/>
      <c r="V314" s="137"/>
      <c r="W314" s="268"/>
      <c r="X314" s="146"/>
      <c r="Y314" s="125"/>
      <c r="Z314" s="125"/>
      <c r="AA314" s="146"/>
      <c r="AB314" s="183"/>
      <c r="AC314" s="125"/>
      <c r="AD314" s="146"/>
      <c r="AE314" s="125"/>
      <c r="AF314" s="146"/>
      <c r="AG314" s="125"/>
      <c r="AH314" s="146"/>
      <c r="AI314" s="125"/>
      <c r="AJ314" s="125"/>
      <c r="AK314" s="146"/>
      <c r="AL314" s="125"/>
      <c r="AM314" s="125"/>
      <c r="AN314" s="146"/>
      <c r="AO314" s="125"/>
      <c r="AP314" s="146"/>
      <c r="AQ314" s="125"/>
      <c r="AR314" s="146"/>
      <c r="AS314" s="125"/>
      <c r="AT314" s="146"/>
      <c r="AU314" s="125"/>
      <c r="AV314" s="125"/>
      <c r="AW314" s="146"/>
      <c r="AX314" s="125"/>
      <c r="AY314" s="125"/>
      <c r="AZ314" s="185"/>
      <c r="BA314" s="125"/>
      <c r="BB314" s="125"/>
      <c r="BC314" s="125"/>
      <c r="BD314" s="125"/>
      <c r="BE314" s="125"/>
      <c r="BF314" s="125"/>
      <c r="BG314" s="125"/>
      <c r="BH314" s="125"/>
      <c r="BI314" s="125"/>
      <c r="BJ314" s="125"/>
    </row>
    <row r="315">
      <c r="A315" s="146"/>
      <c r="B315" s="146"/>
      <c r="C315" s="146"/>
      <c r="D315" s="146"/>
      <c r="E315" s="134"/>
      <c r="F315" s="268"/>
      <c r="G315" s="269"/>
      <c r="H315" s="137"/>
      <c r="I315" s="270"/>
      <c r="J315" s="137"/>
      <c r="K315" s="137"/>
      <c r="L315" s="271"/>
      <c r="M315" s="192"/>
      <c r="N315" s="138"/>
      <c r="O315" s="137"/>
      <c r="P315" s="192"/>
      <c r="Q315" s="271"/>
      <c r="R315" s="139"/>
      <c r="S315" s="139"/>
      <c r="T315" s="137"/>
      <c r="U315" s="137"/>
      <c r="V315" s="137"/>
      <c r="W315" s="268"/>
      <c r="X315" s="146"/>
      <c r="Y315" s="125"/>
      <c r="Z315" s="125"/>
      <c r="AA315" s="146"/>
      <c r="AB315" s="183"/>
      <c r="AC315" s="125"/>
      <c r="AD315" s="146"/>
      <c r="AE315" s="125"/>
      <c r="AF315" s="146"/>
      <c r="AG315" s="125"/>
      <c r="AH315" s="146"/>
      <c r="AI315" s="125"/>
      <c r="AJ315" s="125"/>
      <c r="AK315" s="146"/>
      <c r="AL315" s="125"/>
      <c r="AM315" s="125"/>
      <c r="AN315" s="146"/>
      <c r="AO315" s="125"/>
      <c r="AP315" s="146"/>
      <c r="AQ315" s="125"/>
      <c r="AR315" s="146"/>
      <c r="AS315" s="125"/>
      <c r="AT315" s="146"/>
      <c r="AU315" s="125"/>
      <c r="AV315" s="125"/>
      <c r="AW315" s="146"/>
      <c r="AX315" s="125"/>
      <c r="AY315" s="125"/>
      <c r="AZ315" s="185"/>
      <c r="BA315" s="125"/>
      <c r="BB315" s="125"/>
      <c r="BC315" s="125"/>
      <c r="BD315" s="125"/>
      <c r="BE315" s="125"/>
      <c r="BF315" s="125"/>
      <c r="BG315" s="125"/>
      <c r="BH315" s="125"/>
      <c r="BI315" s="125"/>
      <c r="BJ315" s="125"/>
    </row>
    <row r="316">
      <c r="A316" s="146"/>
      <c r="B316" s="146"/>
      <c r="C316" s="146"/>
      <c r="D316" s="146"/>
      <c r="E316" s="134"/>
      <c r="F316" s="268"/>
      <c r="G316" s="269"/>
      <c r="H316" s="137"/>
      <c r="I316" s="270"/>
      <c r="J316" s="137"/>
      <c r="K316" s="137"/>
      <c r="L316" s="271"/>
      <c r="M316" s="192"/>
      <c r="N316" s="138"/>
      <c r="O316" s="137"/>
      <c r="P316" s="192"/>
      <c r="Q316" s="271"/>
      <c r="R316" s="139"/>
      <c r="S316" s="139"/>
      <c r="T316" s="137"/>
      <c r="U316" s="137"/>
      <c r="V316" s="137"/>
      <c r="W316" s="268"/>
      <c r="X316" s="146"/>
      <c r="Y316" s="125"/>
      <c r="Z316" s="125"/>
      <c r="AA316" s="146"/>
      <c r="AB316" s="183"/>
      <c r="AC316" s="125"/>
      <c r="AD316" s="146"/>
      <c r="AE316" s="125"/>
      <c r="AF316" s="146"/>
      <c r="AG316" s="125"/>
      <c r="AH316" s="146"/>
      <c r="AI316" s="125"/>
      <c r="AJ316" s="125"/>
      <c r="AK316" s="146"/>
      <c r="AL316" s="125"/>
      <c r="AM316" s="125"/>
      <c r="AN316" s="146"/>
      <c r="AO316" s="125"/>
      <c r="AP316" s="146"/>
      <c r="AQ316" s="125"/>
      <c r="AR316" s="146"/>
      <c r="AS316" s="125"/>
      <c r="AT316" s="146"/>
      <c r="AU316" s="125"/>
      <c r="AV316" s="125"/>
      <c r="AW316" s="146"/>
      <c r="AX316" s="125"/>
      <c r="AY316" s="125"/>
      <c r="AZ316" s="185"/>
      <c r="BA316" s="125"/>
      <c r="BB316" s="125"/>
      <c r="BC316" s="125"/>
      <c r="BD316" s="125"/>
      <c r="BE316" s="125"/>
      <c r="BF316" s="125"/>
      <c r="BG316" s="125"/>
      <c r="BH316" s="125"/>
      <c r="BI316" s="125"/>
      <c r="BJ316" s="125"/>
    </row>
    <row r="317">
      <c r="A317" s="146"/>
      <c r="B317" s="146"/>
      <c r="C317" s="146"/>
      <c r="D317" s="146"/>
      <c r="E317" s="134"/>
      <c r="F317" s="268"/>
      <c r="G317" s="269"/>
      <c r="H317" s="137"/>
      <c r="I317" s="270"/>
      <c r="J317" s="137"/>
      <c r="K317" s="137"/>
      <c r="L317" s="271"/>
      <c r="M317" s="192"/>
      <c r="N317" s="138"/>
      <c r="O317" s="137"/>
      <c r="P317" s="192"/>
      <c r="Q317" s="271"/>
      <c r="R317" s="139"/>
      <c r="S317" s="139"/>
      <c r="T317" s="137"/>
      <c r="U317" s="137"/>
      <c r="V317" s="137"/>
      <c r="W317" s="268"/>
      <c r="X317" s="146"/>
      <c r="Y317" s="125"/>
      <c r="Z317" s="125"/>
      <c r="AA317" s="146"/>
      <c r="AB317" s="183"/>
      <c r="AC317" s="125"/>
      <c r="AD317" s="146"/>
      <c r="AE317" s="125"/>
      <c r="AF317" s="146"/>
      <c r="AG317" s="125"/>
      <c r="AH317" s="146"/>
      <c r="AI317" s="125"/>
      <c r="AJ317" s="125"/>
      <c r="AK317" s="146"/>
      <c r="AL317" s="125"/>
      <c r="AM317" s="125"/>
      <c r="AN317" s="146"/>
      <c r="AO317" s="125"/>
      <c r="AP317" s="146"/>
      <c r="AQ317" s="125"/>
      <c r="AR317" s="146"/>
      <c r="AS317" s="125"/>
      <c r="AT317" s="146"/>
      <c r="AU317" s="125"/>
      <c r="AV317" s="125"/>
      <c r="AW317" s="146"/>
      <c r="AX317" s="125"/>
      <c r="AY317" s="125"/>
      <c r="AZ317" s="185"/>
      <c r="BA317" s="125"/>
      <c r="BB317" s="125"/>
      <c r="BC317" s="125"/>
      <c r="BD317" s="125"/>
      <c r="BE317" s="125"/>
      <c r="BF317" s="125"/>
      <c r="BG317" s="125"/>
      <c r="BH317" s="125"/>
      <c r="BI317" s="125"/>
      <c r="BJ317" s="125"/>
    </row>
    <row r="318">
      <c r="A318" s="146"/>
      <c r="B318" s="146"/>
      <c r="C318" s="146"/>
      <c r="D318" s="146"/>
      <c r="E318" s="134"/>
      <c r="F318" s="268"/>
      <c r="G318" s="269"/>
      <c r="H318" s="137"/>
      <c r="I318" s="270"/>
      <c r="J318" s="137"/>
      <c r="K318" s="137"/>
      <c r="L318" s="271"/>
      <c r="M318" s="192"/>
      <c r="N318" s="138"/>
      <c r="O318" s="137"/>
      <c r="P318" s="192"/>
      <c r="Q318" s="271"/>
      <c r="R318" s="139"/>
      <c r="S318" s="139"/>
      <c r="T318" s="137"/>
      <c r="U318" s="137"/>
      <c r="V318" s="137"/>
      <c r="W318" s="268"/>
      <c r="X318" s="146"/>
      <c r="Y318" s="125"/>
      <c r="Z318" s="125"/>
      <c r="AA318" s="146"/>
      <c r="AB318" s="183"/>
      <c r="AC318" s="125"/>
      <c r="AD318" s="146"/>
      <c r="AE318" s="125"/>
      <c r="AF318" s="146"/>
      <c r="AG318" s="125"/>
      <c r="AH318" s="146"/>
      <c r="AI318" s="125"/>
      <c r="AJ318" s="125"/>
      <c r="AK318" s="146"/>
      <c r="AL318" s="125"/>
      <c r="AM318" s="125"/>
      <c r="AN318" s="146"/>
      <c r="AO318" s="125"/>
      <c r="AP318" s="146"/>
      <c r="AQ318" s="125"/>
      <c r="AR318" s="146"/>
      <c r="AS318" s="125"/>
      <c r="AT318" s="146"/>
      <c r="AU318" s="125"/>
      <c r="AV318" s="125"/>
      <c r="AW318" s="146"/>
      <c r="AX318" s="125"/>
      <c r="AY318" s="125"/>
      <c r="AZ318" s="185"/>
      <c r="BA318" s="125"/>
      <c r="BB318" s="125"/>
      <c r="BC318" s="125"/>
      <c r="BD318" s="125"/>
      <c r="BE318" s="125"/>
      <c r="BF318" s="125"/>
      <c r="BG318" s="125"/>
      <c r="BH318" s="125"/>
      <c r="BI318" s="125"/>
      <c r="BJ318" s="125"/>
    </row>
    <row r="319">
      <c r="A319" s="146"/>
      <c r="B319" s="146"/>
      <c r="C319" s="146"/>
      <c r="D319" s="146"/>
      <c r="E319" s="134"/>
      <c r="F319" s="268"/>
      <c r="G319" s="269"/>
      <c r="H319" s="137"/>
      <c r="I319" s="270"/>
      <c r="J319" s="137"/>
      <c r="K319" s="137"/>
      <c r="L319" s="271"/>
      <c r="M319" s="192"/>
      <c r="N319" s="138"/>
      <c r="O319" s="137"/>
      <c r="P319" s="192"/>
      <c r="Q319" s="271"/>
      <c r="R319" s="139"/>
      <c r="S319" s="139"/>
      <c r="T319" s="137"/>
      <c r="U319" s="137"/>
      <c r="V319" s="137"/>
      <c r="W319" s="268"/>
      <c r="X319" s="146"/>
      <c r="Y319" s="125"/>
      <c r="Z319" s="125"/>
      <c r="AA319" s="146"/>
      <c r="AB319" s="183"/>
      <c r="AC319" s="125"/>
      <c r="AD319" s="146"/>
      <c r="AE319" s="125"/>
      <c r="AF319" s="146"/>
      <c r="AG319" s="125"/>
      <c r="AH319" s="146"/>
      <c r="AI319" s="125"/>
      <c r="AJ319" s="125"/>
      <c r="AK319" s="146"/>
      <c r="AL319" s="125"/>
      <c r="AM319" s="125"/>
      <c r="AN319" s="146"/>
      <c r="AO319" s="125"/>
      <c r="AP319" s="146"/>
      <c r="AQ319" s="125"/>
      <c r="AR319" s="146"/>
      <c r="AS319" s="125"/>
      <c r="AT319" s="146"/>
      <c r="AU319" s="125"/>
      <c r="AV319" s="125"/>
      <c r="AW319" s="146"/>
      <c r="AX319" s="125"/>
      <c r="AY319" s="125"/>
      <c r="AZ319" s="185"/>
      <c r="BA319" s="125"/>
      <c r="BB319" s="125"/>
      <c r="BC319" s="125"/>
      <c r="BD319" s="125"/>
      <c r="BE319" s="125"/>
      <c r="BF319" s="125"/>
      <c r="BG319" s="125"/>
      <c r="BH319" s="125"/>
      <c r="BI319" s="125"/>
      <c r="BJ319" s="125"/>
    </row>
    <row r="320">
      <c r="A320" s="146"/>
      <c r="B320" s="146"/>
      <c r="C320" s="146"/>
      <c r="D320" s="146"/>
      <c r="E320" s="134"/>
      <c r="F320" s="268"/>
      <c r="G320" s="269"/>
      <c r="H320" s="137"/>
      <c r="I320" s="270"/>
      <c r="J320" s="137"/>
      <c r="K320" s="137"/>
      <c r="L320" s="271"/>
      <c r="M320" s="192"/>
      <c r="N320" s="138"/>
      <c r="O320" s="137"/>
      <c r="P320" s="192"/>
      <c r="Q320" s="271"/>
      <c r="R320" s="139"/>
      <c r="S320" s="139"/>
      <c r="T320" s="137"/>
      <c r="U320" s="137"/>
      <c r="V320" s="137"/>
      <c r="W320" s="268"/>
      <c r="X320" s="146"/>
      <c r="Y320" s="125"/>
      <c r="Z320" s="125"/>
      <c r="AA320" s="146"/>
      <c r="AB320" s="183"/>
      <c r="AC320" s="125"/>
      <c r="AD320" s="146"/>
      <c r="AE320" s="125"/>
      <c r="AF320" s="146"/>
      <c r="AG320" s="125"/>
      <c r="AH320" s="146"/>
      <c r="AI320" s="125"/>
      <c r="AJ320" s="125"/>
      <c r="AK320" s="146"/>
      <c r="AL320" s="125"/>
      <c r="AM320" s="125"/>
      <c r="AN320" s="146"/>
      <c r="AO320" s="125"/>
      <c r="AP320" s="146"/>
      <c r="AQ320" s="125"/>
      <c r="AR320" s="146"/>
      <c r="AS320" s="125"/>
      <c r="AT320" s="146"/>
      <c r="AU320" s="125"/>
      <c r="AV320" s="125"/>
      <c r="AW320" s="146"/>
      <c r="AX320" s="125"/>
      <c r="AY320" s="125"/>
      <c r="AZ320" s="185"/>
      <c r="BA320" s="125"/>
      <c r="BB320" s="125"/>
      <c r="BC320" s="125"/>
      <c r="BD320" s="125"/>
      <c r="BE320" s="125"/>
      <c r="BF320" s="125"/>
      <c r="BG320" s="125"/>
      <c r="BH320" s="125"/>
      <c r="BI320" s="125"/>
      <c r="BJ320" s="125"/>
    </row>
    <row r="321">
      <c r="A321" s="146"/>
      <c r="B321" s="146"/>
      <c r="C321" s="146"/>
      <c r="D321" s="146"/>
      <c r="E321" s="134"/>
      <c r="F321" s="268"/>
      <c r="G321" s="269"/>
      <c r="H321" s="137"/>
      <c r="I321" s="270"/>
      <c r="J321" s="137"/>
      <c r="K321" s="137"/>
      <c r="L321" s="271"/>
      <c r="M321" s="192"/>
      <c r="N321" s="138"/>
      <c r="O321" s="137"/>
      <c r="P321" s="192"/>
      <c r="Q321" s="271"/>
      <c r="R321" s="139"/>
      <c r="S321" s="139"/>
      <c r="T321" s="137"/>
      <c r="U321" s="137"/>
      <c r="V321" s="137"/>
      <c r="W321" s="268"/>
      <c r="X321" s="146"/>
      <c r="Y321" s="125"/>
      <c r="Z321" s="125"/>
      <c r="AA321" s="146"/>
      <c r="AB321" s="183"/>
      <c r="AC321" s="125"/>
      <c r="AD321" s="146"/>
      <c r="AE321" s="125"/>
      <c r="AF321" s="146"/>
      <c r="AG321" s="125"/>
      <c r="AH321" s="146"/>
      <c r="AI321" s="125"/>
      <c r="AJ321" s="125"/>
      <c r="AK321" s="146"/>
      <c r="AL321" s="125"/>
      <c r="AM321" s="125"/>
      <c r="AN321" s="146"/>
      <c r="AO321" s="125"/>
      <c r="AP321" s="146"/>
      <c r="AQ321" s="125"/>
      <c r="AR321" s="146"/>
      <c r="AS321" s="125"/>
      <c r="AT321" s="146"/>
      <c r="AU321" s="125"/>
      <c r="AV321" s="125"/>
      <c r="AW321" s="146"/>
      <c r="AX321" s="125"/>
      <c r="AY321" s="125"/>
      <c r="AZ321" s="185"/>
      <c r="BA321" s="125"/>
      <c r="BB321" s="125"/>
      <c r="BC321" s="125"/>
      <c r="BD321" s="125"/>
      <c r="BE321" s="125"/>
      <c r="BF321" s="125"/>
      <c r="BG321" s="125"/>
      <c r="BH321" s="125"/>
      <c r="BI321" s="125"/>
      <c r="BJ321" s="125"/>
    </row>
    <row r="322">
      <c r="A322" s="146"/>
      <c r="B322" s="146"/>
      <c r="C322" s="146"/>
      <c r="D322" s="146"/>
      <c r="E322" s="134"/>
      <c r="F322" s="268"/>
      <c r="G322" s="269"/>
      <c r="H322" s="137"/>
      <c r="I322" s="270"/>
      <c r="J322" s="137"/>
      <c r="K322" s="137"/>
      <c r="L322" s="271"/>
      <c r="M322" s="192"/>
      <c r="N322" s="138"/>
      <c r="O322" s="137"/>
      <c r="P322" s="192"/>
      <c r="Q322" s="271"/>
      <c r="R322" s="139"/>
      <c r="S322" s="139"/>
      <c r="T322" s="137"/>
      <c r="U322" s="137"/>
      <c r="V322" s="137"/>
      <c r="W322" s="268"/>
      <c r="X322" s="146"/>
      <c r="Y322" s="125"/>
      <c r="Z322" s="125"/>
      <c r="AA322" s="146"/>
      <c r="AB322" s="183"/>
      <c r="AC322" s="125"/>
      <c r="AD322" s="146"/>
      <c r="AE322" s="125"/>
      <c r="AF322" s="146"/>
      <c r="AG322" s="125"/>
      <c r="AH322" s="146"/>
      <c r="AI322" s="125"/>
      <c r="AJ322" s="125"/>
      <c r="AK322" s="146"/>
      <c r="AL322" s="125"/>
      <c r="AM322" s="125"/>
      <c r="AN322" s="146"/>
      <c r="AO322" s="125"/>
      <c r="AP322" s="146"/>
      <c r="AQ322" s="125"/>
      <c r="AR322" s="146"/>
      <c r="AS322" s="125"/>
      <c r="AT322" s="146"/>
      <c r="AU322" s="125"/>
      <c r="AV322" s="125"/>
      <c r="AW322" s="146"/>
      <c r="AX322" s="125"/>
      <c r="AY322" s="125"/>
      <c r="AZ322" s="185"/>
      <c r="BA322" s="125"/>
      <c r="BB322" s="125"/>
      <c r="BC322" s="125"/>
      <c r="BD322" s="125"/>
      <c r="BE322" s="125"/>
      <c r="BF322" s="125"/>
      <c r="BG322" s="125"/>
      <c r="BH322" s="125"/>
      <c r="BI322" s="125"/>
      <c r="BJ322" s="125"/>
    </row>
    <row r="323">
      <c r="A323" s="146"/>
      <c r="B323" s="146"/>
      <c r="C323" s="146"/>
      <c r="D323" s="146"/>
      <c r="E323" s="134"/>
      <c r="F323" s="268"/>
      <c r="G323" s="269"/>
      <c r="H323" s="137"/>
      <c r="I323" s="270"/>
      <c r="J323" s="137"/>
      <c r="K323" s="137"/>
      <c r="L323" s="271"/>
      <c r="M323" s="192"/>
      <c r="N323" s="138"/>
      <c r="O323" s="137"/>
      <c r="P323" s="192"/>
      <c r="Q323" s="271"/>
      <c r="R323" s="139"/>
      <c r="S323" s="139"/>
      <c r="T323" s="137"/>
      <c r="U323" s="137"/>
      <c r="V323" s="137"/>
      <c r="W323" s="268"/>
      <c r="X323" s="146"/>
      <c r="Y323" s="125"/>
      <c r="Z323" s="125"/>
      <c r="AA323" s="146"/>
      <c r="AB323" s="183"/>
      <c r="AC323" s="125"/>
      <c r="AD323" s="146"/>
      <c r="AE323" s="125"/>
      <c r="AF323" s="146"/>
      <c r="AG323" s="125"/>
      <c r="AH323" s="146"/>
      <c r="AI323" s="125"/>
      <c r="AJ323" s="125"/>
      <c r="AK323" s="146"/>
      <c r="AL323" s="125"/>
      <c r="AM323" s="125"/>
      <c r="AN323" s="146"/>
      <c r="AO323" s="125"/>
      <c r="AP323" s="146"/>
      <c r="AQ323" s="125"/>
      <c r="AR323" s="146"/>
      <c r="AS323" s="125"/>
      <c r="AT323" s="146"/>
      <c r="AU323" s="125"/>
      <c r="AV323" s="125"/>
      <c r="AW323" s="146"/>
      <c r="AX323" s="125"/>
      <c r="AY323" s="125"/>
      <c r="AZ323" s="185"/>
      <c r="BA323" s="125"/>
      <c r="BB323" s="125"/>
      <c r="BC323" s="125"/>
      <c r="BD323" s="125"/>
      <c r="BE323" s="125"/>
      <c r="BF323" s="125"/>
      <c r="BG323" s="125"/>
      <c r="BH323" s="125"/>
      <c r="BI323" s="125"/>
      <c r="BJ323" s="125"/>
    </row>
    <row r="324">
      <c r="A324" s="146"/>
      <c r="B324" s="146"/>
      <c r="C324" s="146"/>
      <c r="D324" s="146"/>
      <c r="E324" s="134"/>
      <c r="F324" s="268"/>
      <c r="G324" s="269"/>
      <c r="H324" s="137"/>
      <c r="I324" s="270"/>
      <c r="J324" s="137"/>
      <c r="K324" s="137"/>
      <c r="L324" s="271"/>
      <c r="M324" s="192"/>
      <c r="N324" s="138"/>
      <c r="O324" s="137"/>
      <c r="P324" s="192"/>
      <c r="Q324" s="271"/>
      <c r="R324" s="139"/>
      <c r="S324" s="139"/>
      <c r="T324" s="137"/>
      <c r="U324" s="137"/>
      <c r="V324" s="137"/>
      <c r="W324" s="268"/>
      <c r="X324" s="146"/>
      <c r="Y324" s="125"/>
      <c r="Z324" s="125"/>
      <c r="AA324" s="146"/>
      <c r="AB324" s="183"/>
      <c r="AC324" s="125"/>
      <c r="AD324" s="146"/>
      <c r="AE324" s="125"/>
      <c r="AF324" s="146"/>
      <c r="AG324" s="125"/>
      <c r="AH324" s="146"/>
      <c r="AI324" s="125"/>
      <c r="AJ324" s="125"/>
      <c r="AK324" s="146"/>
      <c r="AL324" s="125"/>
      <c r="AM324" s="125"/>
      <c r="AN324" s="146"/>
      <c r="AO324" s="125"/>
      <c r="AP324" s="146"/>
      <c r="AQ324" s="125"/>
      <c r="AR324" s="146"/>
      <c r="AS324" s="125"/>
      <c r="AT324" s="146"/>
      <c r="AU324" s="125"/>
      <c r="AV324" s="125"/>
      <c r="AW324" s="146"/>
      <c r="AX324" s="125"/>
      <c r="AY324" s="125"/>
      <c r="AZ324" s="185"/>
      <c r="BA324" s="125"/>
      <c r="BB324" s="125"/>
      <c r="BC324" s="125"/>
      <c r="BD324" s="125"/>
      <c r="BE324" s="125"/>
      <c r="BF324" s="125"/>
      <c r="BG324" s="125"/>
      <c r="BH324" s="125"/>
      <c r="BI324" s="125"/>
      <c r="BJ324" s="125"/>
    </row>
    <row r="325">
      <c r="A325" s="146"/>
      <c r="B325" s="146"/>
      <c r="C325" s="146"/>
      <c r="D325" s="146"/>
      <c r="E325" s="134"/>
      <c r="F325" s="268"/>
      <c r="G325" s="269"/>
      <c r="H325" s="137"/>
      <c r="I325" s="270"/>
      <c r="J325" s="137"/>
      <c r="K325" s="137"/>
      <c r="L325" s="271"/>
      <c r="M325" s="192"/>
      <c r="N325" s="138"/>
      <c r="O325" s="137"/>
      <c r="P325" s="192"/>
      <c r="Q325" s="271"/>
      <c r="R325" s="139"/>
      <c r="S325" s="139"/>
      <c r="T325" s="137"/>
      <c r="U325" s="137"/>
      <c r="V325" s="137"/>
      <c r="W325" s="268"/>
      <c r="X325" s="146"/>
      <c r="Y325" s="125"/>
      <c r="Z325" s="125"/>
      <c r="AA325" s="146"/>
      <c r="AB325" s="183"/>
      <c r="AC325" s="125"/>
      <c r="AD325" s="146"/>
      <c r="AE325" s="125"/>
      <c r="AF325" s="146"/>
      <c r="AG325" s="125"/>
      <c r="AH325" s="146"/>
      <c r="AI325" s="125"/>
      <c r="AJ325" s="125"/>
      <c r="AK325" s="146"/>
      <c r="AL325" s="125"/>
      <c r="AM325" s="125"/>
      <c r="AN325" s="146"/>
      <c r="AO325" s="125"/>
      <c r="AP325" s="146"/>
      <c r="AQ325" s="125"/>
      <c r="AR325" s="146"/>
      <c r="AS325" s="125"/>
      <c r="AT325" s="146"/>
      <c r="AU325" s="125"/>
      <c r="AV325" s="125"/>
      <c r="AW325" s="146"/>
      <c r="AX325" s="125"/>
      <c r="AY325" s="125"/>
      <c r="AZ325" s="185"/>
      <c r="BA325" s="125"/>
      <c r="BB325" s="125"/>
      <c r="BC325" s="125"/>
      <c r="BD325" s="125"/>
      <c r="BE325" s="125"/>
      <c r="BF325" s="125"/>
      <c r="BG325" s="125"/>
      <c r="BH325" s="125"/>
      <c r="BI325" s="125"/>
      <c r="BJ325" s="125"/>
    </row>
    <row r="326">
      <c r="A326" s="146"/>
      <c r="B326" s="146"/>
      <c r="C326" s="146"/>
      <c r="D326" s="146"/>
      <c r="E326" s="134"/>
      <c r="F326" s="268"/>
      <c r="G326" s="269"/>
      <c r="H326" s="137"/>
      <c r="I326" s="270"/>
      <c r="J326" s="137"/>
      <c r="K326" s="137"/>
      <c r="L326" s="271"/>
      <c r="M326" s="192"/>
      <c r="N326" s="138"/>
      <c r="O326" s="137"/>
      <c r="P326" s="192"/>
      <c r="Q326" s="271"/>
      <c r="R326" s="139"/>
      <c r="S326" s="139"/>
      <c r="T326" s="137"/>
      <c r="U326" s="137"/>
      <c r="V326" s="137"/>
      <c r="W326" s="268"/>
      <c r="X326" s="146"/>
      <c r="Y326" s="125"/>
      <c r="Z326" s="125"/>
      <c r="AA326" s="146"/>
      <c r="AB326" s="183"/>
      <c r="AC326" s="125"/>
      <c r="AD326" s="146"/>
      <c r="AE326" s="125"/>
      <c r="AF326" s="146"/>
      <c r="AG326" s="125"/>
      <c r="AH326" s="146"/>
      <c r="AI326" s="125"/>
      <c r="AJ326" s="125"/>
      <c r="AK326" s="146"/>
      <c r="AL326" s="125"/>
      <c r="AM326" s="125"/>
      <c r="AN326" s="146"/>
      <c r="AO326" s="125"/>
      <c r="AP326" s="146"/>
      <c r="AQ326" s="125"/>
      <c r="AR326" s="146"/>
      <c r="AS326" s="125"/>
      <c r="AT326" s="146"/>
      <c r="AU326" s="125"/>
      <c r="AV326" s="125"/>
      <c r="AW326" s="146"/>
      <c r="AX326" s="125"/>
      <c r="AY326" s="125"/>
      <c r="AZ326" s="185"/>
      <c r="BA326" s="125"/>
      <c r="BB326" s="125"/>
      <c r="BC326" s="125"/>
      <c r="BD326" s="125"/>
      <c r="BE326" s="125"/>
      <c r="BF326" s="125"/>
      <c r="BG326" s="125"/>
      <c r="BH326" s="125"/>
      <c r="BI326" s="125"/>
      <c r="BJ326" s="125"/>
    </row>
    <row r="327">
      <c r="A327" s="146"/>
      <c r="B327" s="146"/>
      <c r="C327" s="146"/>
      <c r="D327" s="146"/>
      <c r="E327" s="134"/>
      <c r="F327" s="268"/>
      <c r="G327" s="269"/>
      <c r="H327" s="137"/>
      <c r="I327" s="270"/>
      <c r="J327" s="137"/>
      <c r="K327" s="137"/>
      <c r="L327" s="271"/>
      <c r="M327" s="192"/>
      <c r="N327" s="138"/>
      <c r="O327" s="137"/>
      <c r="P327" s="192"/>
      <c r="Q327" s="271"/>
      <c r="R327" s="139"/>
      <c r="S327" s="139"/>
      <c r="T327" s="137"/>
      <c r="U327" s="137"/>
      <c r="V327" s="137"/>
      <c r="W327" s="268"/>
      <c r="X327" s="146"/>
      <c r="Y327" s="125"/>
      <c r="Z327" s="125"/>
      <c r="AA327" s="146"/>
      <c r="AB327" s="183"/>
      <c r="AC327" s="125"/>
      <c r="AD327" s="146"/>
      <c r="AE327" s="125"/>
      <c r="AF327" s="146"/>
      <c r="AG327" s="125"/>
      <c r="AH327" s="146"/>
      <c r="AI327" s="125"/>
      <c r="AJ327" s="125"/>
      <c r="AK327" s="146"/>
      <c r="AL327" s="125"/>
      <c r="AM327" s="125"/>
      <c r="AN327" s="146"/>
      <c r="AO327" s="125"/>
      <c r="AP327" s="146"/>
      <c r="AQ327" s="125"/>
      <c r="AR327" s="146"/>
      <c r="AS327" s="125"/>
      <c r="AT327" s="146"/>
      <c r="AU327" s="125"/>
      <c r="AV327" s="125"/>
      <c r="AW327" s="146"/>
      <c r="AX327" s="125"/>
      <c r="AY327" s="125"/>
      <c r="AZ327" s="185"/>
      <c r="BA327" s="125"/>
      <c r="BB327" s="125"/>
      <c r="BC327" s="125"/>
      <c r="BD327" s="125"/>
      <c r="BE327" s="125"/>
      <c r="BF327" s="125"/>
      <c r="BG327" s="125"/>
      <c r="BH327" s="125"/>
      <c r="BI327" s="125"/>
      <c r="BJ327" s="125"/>
    </row>
    <row r="328">
      <c r="A328" s="146"/>
      <c r="B328" s="146"/>
      <c r="C328" s="146"/>
      <c r="D328" s="146"/>
      <c r="E328" s="134"/>
      <c r="F328" s="268"/>
      <c r="G328" s="269"/>
      <c r="H328" s="137"/>
      <c r="I328" s="270"/>
      <c r="J328" s="137"/>
      <c r="K328" s="137"/>
      <c r="L328" s="271"/>
      <c r="M328" s="192"/>
      <c r="N328" s="138"/>
      <c r="O328" s="137"/>
      <c r="P328" s="192"/>
      <c r="Q328" s="271"/>
      <c r="R328" s="139"/>
      <c r="S328" s="139"/>
      <c r="T328" s="137"/>
      <c r="U328" s="137"/>
      <c r="V328" s="137"/>
      <c r="W328" s="268"/>
      <c r="X328" s="146"/>
      <c r="Y328" s="125"/>
      <c r="Z328" s="125"/>
      <c r="AA328" s="146"/>
      <c r="AB328" s="183"/>
      <c r="AC328" s="125"/>
      <c r="AD328" s="146"/>
      <c r="AE328" s="125"/>
      <c r="AF328" s="146"/>
      <c r="AG328" s="125"/>
      <c r="AH328" s="146"/>
      <c r="AI328" s="125"/>
      <c r="AJ328" s="125"/>
      <c r="AK328" s="146"/>
      <c r="AL328" s="125"/>
      <c r="AM328" s="125"/>
      <c r="AN328" s="146"/>
      <c r="AO328" s="125"/>
      <c r="AP328" s="146"/>
      <c r="AQ328" s="125"/>
      <c r="AR328" s="146"/>
      <c r="AS328" s="125"/>
      <c r="AT328" s="146"/>
      <c r="AU328" s="125"/>
      <c r="AV328" s="125"/>
      <c r="AW328" s="146"/>
      <c r="AX328" s="125"/>
      <c r="AY328" s="125"/>
      <c r="AZ328" s="185"/>
      <c r="BA328" s="125"/>
      <c r="BB328" s="125"/>
      <c r="BC328" s="125"/>
      <c r="BD328" s="125"/>
      <c r="BE328" s="125"/>
      <c r="BF328" s="125"/>
      <c r="BG328" s="125"/>
      <c r="BH328" s="125"/>
      <c r="BI328" s="125"/>
      <c r="BJ328" s="125"/>
    </row>
    <row r="329">
      <c r="A329" s="146"/>
      <c r="B329" s="146"/>
      <c r="C329" s="146"/>
      <c r="D329" s="146"/>
      <c r="E329" s="134"/>
      <c r="F329" s="268"/>
      <c r="G329" s="269"/>
      <c r="H329" s="137"/>
      <c r="I329" s="270"/>
      <c r="J329" s="137"/>
      <c r="K329" s="137"/>
      <c r="L329" s="271"/>
      <c r="M329" s="192"/>
      <c r="N329" s="138"/>
      <c r="O329" s="137"/>
      <c r="P329" s="192"/>
      <c r="Q329" s="271"/>
      <c r="R329" s="139"/>
      <c r="S329" s="139"/>
      <c r="T329" s="137"/>
      <c r="U329" s="137"/>
      <c r="V329" s="137"/>
      <c r="W329" s="268"/>
      <c r="X329" s="146"/>
      <c r="Y329" s="125"/>
      <c r="Z329" s="125"/>
      <c r="AA329" s="146"/>
      <c r="AB329" s="183"/>
      <c r="AC329" s="125"/>
      <c r="AD329" s="146"/>
      <c r="AE329" s="125"/>
      <c r="AF329" s="146"/>
      <c r="AG329" s="125"/>
      <c r="AH329" s="146"/>
      <c r="AI329" s="125"/>
      <c r="AJ329" s="125"/>
      <c r="AK329" s="146"/>
      <c r="AL329" s="125"/>
      <c r="AM329" s="125"/>
      <c r="AN329" s="146"/>
      <c r="AO329" s="125"/>
      <c r="AP329" s="146"/>
      <c r="AQ329" s="125"/>
      <c r="AR329" s="146"/>
      <c r="AS329" s="125"/>
      <c r="AT329" s="146"/>
      <c r="AU329" s="125"/>
      <c r="AV329" s="125"/>
      <c r="AW329" s="146"/>
      <c r="AX329" s="125"/>
      <c r="AY329" s="125"/>
      <c r="AZ329" s="185"/>
      <c r="BA329" s="125"/>
      <c r="BB329" s="125"/>
      <c r="BC329" s="125"/>
      <c r="BD329" s="125"/>
      <c r="BE329" s="125"/>
      <c r="BF329" s="125"/>
      <c r="BG329" s="125"/>
      <c r="BH329" s="125"/>
      <c r="BI329" s="125"/>
      <c r="BJ329" s="125"/>
    </row>
    <row r="330">
      <c r="A330" s="146"/>
      <c r="B330" s="146"/>
      <c r="C330" s="146"/>
      <c r="D330" s="146"/>
      <c r="E330" s="134"/>
      <c r="F330" s="268"/>
      <c r="G330" s="269"/>
      <c r="H330" s="137"/>
      <c r="I330" s="270"/>
      <c r="J330" s="137"/>
      <c r="K330" s="137"/>
      <c r="L330" s="271"/>
      <c r="M330" s="192"/>
      <c r="N330" s="138"/>
      <c r="O330" s="137"/>
      <c r="P330" s="192"/>
      <c r="Q330" s="271"/>
      <c r="R330" s="139"/>
      <c r="S330" s="139"/>
      <c r="T330" s="137"/>
      <c r="U330" s="137"/>
      <c r="V330" s="137"/>
      <c r="W330" s="268"/>
      <c r="X330" s="146"/>
      <c r="Y330" s="125"/>
      <c r="Z330" s="125"/>
      <c r="AA330" s="146"/>
      <c r="AB330" s="183"/>
      <c r="AC330" s="125"/>
      <c r="AD330" s="146"/>
      <c r="AE330" s="125"/>
      <c r="AF330" s="146"/>
      <c r="AG330" s="125"/>
      <c r="AH330" s="146"/>
      <c r="AI330" s="125"/>
      <c r="AJ330" s="125"/>
      <c r="AK330" s="146"/>
      <c r="AL330" s="125"/>
      <c r="AM330" s="125"/>
      <c r="AN330" s="146"/>
      <c r="AO330" s="125"/>
      <c r="AP330" s="146"/>
      <c r="AQ330" s="125"/>
      <c r="AR330" s="146"/>
      <c r="AS330" s="125"/>
      <c r="AT330" s="146"/>
      <c r="AU330" s="125"/>
      <c r="AV330" s="125"/>
      <c r="AW330" s="146"/>
      <c r="AX330" s="125"/>
      <c r="AY330" s="125"/>
      <c r="AZ330" s="185"/>
      <c r="BA330" s="125"/>
      <c r="BB330" s="125"/>
      <c r="BC330" s="125"/>
      <c r="BD330" s="125"/>
      <c r="BE330" s="125"/>
      <c r="BF330" s="125"/>
      <c r="BG330" s="125"/>
      <c r="BH330" s="125"/>
      <c r="BI330" s="125"/>
      <c r="BJ330" s="125"/>
    </row>
    <row r="331">
      <c r="A331" s="146"/>
      <c r="B331" s="146"/>
      <c r="C331" s="146"/>
      <c r="D331" s="146"/>
      <c r="E331" s="134"/>
      <c r="F331" s="268"/>
      <c r="G331" s="269"/>
      <c r="H331" s="137"/>
      <c r="I331" s="270"/>
      <c r="J331" s="137"/>
      <c r="K331" s="137"/>
      <c r="L331" s="271"/>
      <c r="M331" s="192"/>
      <c r="N331" s="138"/>
      <c r="O331" s="137"/>
      <c r="P331" s="192"/>
      <c r="Q331" s="271"/>
      <c r="R331" s="139"/>
      <c r="S331" s="139"/>
      <c r="T331" s="137"/>
      <c r="U331" s="137"/>
      <c r="V331" s="137"/>
      <c r="W331" s="268"/>
      <c r="X331" s="146"/>
      <c r="Y331" s="125"/>
      <c r="Z331" s="125"/>
      <c r="AA331" s="146"/>
      <c r="AB331" s="183"/>
      <c r="AC331" s="125"/>
      <c r="AD331" s="146"/>
      <c r="AE331" s="125"/>
      <c r="AF331" s="146"/>
      <c r="AG331" s="125"/>
      <c r="AH331" s="146"/>
      <c r="AI331" s="125"/>
      <c r="AJ331" s="125"/>
      <c r="AK331" s="146"/>
      <c r="AL331" s="125"/>
      <c r="AM331" s="125"/>
      <c r="AN331" s="146"/>
      <c r="AO331" s="125"/>
      <c r="AP331" s="146"/>
      <c r="AQ331" s="125"/>
      <c r="AR331" s="146"/>
      <c r="AS331" s="125"/>
      <c r="AT331" s="146"/>
      <c r="AU331" s="125"/>
      <c r="AV331" s="125"/>
      <c r="AW331" s="146"/>
      <c r="AX331" s="125"/>
      <c r="AY331" s="125"/>
      <c r="AZ331" s="185"/>
      <c r="BA331" s="125"/>
      <c r="BB331" s="125"/>
      <c r="BC331" s="125"/>
      <c r="BD331" s="125"/>
      <c r="BE331" s="125"/>
      <c r="BF331" s="125"/>
      <c r="BG331" s="125"/>
      <c r="BH331" s="125"/>
      <c r="BI331" s="125"/>
      <c r="BJ331" s="125"/>
    </row>
    <row r="332">
      <c r="A332" s="146"/>
      <c r="B332" s="146"/>
      <c r="C332" s="146"/>
      <c r="D332" s="146"/>
      <c r="E332" s="134"/>
      <c r="F332" s="268"/>
      <c r="G332" s="269"/>
      <c r="H332" s="137"/>
      <c r="I332" s="270"/>
      <c r="J332" s="137"/>
      <c r="K332" s="137"/>
      <c r="L332" s="271"/>
      <c r="M332" s="192"/>
      <c r="N332" s="138"/>
      <c r="O332" s="137"/>
      <c r="P332" s="192"/>
      <c r="Q332" s="271"/>
      <c r="R332" s="139"/>
      <c r="S332" s="139"/>
      <c r="T332" s="137"/>
      <c r="U332" s="137"/>
      <c r="V332" s="137"/>
      <c r="W332" s="268"/>
      <c r="X332" s="146"/>
      <c r="Y332" s="125"/>
      <c r="Z332" s="125"/>
      <c r="AA332" s="146"/>
      <c r="AB332" s="183"/>
      <c r="AC332" s="125"/>
      <c r="AD332" s="146"/>
      <c r="AE332" s="125"/>
      <c r="AF332" s="146"/>
      <c r="AG332" s="125"/>
      <c r="AH332" s="146"/>
      <c r="AI332" s="125"/>
      <c r="AJ332" s="125"/>
      <c r="AK332" s="146"/>
      <c r="AL332" s="125"/>
      <c r="AM332" s="125"/>
      <c r="AN332" s="146"/>
      <c r="AO332" s="125"/>
      <c r="AP332" s="146"/>
      <c r="AQ332" s="125"/>
      <c r="AR332" s="146"/>
      <c r="AS332" s="125"/>
      <c r="AT332" s="146"/>
      <c r="AU332" s="125"/>
      <c r="AV332" s="125"/>
      <c r="AW332" s="146"/>
      <c r="AX332" s="125"/>
      <c r="AY332" s="125"/>
      <c r="AZ332" s="185"/>
      <c r="BA332" s="125"/>
      <c r="BB332" s="125"/>
      <c r="BC332" s="125"/>
      <c r="BD332" s="125"/>
      <c r="BE332" s="125"/>
      <c r="BF332" s="125"/>
      <c r="BG332" s="125"/>
      <c r="BH332" s="125"/>
      <c r="BI332" s="125"/>
      <c r="BJ332" s="125"/>
    </row>
    <row r="333">
      <c r="A333" s="146"/>
      <c r="B333" s="146"/>
      <c r="C333" s="146"/>
      <c r="D333" s="146"/>
      <c r="E333" s="134"/>
      <c r="F333" s="268"/>
      <c r="G333" s="269"/>
      <c r="H333" s="137"/>
      <c r="I333" s="270"/>
      <c r="J333" s="137"/>
      <c r="K333" s="137"/>
      <c r="L333" s="271"/>
      <c r="M333" s="192"/>
      <c r="N333" s="138"/>
      <c r="O333" s="137"/>
      <c r="P333" s="192"/>
      <c r="Q333" s="271"/>
      <c r="R333" s="139"/>
      <c r="S333" s="139"/>
      <c r="T333" s="137"/>
      <c r="U333" s="137"/>
      <c r="V333" s="137"/>
      <c r="W333" s="268"/>
      <c r="X333" s="146"/>
      <c r="Y333" s="125"/>
      <c r="Z333" s="125"/>
      <c r="AA333" s="146"/>
      <c r="AB333" s="183"/>
      <c r="AC333" s="125"/>
      <c r="AD333" s="146"/>
      <c r="AE333" s="125"/>
      <c r="AF333" s="146"/>
      <c r="AG333" s="125"/>
      <c r="AH333" s="146"/>
      <c r="AI333" s="125"/>
      <c r="AJ333" s="125"/>
      <c r="AK333" s="146"/>
      <c r="AL333" s="125"/>
      <c r="AM333" s="125"/>
      <c r="AN333" s="146"/>
      <c r="AO333" s="125"/>
      <c r="AP333" s="146"/>
      <c r="AQ333" s="125"/>
      <c r="AR333" s="146"/>
      <c r="AS333" s="125"/>
      <c r="AT333" s="146"/>
      <c r="AU333" s="125"/>
      <c r="AV333" s="125"/>
      <c r="AW333" s="146"/>
      <c r="AX333" s="125"/>
      <c r="AY333" s="125"/>
      <c r="AZ333" s="185"/>
      <c r="BA333" s="125"/>
      <c r="BB333" s="125"/>
      <c r="BC333" s="125"/>
      <c r="BD333" s="125"/>
      <c r="BE333" s="125"/>
      <c r="BF333" s="125"/>
      <c r="BG333" s="125"/>
      <c r="BH333" s="125"/>
      <c r="BI333" s="125"/>
      <c r="BJ333" s="125"/>
    </row>
    <row r="334">
      <c r="A334" s="146"/>
      <c r="B334" s="146"/>
      <c r="C334" s="146"/>
      <c r="D334" s="146"/>
      <c r="E334" s="134"/>
      <c r="F334" s="268"/>
      <c r="G334" s="269"/>
      <c r="H334" s="137"/>
      <c r="I334" s="270"/>
      <c r="J334" s="137"/>
      <c r="K334" s="137"/>
      <c r="L334" s="271"/>
      <c r="M334" s="192"/>
      <c r="N334" s="138"/>
      <c r="O334" s="137"/>
      <c r="P334" s="192"/>
      <c r="Q334" s="271"/>
      <c r="R334" s="139"/>
      <c r="S334" s="139"/>
      <c r="T334" s="137"/>
      <c r="U334" s="137"/>
      <c r="V334" s="137"/>
      <c r="W334" s="268"/>
      <c r="X334" s="146"/>
      <c r="Y334" s="125"/>
      <c r="Z334" s="125"/>
      <c r="AA334" s="146"/>
      <c r="AB334" s="183"/>
      <c r="AC334" s="125"/>
      <c r="AD334" s="146"/>
      <c r="AE334" s="125"/>
      <c r="AF334" s="146"/>
      <c r="AG334" s="125"/>
      <c r="AH334" s="146"/>
      <c r="AI334" s="125"/>
      <c r="AJ334" s="125"/>
      <c r="AK334" s="146"/>
      <c r="AL334" s="125"/>
      <c r="AM334" s="125"/>
      <c r="AN334" s="146"/>
      <c r="AO334" s="125"/>
      <c r="AP334" s="146"/>
      <c r="AQ334" s="125"/>
      <c r="AR334" s="146"/>
      <c r="AS334" s="125"/>
      <c r="AT334" s="146"/>
      <c r="AU334" s="125"/>
      <c r="AV334" s="125"/>
      <c r="AW334" s="146"/>
      <c r="AX334" s="125"/>
      <c r="AY334" s="125"/>
      <c r="AZ334" s="185"/>
      <c r="BA334" s="125"/>
      <c r="BB334" s="125"/>
      <c r="BC334" s="125"/>
      <c r="BD334" s="125"/>
      <c r="BE334" s="125"/>
      <c r="BF334" s="125"/>
      <c r="BG334" s="125"/>
      <c r="BH334" s="125"/>
      <c r="BI334" s="125"/>
      <c r="BJ334" s="125"/>
    </row>
    <row r="335">
      <c r="A335" s="146"/>
      <c r="B335" s="146"/>
      <c r="C335" s="146"/>
      <c r="D335" s="146"/>
      <c r="E335" s="134"/>
      <c r="F335" s="268"/>
      <c r="G335" s="269"/>
      <c r="H335" s="137"/>
      <c r="I335" s="270"/>
      <c r="J335" s="137"/>
      <c r="K335" s="137"/>
      <c r="L335" s="271"/>
      <c r="M335" s="192"/>
      <c r="N335" s="138"/>
      <c r="O335" s="137"/>
      <c r="P335" s="192"/>
      <c r="Q335" s="271"/>
      <c r="R335" s="139"/>
      <c r="S335" s="139"/>
      <c r="T335" s="137"/>
      <c r="U335" s="137"/>
      <c r="V335" s="137"/>
      <c r="W335" s="268"/>
      <c r="X335" s="146"/>
      <c r="Y335" s="125"/>
      <c r="Z335" s="125"/>
      <c r="AA335" s="146"/>
      <c r="AB335" s="183"/>
      <c r="AC335" s="125"/>
      <c r="AD335" s="146"/>
      <c r="AE335" s="125"/>
      <c r="AF335" s="146"/>
      <c r="AG335" s="125"/>
      <c r="AH335" s="146"/>
      <c r="AI335" s="125"/>
      <c r="AJ335" s="125"/>
      <c r="AK335" s="146"/>
      <c r="AL335" s="125"/>
      <c r="AM335" s="125"/>
      <c r="AN335" s="146"/>
      <c r="AO335" s="125"/>
      <c r="AP335" s="146"/>
      <c r="AQ335" s="125"/>
      <c r="AR335" s="146"/>
      <c r="AS335" s="125"/>
      <c r="AT335" s="146"/>
      <c r="AU335" s="125"/>
      <c r="AV335" s="125"/>
      <c r="AW335" s="146"/>
      <c r="AX335" s="125"/>
      <c r="AY335" s="125"/>
      <c r="AZ335" s="185"/>
      <c r="BA335" s="125"/>
      <c r="BB335" s="125"/>
      <c r="BC335" s="125"/>
      <c r="BD335" s="125"/>
      <c r="BE335" s="125"/>
      <c r="BF335" s="125"/>
      <c r="BG335" s="125"/>
      <c r="BH335" s="125"/>
      <c r="BI335" s="125"/>
      <c r="BJ335" s="125"/>
    </row>
    <row r="336">
      <c r="A336" s="146"/>
      <c r="B336" s="146"/>
      <c r="C336" s="146"/>
      <c r="D336" s="146"/>
      <c r="E336" s="134"/>
      <c r="F336" s="268"/>
      <c r="G336" s="269"/>
      <c r="H336" s="137"/>
      <c r="I336" s="270"/>
      <c r="J336" s="137"/>
      <c r="K336" s="137"/>
      <c r="L336" s="271"/>
      <c r="M336" s="192"/>
      <c r="N336" s="138"/>
      <c r="O336" s="137"/>
      <c r="P336" s="192"/>
      <c r="Q336" s="271"/>
      <c r="R336" s="139"/>
      <c r="S336" s="139"/>
      <c r="T336" s="137"/>
      <c r="U336" s="137"/>
      <c r="V336" s="137"/>
      <c r="W336" s="268"/>
      <c r="X336" s="146"/>
      <c r="Y336" s="125"/>
      <c r="Z336" s="125"/>
      <c r="AA336" s="146"/>
      <c r="AB336" s="183"/>
      <c r="AC336" s="125"/>
      <c r="AD336" s="146"/>
      <c r="AE336" s="125"/>
      <c r="AF336" s="146"/>
      <c r="AG336" s="125"/>
      <c r="AH336" s="146"/>
      <c r="AI336" s="125"/>
      <c r="AJ336" s="125"/>
      <c r="AK336" s="146"/>
      <c r="AL336" s="125"/>
      <c r="AM336" s="125"/>
      <c r="AN336" s="146"/>
      <c r="AO336" s="125"/>
      <c r="AP336" s="146"/>
      <c r="AQ336" s="125"/>
      <c r="AR336" s="146"/>
      <c r="AS336" s="125"/>
      <c r="AT336" s="146"/>
      <c r="AU336" s="125"/>
      <c r="AV336" s="125"/>
      <c r="AW336" s="146"/>
      <c r="AX336" s="125"/>
      <c r="AY336" s="125"/>
      <c r="AZ336" s="185"/>
      <c r="BA336" s="125"/>
      <c r="BB336" s="125"/>
      <c r="BC336" s="125"/>
      <c r="BD336" s="125"/>
      <c r="BE336" s="125"/>
      <c r="BF336" s="125"/>
      <c r="BG336" s="125"/>
      <c r="BH336" s="125"/>
      <c r="BI336" s="125"/>
      <c r="BJ336" s="125"/>
    </row>
    <row r="337">
      <c r="A337" s="146"/>
      <c r="B337" s="146"/>
      <c r="C337" s="146"/>
      <c r="D337" s="146"/>
      <c r="E337" s="134"/>
      <c r="F337" s="268"/>
      <c r="G337" s="269"/>
      <c r="H337" s="137"/>
      <c r="I337" s="270"/>
      <c r="J337" s="137"/>
      <c r="K337" s="137"/>
      <c r="L337" s="271"/>
      <c r="M337" s="192"/>
      <c r="N337" s="138"/>
      <c r="O337" s="137"/>
      <c r="P337" s="192"/>
      <c r="Q337" s="271"/>
      <c r="R337" s="139"/>
      <c r="S337" s="139"/>
      <c r="T337" s="137"/>
      <c r="U337" s="137"/>
      <c r="V337" s="137"/>
      <c r="W337" s="268"/>
      <c r="X337" s="146"/>
      <c r="Y337" s="125"/>
      <c r="Z337" s="125"/>
      <c r="AA337" s="146"/>
      <c r="AB337" s="183"/>
      <c r="AC337" s="125"/>
      <c r="AD337" s="146"/>
      <c r="AE337" s="125"/>
      <c r="AF337" s="146"/>
      <c r="AG337" s="125"/>
      <c r="AH337" s="146"/>
      <c r="AI337" s="125"/>
      <c r="AJ337" s="125"/>
      <c r="AK337" s="146"/>
      <c r="AL337" s="125"/>
      <c r="AM337" s="125"/>
      <c r="AN337" s="146"/>
      <c r="AO337" s="125"/>
      <c r="AP337" s="146"/>
      <c r="AQ337" s="125"/>
      <c r="AR337" s="146"/>
      <c r="AS337" s="125"/>
      <c r="AT337" s="146"/>
      <c r="AU337" s="125"/>
      <c r="AV337" s="125"/>
      <c r="AW337" s="146"/>
      <c r="AX337" s="125"/>
      <c r="AY337" s="125"/>
      <c r="AZ337" s="185"/>
      <c r="BA337" s="125"/>
      <c r="BB337" s="125"/>
      <c r="BC337" s="125"/>
      <c r="BD337" s="125"/>
      <c r="BE337" s="125"/>
      <c r="BF337" s="125"/>
      <c r="BG337" s="125"/>
      <c r="BH337" s="125"/>
      <c r="BI337" s="125"/>
      <c r="BJ337" s="125"/>
    </row>
    <row r="338">
      <c r="A338" s="146"/>
      <c r="B338" s="146"/>
      <c r="C338" s="146"/>
      <c r="D338" s="146"/>
      <c r="E338" s="134"/>
      <c r="F338" s="268"/>
      <c r="G338" s="269"/>
      <c r="H338" s="137"/>
      <c r="I338" s="270"/>
      <c r="J338" s="137"/>
      <c r="K338" s="137"/>
      <c r="L338" s="271"/>
      <c r="M338" s="192"/>
      <c r="N338" s="138"/>
      <c r="O338" s="137"/>
      <c r="P338" s="192"/>
      <c r="Q338" s="271"/>
      <c r="R338" s="139"/>
      <c r="S338" s="139"/>
      <c r="T338" s="137"/>
      <c r="U338" s="137"/>
      <c r="V338" s="137"/>
      <c r="W338" s="268"/>
      <c r="X338" s="146"/>
      <c r="Y338" s="125"/>
      <c r="Z338" s="125"/>
      <c r="AA338" s="146"/>
      <c r="AB338" s="183"/>
      <c r="AC338" s="125"/>
      <c r="AD338" s="146"/>
      <c r="AE338" s="125"/>
      <c r="AF338" s="146"/>
      <c r="AG338" s="125"/>
      <c r="AH338" s="146"/>
      <c r="AI338" s="125"/>
      <c r="AJ338" s="125"/>
      <c r="AK338" s="146"/>
      <c r="AL338" s="125"/>
      <c r="AM338" s="125"/>
      <c r="AN338" s="146"/>
      <c r="AO338" s="125"/>
      <c r="AP338" s="146"/>
      <c r="AQ338" s="125"/>
      <c r="AR338" s="146"/>
      <c r="AS338" s="125"/>
      <c r="AT338" s="146"/>
      <c r="AU338" s="125"/>
      <c r="AV338" s="125"/>
      <c r="AW338" s="146"/>
      <c r="AX338" s="125"/>
      <c r="AY338" s="125"/>
      <c r="AZ338" s="185"/>
      <c r="BA338" s="125"/>
      <c r="BB338" s="125"/>
      <c r="BC338" s="125"/>
      <c r="BD338" s="125"/>
      <c r="BE338" s="125"/>
      <c r="BF338" s="125"/>
      <c r="BG338" s="125"/>
      <c r="BH338" s="125"/>
      <c r="BI338" s="125"/>
      <c r="BJ338" s="125"/>
    </row>
    <row r="339">
      <c r="A339" s="146"/>
      <c r="B339" s="146"/>
      <c r="C339" s="146"/>
      <c r="D339" s="146"/>
      <c r="E339" s="134"/>
      <c r="F339" s="268"/>
      <c r="G339" s="269"/>
      <c r="H339" s="137"/>
      <c r="I339" s="270"/>
      <c r="J339" s="137"/>
      <c r="K339" s="137"/>
      <c r="L339" s="271"/>
      <c r="M339" s="192"/>
      <c r="N339" s="138"/>
      <c r="O339" s="137"/>
      <c r="P339" s="192"/>
      <c r="Q339" s="271"/>
      <c r="R339" s="139"/>
      <c r="S339" s="139"/>
      <c r="T339" s="137"/>
      <c r="U339" s="137"/>
      <c r="V339" s="137"/>
      <c r="W339" s="268"/>
      <c r="X339" s="146"/>
      <c r="Y339" s="125"/>
      <c r="Z339" s="125"/>
      <c r="AA339" s="146"/>
      <c r="AB339" s="183"/>
      <c r="AC339" s="125"/>
      <c r="AD339" s="146"/>
      <c r="AE339" s="125"/>
      <c r="AF339" s="146"/>
      <c r="AG339" s="125"/>
      <c r="AH339" s="146"/>
      <c r="AI339" s="125"/>
      <c r="AJ339" s="125"/>
      <c r="AK339" s="146"/>
      <c r="AL339" s="125"/>
      <c r="AM339" s="125"/>
      <c r="AN339" s="146"/>
      <c r="AO339" s="125"/>
      <c r="AP339" s="146"/>
      <c r="AQ339" s="125"/>
      <c r="AR339" s="146"/>
      <c r="AS339" s="125"/>
      <c r="AT339" s="146"/>
      <c r="AU339" s="125"/>
      <c r="AV339" s="125"/>
      <c r="AW339" s="146"/>
      <c r="AX339" s="125"/>
      <c r="AY339" s="125"/>
      <c r="AZ339" s="185"/>
      <c r="BA339" s="125"/>
      <c r="BB339" s="125"/>
      <c r="BC339" s="125"/>
      <c r="BD339" s="125"/>
      <c r="BE339" s="125"/>
      <c r="BF339" s="125"/>
      <c r="BG339" s="125"/>
      <c r="BH339" s="125"/>
      <c r="BI339" s="125"/>
      <c r="BJ339" s="125"/>
    </row>
    <row r="340">
      <c r="A340" s="146"/>
      <c r="B340" s="146"/>
      <c r="C340" s="146"/>
      <c r="D340" s="146"/>
      <c r="E340" s="134"/>
      <c r="F340" s="268"/>
      <c r="G340" s="269"/>
      <c r="H340" s="137"/>
      <c r="I340" s="270"/>
      <c r="J340" s="137"/>
      <c r="K340" s="137"/>
      <c r="L340" s="271"/>
      <c r="M340" s="192"/>
      <c r="N340" s="138"/>
      <c r="O340" s="137"/>
      <c r="P340" s="192"/>
      <c r="Q340" s="271"/>
      <c r="R340" s="139"/>
      <c r="S340" s="139"/>
      <c r="T340" s="137"/>
      <c r="U340" s="137"/>
      <c r="V340" s="137"/>
      <c r="W340" s="268"/>
      <c r="X340" s="146"/>
      <c r="Y340" s="125"/>
      <c r="Z340" s="125"/>
      <c r="AA340" s="146"/>
      <c r="AB340" s="183"/>
      <c r="AC340" s="125"/>
      <c r="AD340" s="146"/>
      <c r="AE340" s="125"/>
      <c r="AF340" s="146"/>
      <c r="AG340" s="125"/>
      <c r="AH340" s="146"/>
      <c r="AI340" s="125"/>
      <c r="AJ340" s="125"/>
      <c r="AK340" s="146"/>
      <c r="AL340" s="125"/>
      <c r="AM340" s="125"/>
      <c r="AN340" s="146"/>
      <c r="AO340" s="125"/>
      <c r="AP340" s="146"/>
      <c r="AQ340" s="125"/>
      <c r="AR340" s="146"/>
      <c r="AS340" s="125"/>
      <c r="AT340" s="146"/>
      <c r="AU340" s="125"/>
      <c r="AV340" s="125"/>
      <c r="AW340" s="146"/>
      <c r="AX340" s="125"/>
      <c r="AY340" s="125"/>
      <c r="AZ340" s="185"/>
      <c r="BA340" s="125"/>
      <c r="BB340" s="125"/>
      <c r="BC340" s="125"/>
      <c r="BD340" s="125"/>
      <c r="BE340" s="125"/>
      <c r="BF340" s="125"/>
      <c r="BG340" s="125"/>
      <c r="BH340" s="125"/>
      <c r="BI340" s="125"/>
      <c r="BJ340" s="125"/>
    </row>
    <row r="341">
      <c r="A341" s="146"/>
      <c r="B341" s="146"/>
      <c r="C341" s="146"/>
      <c r="D341" s="146"/>
      <c r="E341" s="134"/>
      <c r="F341" s="268"/>
      <c r="G341" s="269"/>
      <c r="H341" s="137"/>
      <c r="I341" s="270"/>
      <c r="J341" s="137"/>
      <c r="K341" s="137"/>
      <c r="L341" s="271"/>
      <c r="M341" s="192"/>
      <c r="N341" s="138"/>
      <c r="O341" s="137"/>
      <c r="P341" s="192"/>
      <c r="Q341" s="271"/>
      <c r="R341" s="139"/>
      <c r="S341" s="139"/>
      <c r="T341" s="137"/>
      <c r="U341" s="137"/>
      <c r="V341" s="137"/>
      <c r="W341" s="268"/>
      <c r="X341" s="146"/>
      <c r="Y341" s="125"/>
      <c r="Z341" s="125"/>
      <c r="AA341" s="146"/>
      <c r="AB341" s="183"/>
      <c r="AC341" s="125"/>
      <c r="AD341" s="146"/>
      <c r="AE341" s="125"/>
      <c r="AF341" s="146"/>
      <c r="AG341" s="125"/>
      <c r="AH341" s="146"/>
      <c r="AI341" s="125"/>
      <c r="AJ341" s="125"/>
      <c r="AK341" s="146"/>
      <c r="AL341" s="125"/>
      <c r="AM341" s="125"/>
      <c r="AN341" s="146"/>
      <c r="AO341" s="125"/>
      <c r="AP341" s="146"/>
      <c r="AQ341" s="125"/>
      <c r="AR341" s="146"/>
      <c r="AS341" s="125"/>
      <c r="AT341" s="146"/>
      <c r="AU341" s="125"/>
      <c r="AV341" s="125"/>
      <c r="AW341" s="146"/>
      <c r="AX341" s="125"/>
      <c r="AY341" s="125"/>
      <c r="AZ341" s="185"/>
      <c r="BA341" s="125"/>
      <c r="BB341" s="125"/>
      <c r="BC341" s="125"/>
      <c r="BD341" s="125"/>
      <c r="BE341" s="125"/>
      <c r="BF341" s="125"/>
      <c r="BG341" s="125"/>
      <c r="BH341" s="125"/>
      <c r="BI341" s="125"/>
      <c r="BJ341" s="125"/>
    </row>
    <row r="342">
      <c r="A342" s="146"/>
      <c r="B342" s="146"/>
      <c r="C342" s="146"/>
      <c r="D342" s="146"/>
      <c r="E342" s="134"/>
      <c r="F342" s="268"/>
      <c r="G342" s="269"/>
      <c r="H342" s="137"/>
      <c r="I342" s="270"/>
      <c r="J342" s="137"/>
      <c r="K342" s="137"/>
      <c r="L342" s="271"/>
      <c r="M342" s="192"/>
      <c r="N342" s="138"/>
      <c r="O342" s="137"/>
      <c r="P342" s="192"/>
      <c r="Q342" s="271"/>
      <c r="R342" s="139"/>
      <c r="S342" s="139"/>
      <c r="T342" s="137"/>
      <c r="U342" s="137"/>
      <c r="V342" s="137"/>
      <c r="W342" s="268"/>
      <c r="X342" s="146"/>
      <c r="Y342" s="125"/>
      <c r="Z342" s="125"/>
      <c r="AA342" s="146"/>
      <c r="AB342" s="183"/>
      <c r="AC342" s="125"/>
      <c r="AD342" s="146"/>
      <c r="AE342" s="125"/>
      <c r="AF342" s="146"/>
      <c r="AG342" s="125"/>
      <c r="AH342" s="146"/>
      <c r="AI342" s="125"/>
      <c r="AJ342" s="125"/>
      <c r="AK342" s="146"/>
      <c r="AL342" s="125"/>
      <c r="AM342" s="125"/>
      <c r="AN342" s="146"/>
      <c r="AO342" s="125"/>
      <c r="AP342" s="146"/>
      <c r="AQ342" s="125"/>
      <c r="AR342" s="146"/>
      <c r="AS342" s="125"/>
      <c r="AT342" s="146"/>
      <c r="AU342" s="125"/>
      <c r="AV342" s="125"/>
      <c r="AW342" s="146"/>
      <c r="AX342" s="125"/>
      <c r="AY342" s="125"/>
      <c r="AZ342" s="185"/>
      <c r="BA342" s="125"/>
      <c r="BB342" s="125"/>
      <c r="BC342" s="125"/>
      <c r="BD342" s="125"/>
      <c r="BE342" s="125"/>
      <c r="BF342" s="125"/>
      <c r="BG342" s="125"/>
      <c r="BH342" s="125"/>
      <c r="BI342" s="125"/>
      <c r="BJ342" s="125"/>
    </row>
    <row r="343">
      <c r="A343" s="146"/>
      <c r="B343" s="146"/>
      <c r="C343" s="146"/>
      <c r="D343" s="146"/>
      <c r="E343" s="134"/>
      <c r="F343" s="268"/>
      <c r="G343" s="269"/>
      <c r="H343" s="137"/>
      <c r="I343" s="270"/>
      <c r="J343" s="137"/>
      <c r="K343" s="137"/>
      <c r="L343" s="271"/>
      <c r="M343" s="192"/>
      <c r="N343" s="138"/>
      <c r="O343" s="137"/>
      <c r="P343" s="192"/>
      <c r="Q343" s="271"/>
      <c r="R343" s="139"/>
      <c r="S343" s="139"/>
      <c r="T343" s="137"/>
      <c r="U343" s="137"/>
      <c r="V343" s="137"/>
      <c r="W343" s="268"/>
      <c r="X343" s="146"/>
      <c r="Y343" s="125"/>
      <c r="Z343" s="125"/>
      <c r="AA343" s="146"/>
      <c r="AB343" s="183"/>
      <c r="AC343" s="125"/>
      <c r="AD343" s="146"/>
      <c r="AE343" s="125"/>
      <c r="AF343" s="146"/>
      <c r="AG343" s="125"/>
      <c r="AH343" s="146"/>
      <c r="AI343" s="125"/>
      <c r="AJ343" s="125"/>
      <c r="AK343" s="146"/>
      <c r="AL343" s="125"/>
      <c r="AM343" s="125"/>
      <c r="AN343" s="146"/>
      <c r="AO343" s="125"/>
      <c r="AP343" s="146"/>
      <c r="AQ343" s="125"/>
      <c r="AR343" s="146"/>
      <c r="AS343" s="125"/>
      <c r="AT343" s="146"/>
      <c r="AU343" s="125"/>
      <c r="AV343" s="125"/>
      <c r="AW343" s="146"/>
      <c r="AX343" s="125"/>
      <c r="AY343" s="125"/>
      <c r="AZ343" s="185"/>
      <c r="BA343" s="125"/>
      <c r="BB343" s="125"/>
      <c r="BC343" s="125"/>
      <c r="BD343" s="125"/>
      <c r="BE343" s="125"/>
      <c r="BF343" s="125"/>
      <c r="BG343" s="125"/>
      <c r="BH343" s="125"/>
      <c r="BI343" s="125"/>
      <c r="BJ343" s="125"/>
    </row>
    <row r="344">
      <c r="A344" s="146"/>
      <c r="B344" s="146"/>
      <c r="C344" s="146"/>
      <c r="D344" s="146"/>
      <c r="E344" s="134"/>
      <c r="F344" s="268"/>
      <c r="G344" s="269"/>
      <c r="H344" s="137"/>
      <c r="I344" s="270"/>
      <c r="J344" s="137"/>
      <c r="K344" s="137"/>
      <c r="L344" s="271"/>
      <c r="M344" s="192"/>
      <c r="N344" s="138"/>
      <c r="O344" s="137"/>
      <c r="P344" s="192"/>
      <c r="Q344" s="271"/>
      <c r="R344" s="139"/>
      <c r="S344" s="139"/>
      <c r="T344" s="137"/>
      <c r="U344" s="137"/>
      <c r="V344" s="137"/>
      <c r="W344" s="268"/>
      <c r="X344" s="146"/>
      <c r="Y344" s="125"/>
      <c r="Z344" s="125"/>
      <c r="AA344" s="146"/>
      <c r="AB344" s="183"/>
      <c r="AC344" s="125"/>
      <c r="AD344" s="146"/>
      <c r="AE344" s="125"/>
      <c r="AF344" s="146"/>
      <c r="AG344" s="125"/>
      <c r="AH344" s="146"/>
      <c r="AI344" s="125"/>
      <c r="AJ344" s="125"/>
      <c r="AK344" s="146"/>
      <c r="AL344" s="125"/>
      <c r="AM344" s="125"/>
      <c r="AN344" s="146"/>
      <c r="AO344" s="125"/>
      <c r="AP344" s="146"/>
      <c r="AQ344" s="125"/>
      <c r="AR344" s="146"/>
      <c r="AS344" s="125"/>
      <c r="AT344" s="146"/>
      <c r="AU344" s="125"/>
      <c r="AV344" s="125"/>
      <c r="AW344" s="146"/>
      <c r="AX344" s="125"/>
      <c r="AY344" s="125"/>
      <c r="AZ344" s="185"/>
      <c r="BA344" s="125"/>
      <c r="BB344" s="125"/>
      <c r="BC344" s="125"/>
      <c r="BD344" s="125"/>
      <c r="BE344" s="125"/>
      <c r="BF344" s="125"/>
      <c r="BG344" s="125"/>
      <c r="BH344" s="125"/>
      <c r="BI344" s="125"/>
      <c r="BJ344" s="125"/>
    </row>
    <row r="345">
      <c r="A345" s="146"/>
      <c r="B345" s="146"/>
      <c r="C345" s="146"/>
      <c r="D345" s="146"/>
      <c r="E345" s="134"/>
      <c r="F345" s="268"/>
      <c r="G345" s="269"/>
      <c r="H345" s="137"/>
      <c r="I345" s="270"/>
      <c r="J345" s="137"/>
      <c r="K345" s="137"/>
      <c r="L345" s="271"/>
      <c r="M345" s="192"/>
      <c r="N345" s="138"/>
      <c r="O345" s="137"/>
      <c r="P345" s="192"/>
      <c r="Q345" s="271"/>
      <c r="R345" s="139"/>
      <c r="S345" s="139"/>
      <c r="T345" s="137"/>
      <c r="U345" s="137"/>
      <c r="V345" s="137"/>
      <c r="W345" s="268"/>
      <c r="X345" s="146"/>
      <c r="Y345" s="125"/>
      <c r="Z345" s="125"/>
      <c r="AA345" s="146"/>
      <c r="AB345" s="183"/>
      <c r="AC345" s="125"/>
      <c r="AD345" s="146"/>
      <c r="AE345" s="125"/>
      <c r="AF345" s="146"/>
      <c r="AG345" s="125"/>
      <c r="AH345" s="146"/>
      <c r="AI345" s="125"/>
      <c r="AJ345" s="125"/>
      <c r="AK345" s="146"/>
      <c r="AL345" s="125"/>
      <c r="AM345" s="125"/>
      <c r="AN345" s="146"/>
      <c r="AO345" s="125"/>
      <c r="AP345" s="146"/>
      <c r="AQ345" s="125"/>
      <c r="AR345" s="146"/>
      <c r="AS345" s="125"/>
      <c r="AT345" s="146"/>
      <c r="AU345" s="125"/>
      <c r="AV345" s="125"/>
      <c r="AW345" s="146"/>
      <c r="AX345" s="125"/>
      <c r="AY345" s="125"/>
      <c r="AZ345" s="185"/>
      <c r="BA345" s="125"/>
      <c r="BB345" s="125"/>
      <c r="BC345" s="125"/>
      <c r="BD345" s="125"/>
      <c r="BE345" s="125"/>
      <c r="BF345" s="125"/>
      <c r="BG345" s="125"/>
      <c r="BH345" s="125"/>
      <c r="BI345" s="125"/>
      <c r="BJ345" s="125"/>
    </row>
    <row r="346">
      <c r="A346" s="146"/>
      <c r="B346" s="146"/>
      <c r="C346" s="146"/>
      <c r="D346" s="146"/>
      <c r="E346" s="134"/>
      <c r="F346" s="268"/>
      <c r="G346" s="269"/>
      <c r="H346" s="137"/>
      <c r="I346" s="270"/>
      <c r="J346" s="137"/>
      <c r="K346" s="137"/>
      <c r="L346" s="271"/>
      <c r="M346" s="192"/>
      <c r="N346" s="138"/>
      <c r="O346" s="137"/>
      <c r="P346" s="192"/>
      <c r="Q346" s="271"/>
      <c r="R346" s="139"/>
      <c r="S346" s="139"/>
      <c r="T346" s="137"/>
      <c r="U346" s="137"/>
      <c r="V346" s="137"/>
      <c r="W346" s="268"/>
      <c r="X346" s="146"/>
      <c r="Y346" s="125"/>
      <c r="Z346" s="125"/>
      <c r="AA346" s="146"/>
      <c r="AB346" s="183"/>
      <c r="AC346" s="125"/>
      <c r="AD346" s="146"/>
      <c r="AE346" s="125"/>
      <c r="AF346" s="146"/>
      <c r="AG346" s="125"/>
      <c r="AH346" s="146"/>
      <c r="AI346" s="125"/>
      <c r="AJ346" s="125"/>
      <c r="AK346" s="146"/>
      <c r="AL346" s="125"/>
      <c r="AM346" s="125"/>
      <c r="AN346" s="146"/>
      <c r="AO346" s="125"/>
      <c r="AP346" s="146"/>
      <c r="AQ346" s="125"/>
      <c r="AR346" s="146"/>
      <c r="AS346" s="125"/>
      <c r="AT346" s="146"/>
      <c r="AU346" s="125"/>
      <c r="AV346" s="125"/>
      <c r="AW346" s="146"/>
      <c r="AX346" s="125"/>
      <c r="AY346" s="125"/>
      <c r="AZ346" s="185"/>
      <c r="BA346" s="125"/>
      <c r="BB346" s="125"/>
      <c r="BC346" s="125"/>
      <c r="BD346" s="125"/>
      <c r="BE346" s="125"/>
      <c r="BF346" s="125"/>
      <c r="BG346" s="125"/>
      <c r="BH346" s="125"/>
      <c r="BI346" s="125"/>
      <c r="BJ346" s="125"/>
    </row>
    <row r="347">
      <c r="A347" s="146"/>
      <c r="B347" s="146"/>
      <c r="C347" s="146"/>
      <c r="D347" s="146"/>
      <c r="E347" s="134"/>
      <c r="F347" s="268"/>
      <c r="G347" s="269"/>
      <c r="H347" s="137"/>
      <c r="I347" s="270"/>
      <c r="J347" s="137"/>
      <c r="K347" s="137"/>
      <c r="L347" s="271"/>
      <c r="M347" s="192"/>
      <c r="N347" s="138"/>
      <c r="O347" s="137"/>
      <c r="P347" s="192"/>
      <c r="Q347" s="271"/>
      <c r="R347" s="139"/>
      <c r="S347" s="139"/>
      <c r="T347" s="137"/>
      <c r="U347" s="137"/>
      <c r="V347" s="137"/>
      <c r="W347" s="268"/>
      <c r="X347" s="146"/>
      <c r="Y347" s="125"/>
      <c r="Z347" s="125"/>
      <c r="AA347" s="146"/>
      <c r="AB347" s="183"/>
      <c r="AC347" s="125"/>
      <c r="AD347" s="146"/>
      <c r="AE347" s="125"/>
      <c r="AF347" s="146"/>
      <c r="AG347" s="125"/>
      <c r="AH347" s="146"/>
      <c r="AI347" s="125"/>
      <c r="AJ347" s="125"/>
      <c r="AK347" s="146"/>
      <c r="AL347" s="125"/>
      <c r="AM347" s="125"/>
      <c r="AN347" s="146"/>
      <c r="AO347" s="125"/>
      <c r="AP347" s="146"/>
      <c r="AQ347" s="125"/>
      <c r="AR347" s="146"/>
      <c r="AS347" s="125"/>
      <c r="AT347" s="146"/>
      <c r="AU347" s="125"/>
      <c r="AV347" s="125"/>
      <c r="AW347" s="146"/>
      <c r="AX347" s="125"/>
      <c r="AY347" s="125"/>
      <c r="AZ347" s="185"/>
      <c r="BA347" s="125"/>
      <c r="BB347" s="125"/>
      <c r="BC347" s="125"/>
      <c r="BD347" s="125"/>
      <c r="BE347" s="125"/>
      <c r="BF347" s="125"/>
      <c r="BG347" s="125"/>
      <c r="BH347" s="125"/>
      <c r="BI347" s="125"/>
      <c r="BJ347" s="125"/>
    </row>
    <row r="348">
      <c r="A348" s="146"/>
      <c r="B348" s="146"/>
      <c r="C348" s="146"/>
      <c r="D348" s="146"/>
      <c r="E348" s="134"/>
      <c r="F348" s="268"/>
      <c r="G348" s="269"/>
      <c r="H348" s="137"/>
      <c r="I348" s="270"/>
      <c r="J348" s="137"/>
      <c r="K348" s="137"/>
      <c r="L348" s="271"/>
      <c r="M348" s="192"/>
      <c r="N348" s="138"/>
      <c r="O348" s="137"/>
      <c r="P348" s="192"/>
      <c r="Q348" s="271"/>
      <c r="R348" s="139"/>
      <c r="S348" s="139"/>
      <c r="T348" s="137"/>
      <c r="U348" s="137"/>
      <c r="V348" s="137"/>
      <c r="W348" s="268"/>
      <c r="X348" s="146"/>
      <c r="Y348" s="125"/>
      <c r="Z348" s="125"/>
      <c r="AA348" s="146"/>
      <c r="AB348" s="183"/>
      <c r="AC348" s="125"/>
      <c r="AD348" s="146"/>
      <c r="AE348" s="125"/>
      <c r="AF348" s="146"/>
      <c r="AG348" s="125"/>
      <c r="AH348" s="146"/>
      <c r="AI348" s="125"/>
      <c r="AJ348" s="125"/>
      <c r="AK348" s="146"/>
      <c r="AL348" s="125"/>
      <c r="AM348" s="125"/>
      <c r="AN348" s="146"/>
      <c r="AO348" s="125"/>
      <c r="AP348" s="146"/>
      <c r="AQ348" s="125"/>
      <c r="AR348" s="146"/>
      <c r="AS348" s="125"/>
      <c r="AT348" s="146"/>
      <c r="AU348" s="125"/>
      <c r="AV348" s="125"/>
      <c r="AW348" s="146"/>
      <c r="AX348" s="125"/>
      <c r="AY348" s="125"/>
      <c r="AZ348" s="185"/>
      <c r="BA348" s="125"/>
      <c r="BB348" s="125"/>
      <c r="BC348" s="125"/>
      <c r="BD348" s="125"/>
      <c r="BE348" s="125"/>
      <c r="BF348" s="125"/>
      <c r="BG348" s="125"/>
      <c r="BH348" s="125"/>
      <c r="BI348" s="125"/>
      <c r="BJ348" s="125"/>
    </row>
    <row r="349">
      <c r="A349" s="146"/>
      <c r="B349" s="146"/>
      <c r="C349" s="146"/>
      <c r="D349" s="146"/>
      <c r="E349" s="134"/>
      <c r="F349" s="268"/>
      <c r="G349" s="269"/>
      <c r="H349" s="137"/>
      <c r="I349" s="270"/>
      <c r="J349" s="137"/>
      <c r="K349" s="137"/>
      <c r="L349" s="271"/>
      <c r="M349" s="192"/>
      <c r="N349" s="138"/>
      <c r="O349" s="137"/>
      <c r="P349" s="192"/>
      <c r="Q349" s="271"/>
      <c r="R349" s="139"/>
      <c r="S349" s="139"/>
      <c r="T349" s="137"/>
      <c r="U349" s="137"/>
      <c r="V349" s="137"/>
      <c r="W349" s="268"/>
      <c r="X349" s="146"/>
      <c r="Y349" s="125"/>
      <c r="Z349" s="125"/>
      <c r="AA349" s="146"/>
      <c r="AB349" s="183"/>
      <c r="AC349" s="125"/>
      <c r="AD349" s="146"/>
      <c r="AE349" s="125"/>
      <c r="AF349" s="146"/>
      <c r="AG349" s="125"/>
      <c r="AH349" s="146"/>
      <c r="AI349" s="125"/>
      <c r="AJ349" s="125"/>
      <c r="AK349" s="146"/>
      <c r="AL349" s="125"/>
      <c r="AM349" s="125"/>
      <c r="AN349" s="146"/>
      <c r="AO349" s="125"/>
      <c r="AP349" s="146"/>
      <c r="AQ349" s="125"/>
      <c r="AR349" s="146"/>
      <c r="AS349" s="125"/>
      <c r="AT349" s="146"/>
      <c r="AU349" s="125"/>
      <c r="AV349" s="125"/>
      <c r="AW349" s="146"/>
      <c r="AX349" s="125"/>
      <c r="AY349" s="125"/>
      <c r="AZ349" s="185"/>
      <c r="BA349" s="125"/>
      <c r="BB349" s="125"/>
      <c r="BC349" s="125"/>
      <c r="BD349" s="125"/>
      <c r="BE349" s="125"/>
      <c r="BF349" s="125"/>
      <c r="BG349" s="125"/>
      <c r="BH349" s="125"/>
      <c r="BI349" s="125"/>
      <c r="BJ349" s="125"/>
    </row>
    <row r="350">
      <c r="A350" s="146"/>
      <c r="B350" s="146"/>
      <c r="C350" s="146"/>
      <c r="D350" s="146"/>
      <c r="E350" s="134"/>
      <c r="F350" s="268"/>
      <c r="G350" s="269"/>
      <c r="H350" s="137"/>
      <c r="I350" s="270"/>
      <c r="J350" s="137"/>
      <c r="K350" s="137"/>
      <c r="L350" s="271"/>
      <c r="M350" s="192"/>
      <c r="N350" s="138"/>
      <c r="O350" s="137"/>
      <c r="P350" s="192"/>
      <c r="Q350" s="271"/>
      <c r="R350" s="139"/>
      <c r="S350" s="139"/>
      <c r="T350" s="137"/>
      <c r="U350" s="137"/>
      <c r="V350" s="137"/>
      <c r="W350" s="268"/>
      <c r="X350" s="146"/>
      <c r="Y350" s="125"/>
      <c r="Z350" s="125"/>
      <c r="AA350" s="146"/>
      <c r="AB350" s="183"/>
      <c r="AC350" s="125"/>
      <c r="AD350" s="146"/>
      <c r="AE350" s="125"/>
      <c r="AF350" s="146"/>
      <c r="AG350" s="125"/>
      <c r="AH350" s="146"/>
      <c r="AI350" s="125"/>
      <c r="AJ350" s="125"/>
      <c r="AK350" s="146"/>
      <c r="AL350" s="125"/>
      <c r="AM350" s="125"/>
      <c r="AN350" s="146"/>
      <c r="AO350" s="125"/>
      <c r="AP350" s="146"/>
      <c r="AQ350" s="125"/>
      <c r="AR350" s="146"/>
      <c r="AS350" s="125"/>
      <c r="AT350" s="146"/>
      <c r="AU350" s="125"/>
      <c r="AV350" s="125"/>
      <c r="AW350" s="146"/>
      <c r="AX350" s="125"/>
      <c r="AY350" s="125"/>
      <c r="AZ350" s="185"/>
      <c r="BA350" s="125"/>
      <c r="BB350" s="125"/>
      <c r="BC350" s="125"/>
      <c r="BD350" s="125"/>
      <c r="BE350" s="125"/>
      <c r="BF350" s="125"/>
      <c r="BG350" s="125"/>
      <c r="BH350" s="125"/>
      <c r="BI350" s="125"/>
      <c r="BJ350" s="125"/>
    </row>
    <row r="351">
      <c r="A351" s="146"/>
      <c r="B351" s="146"/>
      <c r="C351" s="146"/>
      <c r="D351" s="146"/>
      <c r="E351" s="134"/>
      <c r="F351" s="268"/>
      <c r="G351" s="269"/>
      <c r="H351" s="137"/>
      <c r="I351" s="270"/>
      <c r="J351" s="137"/>
      <c r="K351" s="137"/>
      <c r="L351" s="271"/>
      <c r="M351" s="192"/>
      <c r="N351" s="138"/>
      <c r="O351" s="137"/>
      <c r="P351" s="192"/>
      <c r="Q351" s="271"/>
      <c r="R351" s="139"/>
      <c r="S351" s="139"/>
      <c r="T351" s="137"/>
      <c r="U351" s="137"/>
      <c r="V351" s="137"/>
      <c r="W351" s="268"/>
      <c r="X351" s="146"/>
      <c r="Y351" s="125"/>
      <c r="Z351" s="125"/>
      <c r="AA351" s="146"/>
      <c r="AB351" s="183"/>
      <c r="AC351" s="125"/>
      <c r="AD351" s="146"/>
      <c r="AE351" s="125"/>
      <c r="AF351" s="146"/>
      <c r="AG351" s="125"/>
      <c r="AH351" s="146"/>
      <c r="AI351" s="125"/>
      <c r="AJ351" s="125"/>
      <c r="AK351" s="146"/>
      <c r="AL351" s="125"/>
      <c r="AM351" s="125"/>
      <c r="AN351" s="146"/>
      <c r="AO351" s="125"/>
      <c r="AP351" s="146"/>
      <c r="AQ351" s="125"/>
      <c r="AR351" s="146"/>
      <c r="AS351" s="125"/>
      <c r="AT351" s="146"/>
      <c r="AU351" s="125"/>
      <c r="AV351" s="125"/>
      <c r="AW351" s="146"/>
      <c r="AX351" s="125"/>
      <c r="AY351" s="125"/>
      <c r="AZ351" s="185"/>
      <c r="BA351" s="125"/>
      <c r="BB351" s="125"/>
      <c r="BC351" s="125"/>
      <c r="BD351" s="125"/>
      <c r="BE351" s="125"/>
      <c r="BF351" s="125"/>
      <c r="BG351" s="125"/>
      <c r="BH351" s="125"/>
      <c r="BI351" s="125"/>
      <c r="BJ351" s="125"/>
    </row>
    <row r="352">
      <c r="A352" s="146"/>
      <c r="B352" s="146"/>
      <c r="C352" s="146"/>
      <c r="D352" s="146"/>
      <c r="E352" s="134"/>
      <c r="F352" s="268"/>
      <c r="G352" s="269"/>
      <c r="H352" s="137"/>
      <c r="I352" s="270"/>
      <c r="J352" s="137"/>
      <c r="K352" s="137"/>
      <c r="L352" s="271"/>
      <c r="M352" s="192"/>
      <c r="N352" s="138"/>
      <c r="O352" s="137"/>
      <c r="P352" s="192"/>
      <c r="Q352" s="271"/>
      <c r="R352" s="139"/>
      <c r="S352" s="139"/>
      <c r="T352" s="137"/>
      <c r="U352" s="137"/>
      <c r="V352" s="137"/>
      <c r="W352" s="268"/>
      <c r="X352" s="146"/>
      <c r="Y352" s="125"/>
      <c r="Z352" s="125"/>
      <c r="AA352" s="146"/>
      <c r="AB352" s="183"/>
      <c r="AC352" s="125"/>
      <c r="AD352" s="146"/>
      <c r="AE352" s="125"/>
      <c r="AF352" s="146"/>
      <c r="AG352" s="125"/>
      <c r="AH352" s="146"/>
      <c r="AI352" s="125"/>
      <c r="AJ352" s="125"/>
      <c r="AK352" s="146"/>
      <c r="AL352" s="125"/>
      <c r="AM352" s="125"/>
      <c r="AN352" s="146"/>
      <c r="AO352" s="125"/>
      <c r="AP352" s="146"/>
      <c r="AQ352" s="125"/>
      <c r="AR352" s="146"/>
      <c r="AS352" s="125"/>
      <c r="AT352" s="146"/>
      <c r="AU352" s="125"/>
      <c r="AV352" s="125"/>
      <c r="AW352" s="146"/>
      <c r="AX352" s="125"/>
      <c r="AY352" s="125"/>
      <c r="AZ352" s="185"/>
      <c r="BA352" s="125"/>
      <c r="BB352" s="125"/>
      <c r="BC352" s="125"/>
      <c r="BD352" s="125"/>
      <c r="BE352" s="125"/>
      <c r="BF352" s="125"/>
      <c r="BG352" s="125"/>
      <c r="BH352" s="125"/>
      <c r="BI352" s="125"/>
      <c r="BJ352" s="125"/>
    </row>
    <row r="353">
      <c r="A353" s="146"/>
      <c r="B353" s="146"/>
      <c r="C353" s="146"/>
      <c r="D353" s="146"/>
      <c r="E353" s="134"/>
      <c r="F353" s="268"/>
      <c r="G353" s="269"/>
      <c r="H353" s="137"/>
      <c r="I353" s="270"/>
      <c r="J353" s="137"/>
      <c r="K353" s="137"/>
      <c r="L353" s="271"/>
      <c r="M353" s="192"/>
      <c r="N353" s="138"/>
      <c r="O353" s="137"/>
      <c r="P353" s="192"/>
      <c r="Q353" s="271"/>
      <c r="R353" s="139"/>
      <c r="S353" s="139"/>
      <c r="T353" s="137"/>
      <c r="U353" s="137"/>
      <c r="V353" s="137"/>
      <c r="W353" s="268"/>
      <c r="X353" s="146"/>
      <c r="Y353" s="125"/>
      <c r="Z353" s="125"/>
      <c r="AA353" s="146"/>
      <c r="AB353" s="183"/>
      <c r="AC353" s="125"/>
      <c r="AD353" s="146"/>
      <c r="AE353" s="125"/>
      <c r="AF353" s="146"/>
      <c r="AG353" s="125"/>
      <c r="AH353" s="146"/>
      <c r="AI353" s="125"/>
      <c r="AJ353" s="125"/>
      <c r="AK353" s="146"/>
      <c r="AL353" s="125"/>
      <c r="AM353" s="125"/>
      <c r="AN353" s="146"/>
      <c r="AO353" s="125"/>
      <c r="AP353" s="146"/>
      <c r="AQ353" s="125"/>
      <c r="AR353" s="146"/>
      <c r="AS353" s="125"/>
      <c r="AT353" s="146"/>
      <c r="AU353" s="125"/>
      <c r="AV353" s="125"/>
      <c r="AW353" s="146"/>
      <c r="AX353" s="125"/>
      <c r="AY353" s="125"/>
      <c r="AZ353" s="185"/>
      <c r="BA353" s="125"/>
      <c r="BB353" s="125"/>
      <c r="BC353" s="125"/>
      <c r="BD353" s="125"/>
      <c r="BE353" s="125"/>
      <c r="BF353" s="125"/>
      <c r="BG353" s="125"/>
      <c r="BH353" s="125"/>
      <c r="BI353" s="125"/>
      <c r="BJ353" s="125"/>
    </row>
    <row r="354">
      <c r="A354" s="146"/>
      <c r="B354" s="146"/>
      <c r="C354" s="146"/>
      <c r="D354" s="146"/>
      <c r="E354" s="134"/>
      <c r="F354" s="268"/>
      <c r="G354" s="269"/>
      <c r="H354" s="137"/>
      <c r="I354" s="270"/>
      <c r="J354" s="137"/>
      <c r="K354" s="137"/>
      <c r="L354" s="271"/>
      <c r="M354" s="192"/>
      <c r="N354" s="138"/>
      <c r="O354" s="137"/>
      <c r="P354" s="192"/>
      <c r="Q354" s="271"/>
      <c r="R354" s="139"/>
      <c r="S354" s="139"/>
      <c r="T354" s="137"/>
      <c r="U354" s="137"/>
      <c r="V354" s="137"/>
      <c r="W354" s="268"/>
      <c r="X354" s="146"/>
      <c r="Y354" s="125"/>
      <c r="Z354" s="125"/>
      <c r="AA354" s="146"/>
      <c r="AB354" s="183"/>
      <c r="AC354" s="125"/>
      <c r="AD354" s="146"/>
      <c r="AE354" s="125"/>
      <c r="AF354" s="146"/>
      <c r="AG354" s="125"/>
      <c r="AH354" s="146"/>
      <c r="AI354" s="125"/>
      <c r="AJ354" s="125"/>
      <c r="AK354" s="146"/>
      <c r="AL354" s="125"/>
      <c r="AM354" s="125"/>
      <c r="AN354" s="146"/>
      <c r="AO354" s="125"/>
      <c r="AP354" s="146"/>
      <c r="AQ354" s="125"/>
      <c r="AR354" s="146"/>
      <c r="AS354" s="125"/>
      <c r="AT354" s="146"/>
      <c r="AU354" s="125"/>
      <c r="AV354" s="125"/>
      <c r="AW354" s="146"/>
      <c r="AX354" s="125"/>
      <c r="AY354" s="125"/>
      <c r="AZ354" s="185"/>
      <c r="BA354" s="125"/>
      <c r="BB354" s="125"/>
      <c r="BC354" s="125"/>
      <c r="BD354" s="125"/>
      <c r="BE354" s="125"/>
      <c r="BF354" s="125"/>
      <c r="BG354" s="125"/>
      <c r="BH354" s="125"/>
      <c r="BI354" s="125"/>
      <c r="BJ354" s="125"/>
    </row>
    <row r="355">
      <c r="A355" s="146"/>
      <c r="B355" s="146"/>
      <c r="C355" s="146"/>
      <c r="D355" s="146"/>
      <c r="E355" s="134"/>
      <c r="F355" s="268"/>
      <c r="G355" s="269"/>
      <c r="H355" s="137"/>
      <c r="I355" s="270"/>
      <c r="J355" s="137"/>
      <c r="K355" s="137"/>
      <c r="L355" s="271"/>
      <c r="M355" s="192"/>
      <c r="N355" s="138"/>
      <c r="O355" s="137"/>
      <c r="P355" s="192"/>
      <c r="Q355" s="271"/>
      <c r="R355" s="139"/>
      <c r="S355" s="139"/>
      <c r="T355" s="137"/>
      <c r="U355" s="137"/>
      <c r="V355" s="137"/>
      <c r="W355" s="268"/>
      <c r="X355" s="146"/>
      <c r="Y355" s="125"/>
      <c r="Z355" s="125"/>
      <c r="AA355" s="146"/>
      <c r="AB355" s="183"/>
      <c r="AC355" s="125"/>
      <c r="AD355" s="146"/>
      <c r="AE355" s="125"/>
      <c r="AF355" s="146"/>
      <c r="AG355" s="125"/>
      <c r="AH355" s="146"/>
      <c r="AI355" s="125"/>
      <c r="AJ355" s="125"/>
      <c r="AK355" s="146"/>
      <c r="AL355" s="125"/>
      <c r="AM355" s="125"/>
      <c r="AN355" s="146"/>
      <c r="AO355" s="125"/>
      <c r="AP355" s="146"/>
      <c r="AQ355" s="125"/>
      <c r="AR355" s="146"/>
      <c r="AS355" s="125"/>
      <c r="AT355" s="146"/>
      <c r="AU355" s="125"/>
      <c r="AV355" s="125"/>
      <c r="AW355" s="146"/>
      <c r="AX355" s="125"/>
      <c r="AY355" s="125"/>
      <c r="AZ355" s="185"/>
      <c r="BA355" s="125"/>
      <c r="BB355" s="125"/>
      <c r="BC355" s="125"/>
      <c r="BD355" s="125"/>
      <c r="BE355" s="125"/>
      <c r="BF355" s="125"/>
      <c r="BG355" s="125"/>
      <c r="BH355" s="125"/>
      <c r="BI355" s="125"/>
      <c r="BJ355" s="125"/>
    </row>
    <row r="356">
      <c r="A356" s="146"/>
      <c r="B356" s="146"/>
      <c r="C356" s="146"/>
      <c r="D356" s="146"/>
      <c r="E356" s="134"/>
      <c r="F356" s="268"/>
      <c r="G356" s="269"/>
      <c r="H356" s="137"/>
      <c r="I356" s="270"/>
      <c r="J356" s="137"/>
      <c r="K356" s="137"/>
      <c r="L356" s="271"/>
      <c r="M356" s="192"/>
      <c r="N356" s="138"/>
      <c r="O356" s="137"/>
      <c r="P356" s="192"/>
      <c r="Q356" s="271"/>
      <c r="R356" s="139"/>
      <c r="S356" s="139"/>
      <c r="T356" s="137"/>
      <c r="U356" s="137"/>
      <c r="V356" s="137"/>
      <c r="W356" s="268"/>
      <c r="X356" s="146"/>
      <c r="Y356" s="125"/>
      <c r="Z356" s="125"/>
      <c r="AA356" s="146"/>
      <c r="AB356" s="183"/>
      <c r="AC356" s="125"/>
      <c r="AD356" s="146"/>
      <c r="AE356" s="125"/>
      <c r="AF356" s="146"/>
      <c r="AG356" s="125"/>
      <c r="AH356" s="146"/>
      <c r="AI356" s="125"/>
      <c r="AJ356" s="125"/>
      <c r="AK356" s="146"/>
      <c r="AL356" s="125"/>
      <c r="AM356" s="125"/>
      <c r="AN356" s="146"/>
      <c r="AO356" s="125"/>
      <c r="AP356" s="146"/>
      <c r="AQ356" s="125"/>
      <c r="AR356" s="146"/>
      <c r="AS356" s="125"/>
      <c r="AT356" s="146"/>
      <c r="AU356" s="125"/>
      <c r="AV356" s="125"/>
      <c r="AW356" s="146"/>
      <c r="AX356" s="125"/>
      <c r="AY356" s="125"/>
      <c r="AZ356" s="185"/>
      <c r="BA356" s="125"/>
      <c r="BB356" s="125"/>
      <c r="BC356" s="125"/>
      <c r="BD356" s="125"/>
      <c r="BE356" s="125"/>
      <c r="BF356" s="125"/>
      <c r="BG356" s="125"/>
      <c r="BH356" s="125"/>
      <c r="BI356" s="125"/>
      <c r="BJ356" s="125"/>
    </row>
    <row r="357">
      <c r="A357" s="146"/>
      <c r="B357" s="146"/>
      <c r="C357" s="146"/>
      <c r="D357" s="146"/>
      <c r="E357" s="134"/>
      <c r="F357" s="268"/>
      <c r="G357" s="269"/>
      <c r="H357" s="137"/>
      <c r="I357" s="270"/>
      <c r="J357" s="137"/>
      <c r="K357" s="137"/>
      <c r="L357" s="271"/>
      <c r="M357" s="192"/>
      <c r="N357" s="138"/>
      <c r="O357" s="137"/>
      <c r="P357" s="192"/>
      <c r="Q357" s="271"/>
      <c r="R357" s="139"/>
      <c r="S357" s="139"/>
      <c r="T357" s="137"/>
      <c r="U357" s="137"/>
      <c r="V357" s="137"/>
      <c r="W357" s="268"/>
      <c r="X357" s="146"/>
      <c r="Y357" s="125"/>
      <c r="Z357" s="125"/>
      <c r="AA357" s="146"/>
      <c r="AB357" s="183"/>
      <c r="AC357" s="125"/>
      <c r="AD357" s="146"/>
      <c r="AE357" s="125"/>
      <c r="AF357" s="146"/>
      <c r="AG357" s="125"/>
      <c r="AH357" s="146"/>
      <c r="AI357" s="125"/>
      <c r="AJ357" s="125"/>
      <c r="AK357" s="146"/>
      <c r="AL357" s="125"/>
      <c r="AM357" s="125"/>
      <c r="AN357" s="146"/>
      <c r="AO357" s="125"/>
      <c r="AP357" s="146"/>
      <c r="AQ357" s="125"/>
      <c r="AR357" s="146"/>
      <c r="AS357" s="125"/>
      <c r="AT357" s="146"/>
      <c r="AU357" s="125"/>
      <c r="AV357" s="125"/>
      <c r="AW357" s="146"/>
      <c r="AX357" s="125"/>
      <c r="AY357" s="125"/>
      <c r="AZ357" s="185"/>
      <c r="BA357" s="125"/>
      <c r="BB357" s="125"/>
      <c r="BC357" s="125"/>
      <c r="BD357" s="125"/>
      <c r="BE357" s="125"/>
      <c r="BF357" s="125"/>
      <c r="BG357" s="125"/>
      <c r="BH357" s="125"/>
      <c r="BI357" s="125"/>
      <c r="BJ357" s="125"/>
    </row>
    <row r="358">
      <c r="A358" s="146"/>
      <c r="B358" s="146"/>
      <c r="C358" s="146"/>
      <c r="D358" s="146"/>
      <c r="E358" s="134"/>
      <c r="F358" s="268"/>
      <c r="G358" s="269"/>
      <c r="H358" s="137"/>
      <c r="I358" s="270"/>
      <c r="J358" s="137"/>
      <c r="K358" s="137"/>
      <c r="L358" s="271"/>
      <c r="M358" s="192"/>
      <c r="N358" s="138"/>
      <c r="O358" s="137"/>
      <c r="P358" s="192"/>
      <c r="Q358" s="271"/>
      <c r="R358" s="139"/>
      <c r="S358" s="139"/>
      <c r="T358" s="137"/>
      <c r="U358" s="137"/>
      <c r="V358" s="137"/>
      <c r="W358" s="268"/>
      <c r="X358" s="146"/>
      <c r="Y358" s="125"/>
      <c r="Z358" s="125"/>
      <c r="AA358" s="146"/>
      <c r="AB358" s="183"/>
      <c r="AC358" s="125"/>
      <c r="AD358" s="146"/>
      <c r="AE358" s="125"/>
      <c r="AF358" s="146"/>
      <c r="AG358" s="125"/>
      <c r="AH358" s="146"/>
      <c r="AI358" s="125"/>
      <c r="AJ358" s="125"/>
      <c r="AK358" s="146"/>
      <c r="AL358" s="125"/>
      <c r="AM358" s="125"/>
      <c r="AN358" s="146"/>
      <c r="AO358" s="125"/>
      <c r="AP358" s="146"/>
      <c r="AQ358" s="125"/>
      <c r="AR358" s="146"/>
      <c r="AS358" s="125"/>
      <c r="AT358" s="146"/>
      <c r="AU358" s="125"/>
      <c r="AV358" s="125"/>
      <c r="AW358" s="146"/>
      <c r="AX358" s="125"/>
      <c r="AY358" s="125"/>
      <c r="AZ358" s="185"/>
      <c r="BA358" s="125"/>
      <c r="BB358" s="125"/>
      <c r="BC358" s="125"/>
      <c r="BD358" s="125"/>
      <c r="BE358" s="125"/>
      <c r="BF358" s="125"/>
      <c r="BG358" s="125"/>
      <c r="BH358" s="125"/>
      <c r="BI358" s="125"/>
      <c r="BJ358" s="125"/>
    </row>
    <row r="359">
      <c r="A359" s="146"/>
      <c r="B359" s="146"/>
      <c r="C359" s="146"/>
      <c r="D359" s="146"/>
      <c r="E359" s="134"/>
      <c r="F359" s="268"/>
      <c r="G359" s="269"/>
      <c r="H359" s="137"/>
      <c r="I359" s="270"/>
      <c r="J359" s="137"/>
      <c r="K359" s="137"/>
      <c r="L359" s="271"/>
      <c r="M359" s="192"/>
      <c r="N359" s="138"/>
      <c r="O359" s="137"/>
      <c r="P359" s="192"/>
      <c r="Q359" s="271"/>
      <c r="R359" s="139"/>
      <c r="S359" s="139"/>
      <c r="T359" s="137"/>
      <c r="U359" s="137"/>
      <c r="V359" s="137"/>
      <c r="W359" s="268"/>
      <c r="X359" s="146"/>
      <c r="Y359" s="125"/>
      <c r="Z359" s="125"/>
      <c r="AA359" s="146"/>
      <c r="AB359" s="183"/>
      <c r="AC359" s="125"/>
      <c r="AD359" s="146"/>
      <c r="AE359" s="125"/>
      <c r="AF359" s="146"/>
      <c r="AG359" s="125"/>
      <c r="AH359" s="146"/>
      <c r="AI359" s="125"/>
      <c r="AJ359" s="125"/>
      <c r="AK359" s="146"/>
      <c r="AL359" s="125"/>
      <c r="AM359" s="125"/>
      <c r="AN359" s="146"/>
      <c r="AO359" s="125"/>
      <c r="AP359" s="146"/>
      <c r="AQ359" s="125"/>
      <c r="AR359" s="146"/>
      <c r="AS359" s="125"/>
      <c r="AT359" s="146"/>
      <c r="AU359" s="125"/>
      <c r="AV359" s="125"/>
      <c r="AW359" s="146"/>
      <c r="AX359" s="125"/>
      <c r="AY359" s="125"/>
      <c r="AZ359" s="185"/>
      <c r="BA359" s="125"/>
      <c r="BB359" s="125"/>
      <c r="BC359" s="125"/>
      <c r="BD359" s="125"/>
      <c r="BE359" s="125"/>
      <c r="BF359" s="125"/>
      <c r="BG359" s="125"/>
      <c r="BH359" s="125"/>
      <c r="BI359" s="125"/>
      <c r="BJ359" s="125"/>
    </row>
    <row r="360">
      <c r="A360" s="146"/>
      <c r="B360" s="146"/>
      <c r="C360" s="146"/>
      <c r="D360" s="146"/>
      <c r="E360" s="134"/>
      <c r="F360" s="268"/>
      <c r="G360" s="269"/>
      <c r="H360" s="137"/>
      <c r="I360" s="270"/>
      <c r="J360" s="137"/>
      <c r="K360" s="137"/>
      <c r="L360" s="271"/>
      <c r="M360" s="192"/>
      <c r="N360" s="138"/>
      <c r="O360" s="137"/>
      <c r="P360" s="192"/>
      <c r="Q360" s="271"/>
      <c r="R360" s="139"/>
      <c r="S360" s="139"/>
      <c r="T360" s="137"/>
      <c r="U360" s="137"/>
      <c r="V360" s="137"/>
      <c r="W360" s="268"/>
      <c r="X360" s="146"/>
      <c r="Y360" s="125"/>
      <c r="Z360" s="125"/>
      <c r="AA360" s="146"/>
      <c r="AB360" s="183"/>
      <c r="AC360" s="125"/>
      <c r="AD360" s="146"/>
      <c r="AE360" s="125"/>
      <c r="AF360" s="146"/>
      <c r="AG360" s="125"/>
      <c r="AH360" s="146"/>
      <c r="AI360" s="125"/>
      <c r="AJ360" s="125"/>
      <c r="AK360" s="146"/>
      <c r="AL360" s="125"/>
      <c r="AM360" s="125"/>
      <c r="AN360" s="146"/>
      <c r="AO360" s="125"/>
      <c r="AP360" s="146"/>
      <c r="AQ360" s="125"/>
      <c r="AR360" s="146"/>
      <c r="AS360" s="125"/>
      <c r="AT360" s="146"/>
      <c r="AU360" s="125"/>
      <c r="AV360" s="125"/>
      <c r="AW360" s="146"/>
      <c r="AX360" s="125"/>
      <c r="AY360" s="125"/>
      <c r="AZ360" s="185"/>
      <c r="BA360" s="125"/>
      <c r="BB360" s="125"/>
      <c r="BC360" s="125"/>
      <c r="BD360" s="125"/>
      <c r="BE360" s="125"/>
      <c r="BF360" s="125"/>
      <c r="BG360" s="125"/>
      <c r="BH360" s="125"/>
      <c r="BI360" s="125"/>
      <c r="BJ360" s="125"/>
    </row>
    <row r="361">
      <c r="A361" s="146"/>
      <c r="B361" s="146"/>
      <c r="C361" s="146"/>
      <c r="D361" s="146"/>
      <c r="E361" s="134"/>
      <c r="F361" s="268"/>
      <c r="G361" s="269"/>
      <c r="H361" s="137"/>
      <c r="I361" s="270"/>
      <c r="J361" s="137"/>
      <c r="K361" s="137"/>
      <c r="L361" s="271"/>
      <c r="M361" s="192"/>
      <c r="N361" s="138"/>
      <c r="O361" s="137"/>
      <c r="P361" s="192"/>
      <c r="Q361" s="271"/>
      <c r="R361" s="139"/>
      <c r="S361" s="139"/>
      <c r="T361" s="137"/>
      <c r="U361" s="137"/>
      <c r="V361" s="137"/>
      <c r="W361" s="268"/>
      <c r="X361" s="146"/>
      <c r="Y361" s="125"/>
      <c r="Z361" s="125"/>
      <c r="AA361" s="146"/>
      <c r="AB361" s="183"/>
      <c r="AC361" s="125"/>
      <c r="AD361" s="146"/>
      <c r="AE361" s="125"/>
      <c r="AF361" s="146"/>
      <c r="AG361" s="125"/>
      <c r="AH361" s="146"/>
      <c r="AI361" s="125"/>
      <c r="AJ361" s="125"/>
      <c r="AK361" s="146"/>
      <c r="AL361" s="125"/>
      <c r="AM361" s="125"/>
      <c r="AN361" s="146"/>
      <c r="AO361" s="125"/>
      <c r="AP361" s="146"/>
      <c r="AQ361" s="125"/>
      <c r="AR361" s="146"/>
      <c r="AS361" s="125"/>
      <c r="AT361" s="146"/>
      <c r="AU361" s="125"/>
      <c r="AV361" s="125"/>
      <c r="AW361" s="146"/>
      <c r="AX361" s="125"/>
      <c r="AY361" s="125"/>
      <c r="AZ361" s="185"/>
      <c r="BA361" s="125"/>
      <c r="BB361" s="125"/>
      <c r="BC361" s="125"/>
      <c r="BD361" s="125"/>
      <c r="BE361" s="125"/>
      <c r="BF361" s="125"/>
      <c r="BG361" s="125"/>
      <c r="BH361" s="125"/>
      <c r="BI361" s="125"/>
      <c r="BJ361" s="125"/>
    </row>
    <row r="362">
      <c r="A362" s="146"/>
      <c r="B362" s="146"/>
      <c r="C362" s="146"/>
      <c r="D362" s="146"/>
      <c r="E362" s="134"/>
      <c r="F362" s="268"/>
      <c r="G362" s="269"/>
      <c r="H362" s="137"/>
      <c r="I362" s="270"/>
      <c r="J362" s="137"/>
      <c r="K362" s="137"/>
      <c r="L362" s="271"/>
      <c r="M362" s="192"/>
      <c r="N362" s="138"/>
      <c r="O362" s="137"/>
      <c r="P362" s="192"/>
      <c r="Q362" s="271"/>
      <c r="R362" s="139"/>
      <c r="S362" s="139"/>
      <c r="T362" s="137"/>
      <c r="U362" s="137"/>
      <c r="V362" s="137"/>
      <c r="W362" s="268"/>
      <c r="X362" s="146"/>
      <c r="Y362" s="125"/>
      <c r="Z362" s="125"/>
      <c r="AA362" s="146"/>
      <c r="AB362" s="183"/>
      <c r="AC362" s="125"/>
      <c r="AD362" s="146"/>
      <c r="AE362" s="125"/>
      <c r="AF362" s="146"/>
      <c r="AG362" s="125"/>
      <c r="AH362" s="146"/>
      <c r="AI362" s="125"/>
      <c r="AJ362" s="125"/>
      <c r="AK362" s="146"/>
      <c r="AL362" s="125"/>
      <c r="AM362" s="125"/>
      <c r="AN362" s="146"/>
      <c r="AO362" s="125"/>
      <c r="AP362" s="146"/>
      <c r="AQ362" s="125"/>
      <c r="AR362" s="146"/>
      <c r="AS362" s="125"/>
      <c r="AT362" s="146"/>
      <c r="AU362" s="125"/>
      <c r="AV362" s="125"/>
      <c r="AW362" s="146"/>
      <c r="AX362" s="125"/>
      <c r="AY362" s="125"/>
      <c r="AZ362" s="185"/>
      <c r="BA362" s="125"/>
      <c r="BB362" s="125"/>
      <c r="BC362" s="125"/>
      <c r="BD362" s="125"/>
      <c r="BE362" s="125"/>
      <c r="BF362" s="125"/>
      <c r="BG362" s="125"/>
      <c r="BH362" s="125"/>
      <c r="BI362" s="125"/>
      <c r="BJ362" s="125"/>
    </row>
    <row r="363">
      <c r="A363" s="146"/>
      <c r="B363" s="146"/>
      <c r="C363" s="146"/>
      <c r="D363" s="146"/>
      <c r="E363" s="134"/>
      <c r="F363" s="268"/>
      <c r="G363" s="269"/>
      <c r="H363" s="137"/>
      <c r="I363" s="270"/>
      <c r="J363" s="137"/>
      <c r="K363" s="137"/>
      <c r="L363" s="271"/>
      <c r="M363" s="192"/>
      <c r="N363" s="138"/>
      <c r="O363" s="137"/>
      <c r="P363" s="192"/>
      <c r="Q363" s="271"/>
      <c r="R363" s="139"/>
      <c r="S363" s="139"/>
      <c r="T363" s="137"/>
      <c r="U363" s="137"/>
      <c r="V363" s="137"/>
      <c r="W363" s="268"/>
      <c r="X363" s="146"/>
      <c r="Y363" s="125"/>
      <c r="Z363" s="125"/>
      <c r="AA363" s="146"/>
      <c r="AB363" s="183"/>
      <c r="AC363" s="125"/>
      <c r="AD363" s="146"/>
      <c r="AE363" s="125"/>
      <c r="AF363" s="146"/>
      <c r="AG363" s="125"/>
      <c r="AH363" s="146"/>
      <c r="AI363" s="125"/>
      <c r="AJ363" s="125"/>
      <c r="AK363" s="146"/>
      <c r="AL363" s="125"/>
      <c r="AM363" s="125"/>
      <c r="AN363" s="146"/>
      <c r="AO363" s="125"/>
      <c r="AP363" s="146"/>
      <c r="AQ363" s="125"/>
      <c r="AR363" s="146"/>
      <c r="AS363" s="125"/>
      <c r="AT363" s="146"/>
      <c r="AU363" s="125"/>
      <c r="AV363" s="125"/>
      <c r="AW363" s="146"/>
      <c r="AX363" s="125"/>
      <c r="AY363" s="125"/>
      <c r="AZ363" s="185"/>
      <c r="BA363" s="125"/>
      <c r="BB363" s="125"/>
      <c r="BC363" s="125"/>
      <c r="BD363" s="125"/>
      <c r="BE363" s="125"/>
      <c r="BF363" s="125"/>
      <c r="BG363" s="125"/>
      <c r="BH363" s="125"/>
      <c r="BI363" s="125"/>
      <c r="BJ363" s="125"/>
    </row>
    <row r="364">
      <c r="A364" s="146"/>
      <c r="B364" s="146"/>
      <c r="C364" s="146"/>
      <c r="D364" s="146"/>
      <c r="E364" s="134"/>
      <c r="F364" s="268"/>
      <c r="G364" s="269"/>
      <c r="H364" s="137"/>
      <c r="I364" s="270"/>
      <c r="J364" s="137"/>
      <c r="K364" s="137"/>
      <c r="L364" s="271"/>
      <c r="M364" s="192"/>
      <c r="N364" s="138"/>
      <c r="O364" s="137"/>
      <c r="P364" s="192"/>
      <c r="Q364" s="271"/>
      <c r="R364" s="139"/>
      <c r="S364" s="139"/>
      <c r="T364" s="137"/>
      <c r="U364" s="137"/>
      <c r="V364" s="137"/>
      <c r="W364" s="268"/>
      <c r="X364" s="146"/>
      <c r="Y364" s="125"/>
      <c r="Z364" s="125"/>
      <c r="AA364" s="146"/>
      <c r="AB364" s="183"/>
      <c r="AC364" s="125"/>
      <c r="AD364" s="146"/>
      <c r="AE364" s="125"/>
      <c r="AF364" s="146"/>
      <c r="AG364" s="125"/>
      <c r="AH364" s="146"/>
      <c r="AI364" s="125"/>
      <c r="AJ364" s="125"/>
      <c r="AK364" s="146"/>
      <c r="AL364" s="125"/>
      <c r="AM364" s="125"/>
      <c r="AN364" s="146"/>
      <c r="AO364" s="125"/>
      <c r="AP364" s="146"/>
      <c r="AQ364" s="125"/>
      <c r="AR364" s="146"/>
      <c r="AS364" s="125"/>
      <c r="AT364" s="146"/>
      <c r="AU364" s="125"/>
      <c r="AV364" s="125"/>
      <c r="AW364" s="146"/>
      <c r="AX364" s="125"/>
      <c r="AY364" s="125"/>
      <c r="AZ364" s="185"/>
      <c r="BA364" s="125"/>
      <c r="BB364" s="125"/>
      <c r="BC364" s="125"/>
      <c r="BD364" s="125"/>
      <c r="BE364" s="125"/>
      <c r="BF364" s="125"/>
      <c r="BG364" s="125"/>
      <c r="BH364" s="125"/>
      <c r="BI364" s="125"/>
      <c r="BJ364" s="125"/>
    </row>
    <row r="365">
      <c r="A365" s="146"/>
      <c r="B365" s="146"/>
      <c r="C365" s="146"/>
      <c r="D365" s="146"/>
      <c r="E365" s="134"/>
      <c r="F365" s="268"/>
      <c r="G365" s="269"/>
      <c r="H365" s="137"/>
      <c r="I365" s="270"/>
      <c r="J365" s="137"/>
      <c r="K365" s="137"/>
      <c r="L365" s="271"/>
      <c r="M365" s="192"/>
      <c r="N365" s="138"/>
      <c r="O365" s="137"/>
      <c r="P365" s="192"/>
      <c r="Q365" s="271"/>
      <c r="R365" s="139"/>
      <c r="S365" s="139"/>
      <c r="T365" s="137"/>
      <c r="U365" s="137"/>
      <c r="V365" s="137"/>
      <c r="W365" s="268"/>
      <c r="X365" s="146"/>
      <c r="Y365" s="125"/>
      <c r="Z365" s="125"/>
      <c r="AA365" s="146"/>
      <c r="AB365" s="183"/>
      <c r="AC365" s="125"/>
      <c r="AD365" s="146"/>
      <c r="AE365" s="125"/>
      <c r="AF365" s="146"/>
      <c r="AG365" s="125"/>
      <c r="AH365" s="146"/>
      <c r="AI365" s="125"/>
      <c r="AJ365" s="125"/>
      <c r="AK365" s="146"/>
      <c r="AL365" s="125"/>
      <c r="AM365" s="125"/>
      <c r="AN365" s="146"/>
      <c r="AO365" s="125"/>
      <c r="AP365" s="146"/>
      <c r="AQ365" s="125"/>
      <c r="AR365" s="146"/>
      <c r="AS365" s="125"/>
      <c r="AT365" s="146"/>
      <c r="AU365" s="125"/>
      <c r="AV365" s="125"/>
      <c r="AW365" s="146"/>
      <c r="AX365" s="125"/>
      <c r="AY365" s="125"/>
      <c r="AZ365" s="185"/>
      <c r="BA365" s="125"/>
      <c r="BB365" s="125"/>
      <c r="BC365" s="125"/>
      <c r="BD365" s="125"/>
      <c r="BE365" s="125"/>
      <c r="BF365" s="125"/>
      <c r="BG365" s="125"/>
      <c r="BH365" s="125"/>
      <c r="BI365" s="125"/>
      <c r="BJ365" s="125"/>
    </row>
    <row r="366">
      <c r="A366" s="146"/>
      <c r="B366" s="146"/>
      <c r="C366" s="146"/>
      <c r="D366" s="146"/>
      <c r="E366" s="134"/>
      <c r="F366" s="268"/>
      <c r="G366" s="269"/>
      <c r="H366" s="137"/>
      <c r="I366" s="270"/>
      <c r="J366" s="137"/>
      <c r="K366" s="137"/>
      <c r="L366" s="271"/>
      <c r="M366" s="192"/>
      <c r="N366" s="138"/>
      <c r="O366" s="137"/>
      <c r="P366" s="192"/>
      <c r="Q366" s="271"/>
      <c r="R366" s="139"/>
      <c r="S366" s="139"/>
      <c r="T366" s="137"/>
      <c r="U366" s="137"/>
      <c r="V366" s="137"/>
      <c r="W366" s="268"/>
      <c r="X366" s="146"/>
      <c r="Y366" s="125"/>
      <c r="Z366" s="125"/>
      <c r="AA366" s="146"/>
      <c r="AB366" s="183"/>
      <c r="AC366" s="125"/>
      <c r="AD366" s="146"/>
      <c r="AE366" s="125"/>
      <c r="AF366" s="146"/>
      <c r="AG366" s="125"/>
      <c r="AH366" s="146"/>
      <c r="AI366" s="125"/>
      <c r="AJ366" s="125"/>
      <c r="AK366" s="146"/>
      <c r="AL366" s="125"/>
      <c r="AM366" s="125"/>
      <c r="AN366" s="146"/>
      <c r="AO366" s="125"/>
      <c r="AP366" s="146"/>
      <c r="AQ366" s="125"/>
      <c r="AR366" s="146"/>
      <c r="AS366" s="125"/>
      <c r="AT366" s="146"/>
      <c r="AU366" s="125"/>
      <c r="AV366" s="125"/>
      <c r="AW366" s="146"/>
      <c r="AX366" s="125"/>
      <c r="AY366" s="125"/>
      <c r="AZ366" s="185"/>
      <c r="BA366" s="125"/>
      <c r="BB366" s="125"/>
      <c r="BC366" s="125"/>
      <c r="BD366" s="125"/>
      <c r="BE366" s="125"/>
      <c r="BF366" s="125"/>
      <c r="BG366" s="125"/>
      <c r="BH366" s="125"/>
      <c r="BI366" s="125"/>
      <c r="BJ366" s="125"/>
    </row>
    <row r="367">
      <c r="A367" s="146"/>
      <c r="B367" s="146"/>
      <c r="C367" s="146"/>
      <c r="D367" s="146"/>
      <c r="E367" s="134"/>
      <c r="F367" s="268"/>
      <c r="G367" s="269"/>
      <c r="H367" s="137"/>
      <c r="I367" s="270"/>
      <c r="J367" s="137"/>
      <c r="K367" s="137"/>
      <c r="L367" s="271"/>
      <c r="M367" s="192"/>
      <c r="N367" s="138"/>
      <c r="O367" s="137"/>
      <c r="P367" s="192"/>
      <c r="Q367" s="271"/>
      <c r="R367" s="139"/>
      <c r="S367" s="139"/>
      <c r="T367" s="137"/>
      <c r="U367" s="137"/>
      <c r="V367" s="137"/>
      <c r="W367" s="268"/>
      <c r="X367" s="146"/>
      <c r="Y367" s="125"/>
      <c r="Z367" s="125"/>
      <c r="AA367" s="146"/>
      <c r="AB367" s="183"/>
      <c r="AC367" s="125"/>
      <c r="AD367" s="146"/>
      <c r="AE367" s="125"/>
      <c r="AF367" s="146"/>
      <c r="AG367" s="125"/>
      <c r="AH367" s="146"/>
      <c r="AI367" s="125"/>
      <c r="AJ367" s="125"/>
      <c r="AK367" s="146"/>
      <c r="AL367" s="125"/>
      <c r="AM367" s="125"/>
      <c r="AN367" s="146"/>
      <c r="AO367" s="125"/>
      <c r="AP367" s="146"/>
      <c r="AQ367" s="125"/>
      <c r="AR367" s="146"/>
      <c r="AS367" s="125"/>
      <c r="AT367" s="146"/>
      <c r="AU367" s="125"/>
      <c r="AV367" s="125"/>
      <c r="AW367" s="146"/>
      <c r="AX367" s="125"/>
      <c r="AY367" s="125"/>
      <c r="AZ367" s="185"/>
      <c r="BA367" s="125"/>
      <c r="BB367" s="125"/>
      <c r="BC367" s="125"/>
      <c r="BD367" s="125"/>
      <c r="BE367" s="125"/>
      <c r="BF367" s="125"/>
      <c r="BG367" s="125"/>
      <c r="BH367" s="125"/>
      <c r="BI367" s="125"/>
      <c r="BJ367" s="125"/>
    </row>
    <row r="368">
      <c r="A368" s="146"/>
      <c r="B368" s="146"/>
      <c r="C368" s="146"/>
      <c r="D368" s="146"/>
      <c r="E368" s="134"/>
      <c r="F368" s="268"/>
      <c r="G368" s="269"/>
      <c r="H368" s="137"/>
      <c r="I368" s="270"/>
      <c r="J368" s="137"/>
      <c r="K368" s="137"/>
      <c r="L368" s="271"/>
      <c r="M368" s="192"/>
      <c r="N368" s="138"/>
      <c r="O368" s="137"/>
      <c r="P368" s="192"/>
      <c r="Q368" s="271"/>
      <c r="R368" s="139"/>
      <c r="S368" s="139"/>
      <c r="T368" s="137"/>
      <c r="U368" s="137"/>
      <c r="V368" s="137"/>
      <c r="W368" s="268"/>
      <c r="X368" s="146"/>
      <c r="Y368" s="125"/>
      <c r="Z368" s="125"/>
      <c r="AA368" s="146"/>
      <c r="AB368" s="183"/>
      <c r="AC368" s="125"/>
      <c r="AD368" s="146"/>
      <c r="AE368" s="125"/>
      <c r="AF368" s="146"/>
      <c r="AG368" s="125"/>
      <c r="AH368" s="146"/>
      <c r="AI368" s="125"/>
      <c r="AJ368" s="125"/>
      <c r="AK368" s="146"/>
      <c r="AL368" s="125"/>
      <c r="AM368" s="125"/>
      <c r="AN368" s="146"/>
      <c r="AO368" s="125"/>
      <c r="AP368" s="146"/>
      <c r="AQ368" s="125"/>
      <c r="AR368" s="146"/>
      <c r="AS368" s="125"/>
      <c r="AT368" s="146"/>
      <c r="AU368" s="125"/>
      <c r="AV368" s="125"/>
      <c r="AW368" s="146"/>
      <c r="AX368" s="125"/>
      <c r="AY368" s="125"/>
      <c r="AZ368" s="185"/>
      <c r="BA368" s="125"/>
      <c r="BB368" s="125"/>
      <c r="BC368" s="125"/>
      <c r="BD368" s="125"/>
      <c r="BE368" s="125"/>
      <c r="BF368" s="125"/>
      <c r="BG368" s="125"/>
      <c r="BH368" s="125"/>
      <c r="BI368" s="125"/>
      <c r="BJ368" s="125"/>
    </row>
    <row r="369">
      <c r="A369" s="146"/>
      <c r="B369" s="146"/>
      <c r="C369" s="146"/>
      <c r="D369" s="146"/>
      <c r="E369" s="134"/>
      <c r="F369" s="268"/>
      <c r="G369" s="269"/>
      <c r="H369" s="137"/>
      <c r="I369" s="270"/>
      <c r="J369" s="137"/>
      <c r="K369" s="137"/>
      <c r="L369" s="271"/>
      <c r="M369" s="192"/>
      <c r="N369" s="138"/>
      <c r="O369" s="137"/>
      <c r="P369" s="192"/>
      <c r="Q369" s="271"/>
      <c r="R369" s="139"/>
      <c r="S369" s="139"/>
      <c r="T369" s="137"/>
      <c r="U369" s="137"/>
      <c r="V369" s="137"/>
      <c r="W369" s="268"/>
      <c r="X369" s="146"/>
      <c r="Y369" s="125"/>
      <c r="Z369" s="125"/>
      <c r="AA369" s="146"/>
      <c r="AB369" s="183"/>
      <c r="AC369" s="125"/>
      <c r="AD369" s="146"/>
      <c r="AE369" s="125"/>
      <c r="AF369" s="146"/>
      <c r="AG369" s="125"/>
      <c r="AH369" s="146"/>
      <c r="AI369" s="125"/>
      <c r="AJ369" s="125"/>
      <c r="AK369" s="146"/>
      <c r="AL369" s="125"/>
      <c r="AM369" s="125"/>
      <c r="AN369" s="146"/>
      <c r="AO369" s="125"/>
      <c r="AP369" s="146"/>
      <c r="AQ369" s="125"/>
      <c r="AR369" s="146"/>
      <c r="AS369" s="125"/>
      <c r="AT369" s="146"/>
      <c r="AU369" s="125"/>
      <c r="AV369" s="125"/>
      <c r="AW369" s="146"/>
      <c r="AX369" s="125"/>
      <c r="AY369" s="125"/>
      <c r="AZ369" s="185"/>
      <c r="BA369" s="125"/>
      <c r="BB369" s="125"/>
      <c r="BC369" s="125"/>
      <c r="BD369" s="125"/>
      <c r="BE369" s="125"/>
      <c r="BF369" s="125"/>
      <c r="BG369" s="125"/>
      <c r="BH369" s="125"/>
      <c r="BI369" s="125"/>
      <c r="BJ369" s="125"/>
    </row>
    <row r="370">
      <c r="A370" s="146"/>
      <c r="B370" s="146"/>
      <c r="C370" s="146"/>
      <c r="D370" s="146"/>
      <c r="E370" s="134"/>
      <c r="F370" s="268"/>
      <c r="G370" s="269"/>
      <c r="H370" s="137"/>
      <c r="I370" s="270"/>
      <c r="J370" s="137"/>
      <c r="K370" s="137"/>
      <c r="L370" s="271"/>
      <c r="M370" s="192"/>
      <c r="N370" s="138"/>
      <c r="O370" s="137"/>
      <c r="P370" s="192"/>
      <c r="Q370" s="271"/>
      <c r="R370" s="139"/>
      <c r="S370" s="139"/>
      <c r="T370" s="137"/>
      <c r="U370" s="137"/>
      <c r="V370" s="137"/>
      <c r="W370" s="268"/>
      <c r="X370" s="146"/>
      <c r="Y370" s="125"/>
      <c r="Z370" s="125"/>
      <c r="AA370" s="146"/>
      <c r="AB370" s="183"/>
      <c r="AC370" s="125"/>
      <c r="AD370" s="146"/>
      <c r="AE370" s="125"/>
      <c r="AF370" s="146"/>
      <c r="AG370" s="125"/>
      <c r="AH370" s="146"/>
      <c r="AI370" s="125"/>
      <c r="AJ370" s="125"/>
      <c r="AK370" s="146"/>
      <c r="AL370" s="125"/>
      <c r="AM370" s="125"/>
      <c r="AN370" s="146"/>
      <c r="AO370" s="125"/>
      <c r="AP370" s="146"/>
      <c r="AQ370" s="125"/>
      <c r="AR370" s="146"/>
      <c r="AS370" s="125"/>
      <c r="AT370" s="146"/>
      <c r="AU370" s="125"/>
      <c r="AV370" s="125"/>
      <c r="AW370" s="146"/>
      <c r="AX370" s="125"/>
      <c r="AY370" s="125"/>
      <c r="AZ370" s="185"/>
      <c r="BA370" s="125"/>
      <c r="BB370" s="125"/>
      <c r="BC370" s="125"/>
      <c r="BD370" s="125"/>
      <c r="BE370" s="125"/>
      <c r="BF370" s="125"/>
      <c r="BG370" s="125"/>
      <c r="BH370" s="125"/>
      <c r="BI370" s="125"/>
      <c r="BJ370" s="125"/>
    </row>
    <row r="371">
      <c r="A371" s="146"/>
      <c r="B371" s="146"/>
      <c r="C371" s="146"/>
      <c r="D371" s="146"/>
      <c r="E371" s="134"/>
      <c r="F371" s="268"/>
      <c r="G371" s="269"/>
      <c r="H371" s="137"/>
      <c r="I371" s="270"/>
      <c r="J371" s="137"/>
      <c r="K371" s="137"/>
      <c r="L371" s="271"/>
      <c r="M371" s="192"/>
      <c r="N371" s="138"/>
      <c r="O371" s="137"/>
      <c r="P371" s="192"/>
      <c r="Q371" s="271"/>
      <c r="R371" s="139"/>
      <c r="S371" s="139"/>
      <c r="T371" s="137"/>
      <c r="U371" s="137"/>
      <c r="V371" s="137"/>
      <c r="W371" s="268"/>
      <c r="X371" s="146"/>
      <c r="Y371" s="125"/>
      <c r="Z371" s="125"/>
      <c r="AA371" s="146"/>
      <c r="AB371" s="183"/>
      <c r="AC371" s="125"/>
      <c r="AD371" s="146"/>
      <c r="AE371" s="125"/>
      <c r="AF371" s="146"/>
      <c r="AG371" s="125"/>
      <c r="AH371" s="146"/>
      <c r="AI371" s="125"/>
      <c r="AJ371" s="125"/>
      <c r="AK371" s="146"/>
      <c r="AL371" s="125"/>
      <c r="AM371" s="125"/>
      <c r="AN371" s="146"/>
      <c r="AO371" s="125"/>
      <c r="AP371" s="146"/>
      <c r="AQ371" s="125"/>
      <c r="AR371" s="146"/>
      <c r="AS371" s="125"/>
      <c r="AT371" s="146"/>
      <c r="AU371" s="125"/>
      <c r="AV371" s="125"/>
      <c r="AW371" s="146"/>
      <c r="AX371" s="125"/>
      <c r="AY371" s="125"/>
      <c r="AZ371" s="185"/>
      <c r="BA371" s="125"/>
      <c r="BB371" s="125"/>
      <c r="BC371" s="125"/>
      <c r="BD371" s="125"/>
      <c r="BE371" s="125"/>
      <c r="BF371" s="125"/>
      <c r="BG371" s="125"/>
      <c r="BH371" s="125"/>
      <c r="BI371" s="125"/>
      <c r="BJ371" s="125"/>
    </row>
    <row r="372">
      <c r="A372" s="146"/>
      <c r="B372" s="146"/>
      <c r="C372" s="146"/>
      <c r="D372" s="146"/>
      <c r="E372" s="134"/>
      <c r="F372" s="268"/>
      <c r="G372" s="269"/>
      <c r="H372" s="137"/>
      <c r="I372" s="270"/>
      <c r="J372" s="137"/>
      <c r="K372" s="137"/>
      <c r="L372" s="271"/>
      <c r="M372" s="192"/>
      <c r="N372" s="138"/>
      <c r="O372" s="137"/>
      <c r="P372" s="192"/>
      <c r="Q372" s="271"/>
      <c r="R372" s="139"/>
      <c r="S372" s="139"/>
      <c r="T372" s="137"/>
      <c r="U372" s="137"/>
      <c r="V372" s="137"/>
      <c r="W372" s="268"/>
      <c r="X372" s="146"/>
      <c r="Y372" s="125"/>
      <c r="Z372" s="125"/>
      <c r="AA372" s="146"/>
      <c r="AB372" s="183"/>
      <c r="AC372" s="125"/>
      <c r="AD372" s="146"/>
      <c r="AE372" s="125"/>
      <c r="AF372" s="146"/>
      <c r="AG372" s="125"/>
      <c r="AH372" s="146"/>
      <c r="AI372" s="125"/>
      <c r="AJ372" s="125"/>
      <c r="AK372" s="146"/>
      <c r="AL372" s="125"/>
      <c r="AM372" s="125"/>
      <c r="AN372" s="146"/>
      <c r="AO372" s="125"/>
      <c r="AP372" s="146"/>
      <c r="AQ372" s="125"/>
      <c r="AR372" s="146"/>
      <c r="AS372" s="125"/>
      <c r="AT372" s="146"/>
      <c r="AU372" s="125"/>
      <c r="AV372" s="125"/>
      <c r="AW372" s="146"/>
      <c r="AX372" s="125"/>
      <c r="AY372" s="125"/>
      <c r="AZ372" s="185"/>
      <c r="BA372" s="125"/>
      <c r="BB372" s="125"/>
      <c r="BC372" s="125"/>
      <c r="BD372" s="125"/>
      <c r="BE372" s="125"/>
      <c r="BF372" s="125"/>
      <c r="BG372" s="125"/>
      <c r="BH372" s="125"/>
      <c r="BI372" s="125"/>
      <c r="BJ372" s="125"/>
    </row>
    <row r="373">
      <c r="A373" s="146"/>
      <c r="B373" s="146"/>
      <c r="C373" s="146"/>
      <c r="D373" s="146"/>
      <c r="E373" s="134"/>
      <c r="F373" s="268"/>
      <c r="G373" s="269"/>
      <c r="H373" s="137"/>
      <c r="I373" s="270"/>
      <c r="J373" s="137"/>
      <c r="K373" s="137"/>
      <c r="L373" s="271"/>
      <c r="M373" s="192"/>
      <c r="N373" s="138"/>
      <c r="O373" s="137"/>
      <c r="P373" s="192"/>
      <c r="Q373" s="271"/>
      <c r="R373" s="139"/>
      <c r="S373" s="139"/>
      <c r="T373" s="137"/>
      <c r="U373" s="137"/>
      <c r="V373" s="137"/>
      <c r="W373" s="268"/>
      <c r="X373" s="146"/>
      <c r="Y373" s="125"/>
      <c r="Z373" s="125"/>
      <c r="AA373" s="146"/>
      <c r="AB373" s="183"/>
      <c r="AC373" s="125"/>
      <c r="AD373" s="146"/>
      <c r="AE373" s="125"/>
      <c r="AF373" s="146"/>
      <c r="AG373" s="125"/>
      <c r="AH373" s="146"/>
      <c r="AI373" s="125"/>
      <c r="AJ373" s="125"/>
      <c r="AK373" s="146"/>
      <c r="AL373" s="125"/>
      <c r="AM373" s="125"/>
      <c r="AN373" s="146"/>
      <c r="AO373" s="125"/>
      <c r="AP373" s="146"/>
      <c r="AQ373" s="125"/>
      <c r="AR373" s="146"/>
      <c r="AS373" s="125"/>
      <c r="AT373" s="146"/>
      <c r="AU373" s="125"/>
      <c r="AV373" s="125"/>
      <c r="AW373" s="146"/>
      <c r="AX373" s="125"/>
      <c r="AY373" s="125"/>
      <c r="AZ373" s="185"/>
      <c r="BA373" s="125"/>
      <c r="BB373" s="125"/>
      <c r="BC373" s="125"/>
      <c r="BD373" s="125"/>
      <c r="BE373" s="125"/>
      <c r="BF373" s="125"/>
      <c r="BG373" s="125"/>
      <c r="BH373" s="125"/>
      <c r="BI373" s="125"/>
      <c r="BJ373" s="125"/>
    </row>
    <row r="374">
      <c r="A374" s="146"/>
      <c r="B374" s="146"/>
      <c r="C374" s="146"/>
      <c r="D374" s="146"/>
      <c r="E374" s="134"/>
      <c r="F374" s="268"/>
      <c r="G374" s="269"/>
      <c r="H374" s="137"/>
      <c r="I374" s="270"/>
      <c r="J374" s="137"/>
      <c r="K374" s="137"/>
      <c r="L374" s="271"/>
      <c r="M374" s="192"/>
      <c r="N374" s="138"/>
      <c r="O374" s="137"/>
      <c r="P374" s="192"/>
      <c r="Q374" s="271"/>
      <c r="R374" s="139"/>
      <c r="S374" s="139"/>
      <c r="T374" s="137"/>
      <c r="U374" s="137"/>
      <c r="V374" s="137"/>
      <c r="W374" s="268"/>
      <c r="X374" s="146"/>
      <c r="Y374" s="125"/>
      <c r="Z374" s="125"/>
      <c r="AA374" s="146"/>
      <c r="AB374" s="183"/>
      <c r="AC374" s="125"/>
      <c r="AD374" s="146"/>
      <c r="AE374" s="125"/>
      <c r="AF374" s="146"/>
      <c r="AG374" s="125"/>
      <c r="AH374" s="146"/>
      <c r="AI374" s="125"/>
      <c r="AJ374" s="125"/>
      <c r="AK374" s="146"/>
      <c r="AL374" s="125"/>
      <c r="AM374" s="125"/>
      <c r="AN374" s="146"/>
      <c r="AO374" s="125"/>
      <c r="AP374" s="146"/>
      <c r="AQ374" s="125"/>
      <c r="AR374" s="146"/>
      <c r="AS374" s="125"/>
      <c r="AT374" s="146"/>
      <c r="AU374" s="125"/>
      <c r="AV374" s="125"/>
      <c r="AW374" s="146"/>
      <c r="AX374" s="125"/>
      <c r="AY374" s="125"/>
      <c r="AZ374" s="185"/>
      <c r="BA374" s="125"/>
      <c r="BB374" s="125"/>
      <c r="BC374" s="125"/>
      <c r="BD374" s="125"/>
      <c r="BE374" s="125"/>
      <c r="BF374" s="125"/>
      <c r="BG374" s="125"/>
      <c r="BH374" s="125"/>
      <c r="BI374" s="125"/>
      <c r="BJ374" s="125"/>
    </row>
    <row r="375">
      <c r="A375" s="146"/>
      <c r="B375" s="146"/>
      <c r="C375" s="146"/>
      <c r="D375" s="146"/>
      <c r="E375" s="134"/>
      <c r="F375" s="268"/>
      <c r="G375" s="269"/>
      <c r="H375" s="137"/>
      <c r="I375" s="270"/>
      <c r="J375" s="137"/>
      <c r="K375" s="137"/>
      <c r="L375" s="271"/>
      <c r="M375" s="192"/>
      <c r="N375" s="138"/>
      <c r="O375" s="137"/>
      <c r="P375" s="192"/>
      <c r="Q375" s="271"/>
      <c r="R375" s="139"/>
      <c r="S375" s="139"/>
      <c r="T375" s="137"/>
      <c r="U375" s="137"/>
      <c r="V375" s="137"/>
      <c r="W375" s="268"/>
      <c r="X375" s="146"/>
      <c r="Y375" s="125"/>
      <c r="Z375" s="125"/>
      <c r="AA375" s="146"/>
      <c r="AB375" s="183"/>
      <c r="AC375" s="125"/>
      <c r="AD375" s="146"/>
      <c r="AE375" s="125"/>
      <c r="AF375" s="146"/>
      <c r="AG375" s="125"/>
      <c r="AH375" s="146"/>
      <c r="AI375" s="125"/>
      <c r="AJ375" s="125"/>
      <c r="AK375" s="146"/>
      <c r="AL375" s="125"/>
      <c r="AM375" s="125"/>
      <c r="AN375" s="146"/>
      <c r="AO375" s="125"/>
      <c r="AP375" s="146"/>
      <c r="AQ375" s="125"/>
      <c r="AR375" s="146"/>
      <c r="AS375" s="125"/>
      <c r="AT375" s="146"/>
      <c r="AU375" s="125"/>
      <c r="AV375" s="125"/>
      <c r="AW375" s="146"/>
      <c r="AX375" s="125"/>
      <c r="AY375" s="125"/>
      <c r="AZ375" s="185"/>
      <c r="BA375" s="125"/>
      <c r="BB375" s="125"/>
      <c r="BC375" s="125"/>
      <c r="BD375" s="125"/>
      <c r="BE375" s="125"/>
      <c r="BF375" s="125"/>
      <c r="BG375" s="125"/>
      <c r="BH375" s="125"/>
      <c r="BI375" s="125"/>
      <c r="BJ375" s="125"/>
    </row>
    <row r="376">
      <c r="A376" s="146"/>
      <c r="B376" s="146"/>
      <c r="C376" s="146"/>
      <c r="D376" s="146"/>
      <c r="E376" s="134"/>
      <c r="F376" s="268"/>
      <c r="G376" s="269"/>
      <c r="H376" s="137"/>
      <c r="I376" s="270"/>
      <c r="J376" s="137"/>
      <c r="K376" s="137"/>
      <c r="L376" s="271"/>
      <c r="M376" s="192"/>
      <c r="N376" s="138"/>
      <c r="O376" s="137"/>
      <c r="P376" s="192"/>
      <c r="Q376" s="271"/>
      <c r="R376" s="139"/>
      <c r="S376" s="139"/>
      <c r="T376" s="137"/>
      <c r="U376" s="137"/>
      <c r="V376" s="137"/>
      <c r="W376" s="268"/>
      <c r="X376" s="146"/>
      <c r="Y376" s="125"/>
      <c r="Z376" s="125"/>
      <c r="AA376" s="146"/>
      <c r="AB376" s="183"/>
      <c r="AC376" s="125"/>
      <c r="AD376" s="146"/>
      <c r="AE376" s="125"/>
      <c r="AF376" s="146"/>
      <c r="AG376" s="125"/>
      <c r="AH376" s="146"/>
      <c r="AI376" s="125"/>
      <c r="AJ376" s="125"/>
      <c r="AK376" s="146"/>
      <c r="AL376" s="125"/>
      <c r="AM376" s="125"/>
      <c r="AN376" s="146"/>
      <c r="AO376" s="125"/>
      <c r="AP376" s="146"/>
      <c r="AQ376" s="125"/>
      <c r="AR376" s="146"/>
      <c r="AS376" s="125"/>
      <c r="AT376" s="146"/>
      <c r="AU376" s="125"/>
      <c r="AV376" s="125"/>
      <c r="AW376" s="146"/>
      <c r="AX376" s="125"/>
      <c r="AY376" s="125"/>
      <c r="AZ376" s="185"/>
      <c r="BA376" s="125"/>
      <c r="BB376" s="125"/>
      <c r="BC376" s="125"/>
      <c r="BD376" s="125"/>
      <c r="BE376" s="125"/>
      <c r="BF376" s="125"/>
      <c r="BG376" s="125"/>
      <c r="BH376" s="125"/>
      <c r="BI376" s="125"/>
      <c r="BJ376" s="125"/>
    </row>
    <row r="377">
      <c r="A377" s="146"/>
      <c r="B377" s="146"/>
      <c r="C377" s="146"/>
      <c r="D377" s="146"/>
      <c r="E377" s="134"/>
      <c r="F377" s="268"/>
      <c r="G377" s="269"/>
      <c r="H377" s="137"/>
      <c r="I377" s="270"/>
      <c r="J377" s="137"/>
      <c r="K377" s="137"/>
      <c r="L377" s="271"/>
      <c r="M377" s="192"/>
      <c r="N377" s="138"/>
      <c r="O377" s="137"/>
      <c r="P377" s="192"/>
      <c r="Q377" s="271"/>
      <c r="R377" s="139"/>
      <c r="S377" s="139"/>
      <c r="T377" s="137"/>
      <c r="U377" s="137"/>
      <c r="V377" s="137"/>
      <c r="W377" s="268"/>
      <c r="X377" s="146"/>
      <c r="Y377" s="125"/>
      <c r="Z377" s="125"/>
      <c r="AA377" s="146"/>
      <c r="AB377" s="183"/>
      <c r="AC377" s="125"/>
      <c r="AD377" s="146"/>
      <c r="AE377" s="125"/>
      <c r="AF377" s="146"/>
      <c r="AG377" s="125"/>
      <c r="AH377" s="146"/>
      <c r="AI377" s="125"/>
      <c r="AJ377" s="125"/>
      <c r="AK377" s="146"/>
      <c r="AL377" s="125"/>
      <c r="AM377" s="125"/>
      <c r="AN377" s="146"/>
      <c r="AO377" s="125"/>
      <c r="AP377" s="146"/>
      <c r="AQ377" s="125"/>
      <c r="AR377" s="146"/>
      <c r="AS377" s="125"/>
      <c r="AT377" s="146"/>
      <c r="AU377" s="125"/>
      <c r="AV377" s="125"/>
      <c r="AW377" s="146"/>
      <c r="AX377" s="125"/>
      <c r="AY377" s="125"/>
      <c r="AZ377" s="185"/>
      <c r="BA377" s="125"/>
      <c r="BB377" s="125"/>
      <c r="BC377" s="125"/>
      <c r="BD377" s="125"/>
      <c r="BE377" s="125"/>
      <c r="BF377" s="125"/>
      <c r="BG377" s="125"/>
      <c r="BH377" s="125"/>
      <c r="BI377" s="125"/>
      <c r="BJ377" s="125"/>
    </row>
    <row r="378">
      <c r="A378" s="146"/>
      <c r="B378" s="146"/>
      <c r="C378" s="146"/>
      <c r="D378" s="146"/>
      <c r="E378" s="134"/>
      <c r="F378" s="268"/>
      <c r="G378" s="269"/>
      <c r="H378" s="137"/>
      <c r="I378" s="270"/>
      <c r="J378" s="137"/>
      <c r="K378" s="137"/>
      <c r="L378" s="271"/>
      <c r="M378" s="192"/>
      <c r="N378" s="138"/>
      <c r="O378" s="137"/>
      <c r="P378" s="192"/>
      <c r="Q378" s="271"/>
      <c r="R378" s="139"/>
      <c r="S378" s="139"/>
      <c r="T378" s="137"/>
      <c r="U378" s="137"/>
      <c r="V378" s="137"/>
      <c r="W378" s="268"/>
      <c r="X378" s="146"/>
      <c r="Y378" s="125"/>
      <c r="Z378" s="125"/>
      <c r="AA378" s="146"/>
      <c r="AB378" s="183"/>
      <c r="AC378" s="125"/>
      <c r="AD378" s="146"/>
      <c r="AE378" s="125"/>
      <c r="AF378" s="146"/>
      <c r="AG378" s="125"/>
      <c r="AH378" s="146"/>
      <c r="AI378" s="125"/>
      <c r="AJ378" s="125"/>
      <c r="AK378" s="146"/>
      <c r="AL378" s="125"/>
      <c r="AM378" s="125"/>
      <c r="AN378" s="146"/>
      <c r="AO378" s="125"/>
      <c r="AP378" s="146"/>
      <c r="AQ378" s="125"/>
      <c r="AR378" s="146"/>
      <c r="AS378" s="125"/>
      <c r="AT378" s="146"/>
      <c r="AU378" s="125"/>
      <c r="AV378" s="125"/>
      <c r="AW378" s="146"/>
      <c r="AX378" s="125"/>
      <c r="AY378" s="125"/>
      <c r="AZ378" s="185"/>
      <c r="BA378" s="125"/>
      <c r="BB378" s="125"/>
      <c r="BC378" s="125"/>
      <c r="BD378" s="125"/>
      <c r="BE378" s="125"/>
      <c r="BF378" s="125"/>
      <c r="BG378" s="125"/>
      <c r="BH378" s="125"/>
      <c r="BI378" s="125"/>
      <c r="BJ378" s="125"/>
    </row>
    <row r="379">
      <c r="A379" s="146"/>
      <c r="B379" s="146"/>
      <c r="C379" s="146"/>
      <c r="D379" s="146"/>
      <c r="E379" s="134"/>
      <c r="F379" s="268"/>
      <c r="G379" s="269"/>
      <c r="H379" s="137"/>
      <c r="I379" s="270"/>
      <c r="J379" s="137"/>
      <c r="K379" s="137"/>
      <c r="L379" s="271"/>
      <c r="M379" s="192"/>
      <c r="N379" s="138"/>
      <c r="O379" s="137"/>
      <c r="P379" s="192"/>
      <c r="Q379" s="271"/>
      <c r="R379" s="139"/>
      <c r="S379" s="139"/>
      <c r="T379" s="137"/>
      <c r="U379" s="137"/>
      <c r="V379" s="137"/>
      <c r="W379" s="268"/>
      <c r="X379" s="146"/>
      <c r="Y379" s="125"/>
      <c r="Z379" s="125"/>
      <c r="AA379" s="146"/>
      <c r="AB379" s="183"/>
      <c r="AC379" s="125"/>
      <c r="AD379" s="146"/>
      <c r="AE379" s="125"/>
      <c r="AF379" s="146"/>
      <c r="AG379" s="125"/>
      <c r="AH379" s="146"/>
      <c r="AI379" s="125"/>
      <c r="AJ379" s="125"/>
      <c r="AK379" s="146"/>
      <c r="AL379" s="125"/>
      <c r="AM379" s="125"/>
      <c r="AN379" s="146"/>
      <c r="AO379" s="125"/>
      <c r="AP379" s="146"/>
      <c r="AQ379" s="125"/>
      <c r="AR379" s="146"/>
      <c r="AS379" s="125"/>
      <c r="AT379" s="146"/>
      <c r="AU379" s="125"/>
      <c r="AV379" s="125"/>
      <c r="AW379" s="146"/>
      <c r="AX379" s="125"/>
      <c r="AY379" s="125"/>
      <c r="AZ379" s="185"/>
      <c r="BA379" s="125"/>
      <c r="BB379" s="125"/>
      <c r="BC379" s="125"/>
      <c r="BD379" s="125"/>
      <c r="BE379" s="125"/>
      <c r="BF379" s="125"/>
      <c r="BG379" s="125"/>
      <c r="BH379" s="125"/>
      <c r="BI379" s="125"/>
      <c r="BJ379" s="125"/>
    </row>
    <row r="380">
      <c r="A380" s="146"/>
      <c r="B380" s="146"/>
      <c r="C380" s="146"/>
      <c r="D380" s="146"/>
      <c r="E380" s="134"/>
      <c r="F380" s="268"/>
      <c r="G380" s="269"/>
      <c r="H380" s="137"/>
      <c r="I380" s="270"/>
      <c r="J380" s="137"/>
      <c r="K380" s="137"/>
      <c r="L380" s="271"/>
      <c r="M380" s="192"/>
      <c r="N380" s="138"/>
      <c r="O380" s="137"/>
      <c r="P380" s="192"/>
      <c r="Q380" s="271"/>
      <c r="R380" s="139"/>
      <c r="S380" s="139"/>
      <c r="T380" s="137"/>
      <c r="U380" s="137"/>
      <c r="V380" s="137"/>
      <c r="W380" s="268"/>
      <c r="X380" s="146"/>
      <c r="Y380" s="125"/>
      <c r="Z380" s="125"/>
      <c r="AA380" s="146"/>
      <c r="AB380" s="183"/>
      <c r="AC380" s="125"/>
      <c r="AD380" s="146"/>
      <c r="AE380" s="125"/>
      <c r="AF380" s="146"/>
      <c r="AG380" s="125"/>
      <c r="AH380" s="146"/>
      <c r="AI380" s="125"/>
      <c r="AJ380" s="125"/>
      <c r="AK380" s="146"/>
      <c r="AL380" s="125"/>
      <c r="AM380" s="125"/>
      <c r="AN380" s="146"/>
      <c r="AO380" s="125"/>
      <c r="AP380" s="146"/>
      <c r="AQ380" s="125"/>
      <c r="AR380" s="146"/>
      <c r="AS380" s="125"/>
      <c r="AT380" s="146"/>
      <c r="AU380" s="125"/>
      <c r="AV380" s="125"/>
      <c r="AW380" s="146"/>
      <c r="AX380" s="125"/>
      <c r="AY380" s="125"/>
      <c r="AZ380" s="185"/>
      <c r="BA380" s="125"/>
      <c r="BB380" s="125"/>
      <c r="BC380" s="125"/>
      <c r="BD380" s="125"/>
      <c r="BE380" s="125"/>
      <c r="BF380" s="125"/>
      <c r="BG380" s="125"/>
      <c r="BH380" s="125"/>
      <c r="BI380" s="125"/>
      <c r="BJ380" s="125"/>
    </row>
    <row r="381">
      <c r="A381" s="146"/>
      <c r="B381" s="146"/>
      <c r="C381" s="146"/>
      <c r="D381" s="146"/>
      <c r="E381" s="134"/>
      <c r="F381" s="268"/>
      <c r="G381" s="269"/>
      <c r="H381" s="137"/>
      <c r="I381" s="270"/>
      <c r="J381" s="137"/>
      <c r="K381" s="137"/>
      <c r="L381" s="271"/>
      <c r="M381" s="192"/>
      <c r="N381" s="138"/>
      <c r="O381" s="137"/>
      <c r="P381" s="192"/>
      <c r="Q381" s="271"/>
      <c r="R381" s="139"/>
      <c r="S381" s="139"/>
      <c r="T381" s="137"/>
      <c r="U381" s="137"/>
      <c r="V381" s="137"/>
      <c r="W381" s="268"/>
      <c r="X381" s="146"/>
      <c r="Y381" s="125"/>
      <c r="Z381" s="125"/>
      <c r="AA381" s="146"/>
      <c r="AB381" s="183"/>
      <c r="AC381" s="125"/>
      <c r="AD381" s="146"/>
      <c r="AE381" s="125"/>
      <c r="AF381" s="146"/>
      <c r="AG381" s="125"/>
      <c r="AH381" s="146"/>
      <c r="AI381" s="125"/>
      <c r="AJ381" s="125"/>
      <c r="AK381" s="146"/>
      <c r="AL381" s="125"/>
      <c r="AM381" s="125"/>
      <c r="AN381" s="146"/>
      <c r="AO381" s="125"/>
      <c r="AP381" s="146"/>
      <c r="AQ381" s="125"/>
      <c r="AR381" s="146"/>
      <c r="AS381" s="125"/>
      <c r="AT381" s="146"/>
      <c r="AU381" s="125"/>
      <c r="AV381" s="125"/>
      <c r="AW381" s="146"/>
      <c r="AX381" s="125"/>
      <c r="AY381" s="125"/>
      <c r="AZ381" s="185"/>
      <c r="BA381" s="125"/>
      <c r="BB381" s="125"/>
      <c r="BC381" s="125"/>
      <c r="BD381" s="125"/>
      <c r="BE381" s="125"/>
      <c r="BF381" s="125"/>
      <c r="BG381" s="125"/>
      <c r="BH381" s="125"/>
      <c r="BI381" s="125"/>
      <c r="BJ381" s="125"/>
    </row>
    <row r="382">
      <c r="A382" s="146"/>
      <c r="B382" s="146"/>
      <c r="C382" s="146"/>
      <c r="D382" s="146"/>
      <c r="E382" s="134"/>
      <c r="F382" s="268"/>
      <c r="G382" s="269"/>
      <c r="H382" s="137"/>
      <c r="I382" s="270"/>
      <c r="J382" s="137"/>
      <c r="K382" s="137"/>
      <c r="L382" s="271"/>
      <c r="M382" s="192"/>
      <c r="N382" s="138"/>
      <c r="O382" s="137"/>
      <c r="P382" s="192"/>
      <c r="Q382" s="271"/>
      <c r="R382" s="139"/>
      <c r="S382" s="139"/>
      <c r="T382" s="137"/>
      <c r="U382" s="137"/>
      <c r="V382" s="137"/>
      <c r="W382" s="268"/>
      <c r="X382" s="146"/>
      <c r="Y382" s="125"/>
      <c r="Z382" s="125"/>
      <c r="AA382" s="146"/>
      <c r="AB382" s="183"/>
      <c r="AC382" s="125"/>
      <c r="AD382" s="146"/>
      <c r="AE382" s="125"/>
      <c r="AF382" s="146"/>
      <c r="AG382" s="125"/>
      <c r="AH382" s="146"/>
      <c r="AI382" s="125"/>
      <c r="AJ382" s="125"/>
      <c r="AK382" s="146"/>
      <c r="AL382" s="125"/>
      <c r="AM382" s="125"/>
      <c r="AN382" s="146"/>
      <c r="AO382" s="125"/>
      <c r="AP382" s="146"/>
      <c r="AQ382" s="125"/>
      <c r="AR382" s="146"/>
      <c r="AS382" s="125"/>
      <c r="AT382" s="146"/>
      <c r="AU382" s="125"/>
      <c r="AV382" s="125"/>
      <c r="AW382" s="146"/>
      <c r="AX382" s="125"/>
      <c r="AY382" s="125"/>
      <c r="AZ382" s="185"/>
      <c r="BA382" s="125"/>
      <c r="BB382" s="125"/>
      <c r="BC382" s="125"/>
      <c r="BD382" s="125"/>
      <c r="BE382" s="125"/>
      <c r="BF382" s="125"/>
      <c r="BG382" s="125"/>
      <c r="BH382" s="125"/>
      <c r="BI382" s="125"/>
      <c r="BJ382" s="125"/>
    </row>
    <row r="383">
      <c r="A383" s="146"/>
      <c r="B383" s="146"/>
      <c r="C383" s="146"/>
      <c r="D383" s="146"/>
      <c r="E383" s="134"/>
      <c r="F383" s="268"/>
      <c r="G383" s="269"/>
      <c r="H383" s="137"/>
      <c r="I383" s="270"/>
      <c r="J383" s="137"/>
      <c r="K383" s="137"/>
      <c r="L383" s="271"/>
      <c r="M383" s="192"/>
      <c r="N383" s="138"/>
      <c r="O383" s="137"/>
      <c r="P383" s="192"/>
      <c r="Q383" s="271"/>
      <c r="R383" s="139"/>
      <c r="S383" s="139"/>
      <c r="T383" s="137"/>
      <c r="U383" s="137"/>
      <c r="V383" s="137"/>
      <c r="W383" s="268"/>
      <c r="X383" s="146"/>
      <c r="Y383" s="125"/>
      <c r="Z383" s="125"/>
      <c r="AA383" s="146"/>
      <c r="AB383" s="183"/>
      <c r="AC383" s="125"/>
      <c r="AD383" s="146"/>
      <c r="AE383" s="125"/>
      <c r="AF383" s="146"/>
      <c r="AG383" s="125"/>
      <c r="AH383" s="146"/>
      <c r="AI383" s="125"/>
      <c r="AJ383" s="125"/>
      <c r="AK383" s="146"/>
      <c r="AL383" s="125"/>
      <c r="AM383" s="125"/>
      <c r="AN383" s="146"/>
      <c r="AO383" s="125"/>
      <c r="AP383" s="146"/>
      <c r="AQ383" s="125"/>
      <c r="AR383" s="146"/>
      <c r="AS383" s="125"/>
      <c r="AT383" s="146"/>
      <c r="AU383" s="125"/>
      <c r="AV383" s="125"/>
      <c r="AW383" s="146"/>
      <c r="AX383" s="125"/>
      <c r="AY383" s="125"/>
      <c r="AZ383" s="185"/>
      <c r="BA383" s="125"/>
      <c r="BB383" s="125"/>
      <c r="BC383" s="125"/>
      <c r="BD383" s="125"/>
      <c r="BE383" s="125"/>
      <c r="BF383" s="125"/>
      <c r="BG383" s="125"/>
      <c r="BH383" s="125"/>
      <c r="BI383" s="125"/>
      <c r="BJ383" s="125"/>
    </row>
    <row r="384">
      <c r="A384" s="146"/>
      <c r="B384" s="146"/>
      <c r="C384" s="146"/>
      <c r="D384" s="146"/>
      <c r="E384" s="134"/>
      <c r="F384" s="268"/>
      <c r="G384" s="269"/>
      <c r="H384" s="137"/>
      <c r="I384" s="270"/>
      <c r="J384" s="137"/>
      <c r="K384" s="137"/>
      <c r="L384" s="271"/>
      <c r="M384" s="192"/>
      <c r="N384" s="138"/>
      <c r="O384" s="137"/>
      <c r="P384" s="192"/>
      <c r="Q384" s="271"/>
      <c r="R384" s="139"/>
      <c r="S384" s="139"/>
      <c r="T384" s="137"/>
      <c r="U384" s="137"/>
      <c r="V384" s="137"/>
      <c r="W384" s="268"/>
      <c r="X384" s="146"/>
      <c r="Y384" s="125"/>
      <c r="Z384" s="125"/>
      <c r="AA384" s="146"/>
      <c r="AB384" s="183"/>
      <c r="AC384" s="125"/>
      <c r="AD384" s="146"/>
      <c r="AE384" s="125"/>
      <c r="AF384" s="146"/>
      <c r="AG384" s="125"/>
      <c r="AH384" s="146"/>
      <c r="AI384" s="125"/>
      <c r="AJ384" s="125"/>
      <c r="AK384" s="146"/>
      <c r="AL384" s="125"/>
      <c r="AM384" s="125"/>
      <c r="AN384" s="146"/>
      <c r="AO384" s="125"/>
      <c r="AP384" s="146"/>
      <c r="AQ384" s="125"/>
      <c r="AR384" s="146"/>
      <c r="AS384" s="125"/>
      <c r="AT384" s="146"/>
      <c r="AU384" s="125"/>
      <c r="AV384" s="125"/>
      <c r="AW384" s="146"/>
      <c r="AX384" s="125"/>
      <c r="AY384" s="125"/>
      <c r="AZ384" s="185"/>
      <c r="BA384" s="125"/>
      <c r="BB384" s="125"/>
      <c r="BC384" s="125"/>
      <c r="BD384" s="125"/>
      <c r="BE384" s="125"/>
      <c r="BF384" s="125"/>
      <c r="BG384" s="125"/>
      <c r="BH384" s="125"/>
      <c r="BI384" s="125"/>
      <c r="BJ384" s="125"/>
    </row>
    <row r="385">
      <c r="A385" s="146"/>
      <c r="B385" s="146"/>
      <c r="C385" s="146"/>
      <c r="D385" s="146"/>
      <c r="E385" s="134"/>
      <c r="F385" s="268"/>
      <c r="G385" s="269"/>
      <c r="H385" s="137"/>
      <c r="I385" s="270"/>
      <c r="J385" s="137"/>
      <c r="K385" s="137"/>
      <c r="L385" s="271"/>
      <c r="M385" s="192"/>
      <c r="N385" s="138"/>
      <c r="O385" s="137"/>
      <c r="P385" s="192"/>
      <c r="Q385" s="271"/>
      <c r="R385" s="139"/>
      <c r="S385" s="139"/>
      <c r="T385" s="137"/>
      <c r="U385" s="137"/>
      <c r="V385" s="137"/>
      <c r="W385" s="268"/>
      <c r="X385" s="146"/>
      <c r="Y385" s="125"/>
      <c r="Z385" s="125"/>
      <c r="AA385" s="146"/>
      <c r="AB385" s="183"/>
      <c r="AC385" s="125"/>
      <c r="AD385" s="146"/>
      <c r="AE385" s="125"/>
      <c r="AF385" s="146"/>
      <c r="AG385" s="125"/>
      <c r="AH385" s="146"/>
      <c r="AI385" s="125"/>
      <c r="AJ385" s="125"/>
      <c r="AK385" s="146"/>
      <c r="AL385" s="125"/>
      <c r="AM385" s="125"/>
      <c r="AN385" s="146"/>
      <c r="AO385" s="125"/>
      <c r="AP385" s="146"/>
      <c r="AQ385" s="125"/>
      <c r="AR385" s="146"/>
      <c r="AS385" s="125"/>
      <c r="AT385" s="146"/>
      <c r="AU385" s="125"/>
      <c r="AV385" s="125"/>
      <c r="AW385" s="146"/>
      <c r="AX385" s="125"/>
      <c r="AY385" s="125"/>
      <c r="AZ385" s="185"/>
      <c r="BA385" s="125"/>
      <c r="BB385" s="125"/>
      <c r="BC385" s="125"/>
      <c r="BD385" s="125"/>
      <c r="BE385" s="125"/>
      <c r="BF385" s="125"/>
      <c r="BG385" s="125"/>
      <c r="BH385" s="125"/>
      <c r="BI385" s="125"/>
      <c r="BJ385" s="125"/>
    </row>
    <row r="386">
      <c r="A386" s="146"/>
      <c r="B386" s="146"/>
      <c r="C386" s="146"/>
      <c r="D386" s="146"/>
      <c r="E386" s="134"/>
      <c r="F386" s="268"/>
      <c r="G386" s="269"/>
      <c r="H386" s="137"/>
      <c r="I386" s="270"/>
      <c r="J386" s="137"/>
      <c r="K386" s="137"/>
      <c r="L386" s="271"/>
      <c r="M386" s="192"/>
      <c r="N386" s="138"/>
      <c r="O386" s="137"/>
      <c r="P386" s="192"/>
      <c r="Q386" s="271"/>
      <c r="R386" s="139"/>
      <c r="S386" s="139"/>
      <c r="T386" s="137"/>
      <c r="U386" s="137"/>
      <c r="V386" s="137"/>
      <c r="W386" s="268"/>
      <c r="X386" s="146"/>
      <c r="Y386" s="125"/>
      <c r="Z386" s="125"/>
      <c r="AA386" s="146"/>
      <c r="AB386" s="183"/>
      <c r="AC386" s="125"/>
      <c r="AD386" s="146"/>
      <c r="AE386" s="125"/>
      <c r="AF386" s="146"/>
      <c r="AG386" s="125"/>
      <c r="AH386" s="146"/>
      <c r="AI386" s="125"/>
      <c r="AJ386" s="125"/>
      <c r="AK386" s="146"/>
      <c r="AL386" s="125"/>
      <c r="AM386" s="125"/>
      <c r="AN386" s="146"/>
      <c r="AO386" s="125"/>
      <c r="AP386" s="146"/>
      <c r="AQ386" s="125"/>
      <c r="AR386" s="146"/>
      <c r="AS386" s="125"/>
      <c r="AT386" s="146"/>
      <c r="AU386" s="125"/>
      <c r="AV386" s="125"/>
      <c r="AW386" s="146"/>
      <c r="AX386" s="125"/>
      <c r="AY386" s="125"/>
      <c r="AZ386" s="185"/>
      <c r="BA386" s="125"/>
      <c r="BB386" s="125"/>
      <c r="BC386" s="125"/>
      <c r="BD386" s="125"/>
      <c r="BE386" s="125"/>
      <c r="BF386" s="125"/>
      <c r="BG386" s="125"/>
      <c r="BH386" s="125"/>
      <c r="BI386" s="125"/>
      <c r="BJ386" s="125"/>
    </row>
    <row r="387">
      <c r="A387" s="146"/>
      <c r="B387" s="146"/>
      <c r="C387" s="146"/>
      <c r="D387" s="146"/>
      <c r="E387" s="134"/>
      <c r="F387" s="268"/>
      <c r="G387" s="269"/>
      <c r="H387" s="137"/>
      <c r="I387" s="270"/>
      <c r="J387" s="137"/>
      <c r="K387" s="137"/>
      <c r="L387" s="271"/>
      <c r="M387" s="192"/>
      <c r="N387" s="138"/>
      <c r="O387" s="137"/>
      <c r="P387" s="192"/>
      <c r="Q387" s="271"/>
      <c r="R387" s="139"/>
      <c r="S387" s="139"/>
      <c r="T387" s="137"/>
      <c r="U387" s="137"/>
      <c r="V387" s="137"/>
      <c r="W387" s="268"/>
      <c r="X387" s="146"/>
      <c r="Y387" s="125"/>
      <c r="Z387" s="125"/>
      <c r="AA387" s="146"/>
      <c r="AB387" s="183"/>
      <c r="AC387" s="125"/>
      <c r="AD387" s="146"/>
      <c r="AE387" s="125"/>
      <c r="AF387" s="146"/>
      <c r="AG387" s="125"/>
      <c r="AH387" s="146"/>
      <c r="AI387" s="125"/>
      <c r="AJ387" s="125"/>
      <c r="AK387" s="146"/>
      <c r="AL387" s="125"/>
      <c r="AM387" s="125"/>
      <c r="AN387" s="146"/>
      <c r="AO387" s="125"/>
      <c r="AP387" s="146"/>
      <c r="AQ387" s="125"/>
      <c r="AR387" s="146"/>
      <c r="AS387" s="125"/>
      <c r="AT387" s="146"/>
      <c r="AU387" s="125"/>
      <c r="AV387" s="125"/>
      <c r="AW387" s="146"/>
      <c r="AX387" s="125"/>
      <c r="AY387" s="125"/>
      <c r="AZ387" s="185"/>
      <c r="BA387" s="125"/>
      <c r="BB387" s="125"/>
      <c r="BC387" s="125"/>
      <c r="BD387" s="125"/>
      <c r="BE387" s="125"/>
      <c r="BF387" s="125"/>
      <c r="BG387" s="125"/>
      <c r="BH387" s="125"/>
      <c r="BI387" s="125"/>
      <c r="BJ387" s="125"/>
    </row>
    <row r="388">
      <c r="A388" s="146"/>
      <c r="B388" s="146"/>
      <c r="C388" s="146"/>
      <c r="D388" s="146"/>
      <c r="E388" s="134"/>
      <c r="F388" s="268"/>
      <c r="G388" s="269"/>
      <c r="H388" s="137"/>
      <c r="I388" s="270"/>
      <c r="J388" s="137"/>
      <c r="K388" s="137"/>
      <c r="L388" s="271"/>
      <c r="M388" s="192"/>
      <c r="N388" s="138"/>
      <c r="O388" s="137"/>
      <c r="P388" s="192"/>
      <c r="Q388" s="271"/>
      <c r="R388" s="139"/>
      <c r="S388" s="139"/>
      <c r="T388" s="137"/>
      <c r="U388" s="137"/>
      <c r="V388" s="137"/>
      <c r="W388" s="268"/>
      <c r="X388" s="146"/>
      <c r="Y388" s="125"/>
      <c r="Z388" s="125"/>
      <c r="AA388" s="146"/>
      <c r="AB388" s="183"/>
      <c r="AC388" s="125"/>
      <c r="AD388" s="146"/>
      <c r="AE388" s="125"/>
      <c r="AF388" s="146"/>
      <c r="AG388" s="125"/>
      <c r="AH388" s="146"/>
      <c r="AI388" s="125"/>
      <c r="AJ388" s="125"/>
      <c r="AK388" s="146"/>
      <c r="AL388" s="125"/>
      <c r="AM388" s="125"/>
      <c r="AN388" s="146"/>
      <c r="AO388" s="125"/>
      <c r="AP388" s="146"/>
      <c r="AQ388" s="125"/>
      <c r="AR388" s="146"/>
      <c r="AS388" s="125"/>
      <c r="AT388" s="146"/>
      <c r="AU388" s="125"/>
      <c r="AV388" s="125"/>
      <c r="AW388" s="146"/>
      <c r="AX388" s="125"/>
      <c r="AY388" s="125"/>
      <c r="AZ388" s="185"/>
      <c r="BA388" s="125"/>
      <c r="BB388" s="125"/>
      <c r="BC388" s="125"/>
      <c r="BD388" s="125"/>
      <c r="BE388" s="125"/>
      <c r="BF388" s="125"/>
      <c r="BG388" s="125"/>
      <c r="BH388" s="125"/>
      <c r="BI388" s="125"/>
      <c r="BJ388" s="125"/>
    </row>
    <row r="389">
      <c r="A389" s="146"/>
      <c r="B389" s="146"/>
      <c r="C389" s="146"/>
      <c r="D389" s="146"/>
      <c r="E389" s="134"/>
      <c r="F389" s="268"/>
      <c r="G389" s="269"/>
      <c r="H389" s="137"/>
      <c r="I389" s="270"/>
      <c r="J389" s="137"/>
      <c r="K389" s="137"/>
      <c r="L389" s="271"/>
      <c r="M389" s="192"/>
      <c r="N389" s="138"/>
      <c r="O389" s="137"/>
      <c r="P389" s="192"/>
      <c r="Q389" s="271"/>
      <c r="R389" s="139"/>
      <c r="S389" s="139"/>
      <c r="T389" s="137"/>
      <c r="U389" s="137"/>
      <c r="V389" s="137"/>
      <c r="W389" s="268"/>
      <c r="X389" s="146"/>
      <c r="Y389" s="125"/>
      <c r="Z389" s="125"/>
      <c r="AA389" s="146"/>
      <c r="AB389" s="183"/>
      <c r="AC389" s="125"/>
      <c r="AD389" s="146"/>
      <c r="AE389" s="125"/>
      <c r="AF389" s="146"/>
      <c r="AG389" s="125"/>
      <c r="AH389" s="146"/>
      <c r="AI389" s="125"/>
      <c r="AJ389" s="125"/>
      <c r="AK389" s="146"/>
      <c r="AL389" s="125"/>
      <c r="AM389" s="125"/>
      <c r="AN389" s="146"/>
      <c r="AO389" s="125"/>
      <c r="AP389" s="146"/>
      <c r="AQ389" s="125"/>
      <c r="AR389" s="146"/>
      <c r="AS389" s="125"/>
      <c r="AT389" s="146"/>
      <c r="AU389" s="125"/>
      <c r="AV389" s="125"/>
      <c r="AW389" s="146"/>
      <c r="AX389" s="125"/>
      <c r="AY389" s="125"/>
      <c r="AZ389" s="185"/>
      <c r="BA389" s="125"/>
      <c r="BB389" s="125"/>
      <c r="BC389" s="125"/>
      <c r="BD389" s="125"/>
      <c r="BE389" s="125"/>
      <c r="BF389" s="125"/>
      <c r="BG389" s="125"/>
      <c r="BH389" s="125"/>
      <c r="BI389" s="125"/>
      <c r="BJ389" s="125"/>
    </row>
    <row r="390">
      <c r="A390" s="146"/>
      <c r="B390" s="146"/>
      <c r="C390" s="146"/>
      <c r="D390" s="146"/>
      <c r="E390" s="134"/>
      <c r="F390" s="268"/>
      <c r="G390" s="269"/>
      <c r="H390" s="137"/>
      <c r="I390" s="270"/>
      <c r="J390" s="137"/>
      <c r="K390" s="137"/>
      <c r="L390" s="271"/>
      <c r="M390" s="192"/>
      <c r="N390" s="138"/>
      <c r="O390" s="137"/>
      <c r="P390" s="192"/>
      <c r="Q390" s="271"/>
      <c r="R390" s="139"/>
      <c r="S390" s="139"/>
      <c r="T390" s="137"/>
      <c r="U390" s="137"/>
      <c r="V390" s="137"/>
      <c r="W390" s="268"/>
      <c r="X390" s="146"/>
      <c r="Y390" s="125"/>
      <c r="Z390" s="125"/>
      <c r="AA390" s="146"/>
      <c r="AB390" s="183"/>
      <c r="AC390" s="125"/>
      <c r="AD390" s="146"/>
      <c r="AE390" s="125"/>
      <c r="AF390" s="146"/>
      <c r="AG390" s="125"/>
      <c r="AH390" s="146"/>
      <c r="AI390" s="125"/>
      <c r="AJ390" s="125"/>
      <c r="AK390" s="146"/>
      <c r="AL390" s="125"/>
      <c r="AM390" s="125"/>
      <c r="AN390" s="146"/>
      <c r="AO390" s="125"/>
      <c r="AP390" s="146"/>
      <c r="AQ390" s="125"/>
      <c r="AR390" s="146"/>
      <c r="AS390" s="125"/>
      <c r="AT390" s="146"/>
      <c r="AU390" s="125"/>
      <c r="AV390" s="125"/>
      <c r="AW390" s="146"/>
      <c r="AX390" s="125"/>
      <c r="AY390" s="125"/>
      <c r="AZ390" s="185"/>
      <c r="BA390" s="125"/>
      <c r="BB390" s="125"/>
      <c r="BC390" s="125"/>
      <c r="BD390" s="125"/>
      <c r="BE390" s="125"/>
      <c r="BF390" s="125"/>
      <c r="BG390" s="125"/>
      <c r="BH390" s="125"/>
      <c r="BI390" s="125"/>
      <c r="BJ390" s="125"/>
    </row>
    <row r="391">
      <c r="A391" s="146"/>
      <c r="B391" s="146"/>
      <c r="C391" s="146"/>
      <c r="D391" s="146"/>
      <c r="E391" s="134"/>
      <c r="F391" s="268"/>
      <c r="G391" s="269"/>
      <c r="H391" s="137"/>
      <c r="I391" s="270"/>
      <c r="J391" s="137"/>
      <c r="K391" s="137"/>
      <c r="L391" s="271"/>
      <c r="M391" s="192"/>
      <c r="N391" s="138"/>
      <c r="O391" s="137"/>
      <c r="P391" s="192"/>
      <c r="Q391" s="271"/>
      <c r="R391" s="139"/>
      <c r="S391" s="139"/>
      <c r="T391" s="137"/>
      <c r="U391" s="137"/>
      <c r="V391" s="137"/>
      <c r="W391" s="268"/>
      <c r="X391" s="146"/>
      <c r="Y391" s="125"/>
      <c r="Z391" s="125"/>
      <c r="AA391" s="146"/>
      <c r="AB391" s="183"/>
      <c r="AC391" s="125"/>
      <c r="AD391" s="146"/>
      <c r="AE391" s="125"/>
      <c r="AF391" s="146"/>
      <c r="AG391" s="125"/>
      <c r="AH391" s="146"/>
      <c r="AI391" s="125"/>
      <c r="AJ391" s="125"/>
      <c r="AK391" s="146"/>
      <c r="AL391" s="125"/>
      <c r="AM391" s="125"/>
      <c r="AN391" s="146"/>
      <c r="AO391" s="125"/>
      <c r="AP391" s="146"/>
      <c r="AQ391" s="125"/>
      <c r="AR391" s="146"/>
      <c r="AS391" s="125"/>
      <c r="AT391" s="146"/>
      <c r="AU391" s="125"/>
      <c r="AV391" s="125"/>
      <c r="AW391" s="146"/>
      <c r="AX391" s="125"/>
      <c r="AY391" s="125"/>
      <c r="AZ391" s="185"/>
      <c r="BA391" s="125"/>
      <c r="BB391" s="125"/>
      <c r="BC391" s="125"/>
      <c r="BD391" s="125"/>
      <c r="BE391" s="125"/>
      <c r="BF391" s="125"/>
      <c r="BG391" s="125"/>
      <c r="BH391" s="125"/>
      <c r="BI391" s="125"/>
      <c r="BJ391" s="125"/>
    </row>
    <row r="392">
      <c r="A392" s="146"/>
      <c r="B392" s="146"/>
      <c r="C392" s="146"/>
      <c r="D392" s="146"/>
      <c r="E392" s="134"/>
      <c r="F392" s="268"/>
      <c r="G392" s="269"/>
      <c r="H392" s="137"/>
      <c r="I392" s="270"/>
      <c r="J392" s="137"/>
      <c r="K392" s="137"/>
      <c r="L392" s="271"/>
      <c r="M392" s="192"/>
      <c r="N392" s="138"/>
      <c r="O392" s="137"/>
      <c r="P392" s="192"/>
      <c r="Q392" s="271"/>
      <c r="R392" s="139"/>
      <c r="S392" s="139"/>
      <c r="T392" s="137"/>
      <c r="U392" s="137"/>
      <c r="V392" s="137"/>
      <c r="W392" s="268"/>
      <c r="X392" s="146"/>
      <c r="Y392" s="125"/>
      <c r="Z392" s="125"/>
      <c r="AA392" s="146"/>
      <c r="AB392" s="183"/>
      <c r="AC392" s="125"/>
      <c r="AD392" s="146"/>
      <c r="AE392" s="125"/>
      <c r="AF392" s="146"/>
      <c r="AG392" s="125"/>
      <c r="AH392" s="146"/>
      <c r="AI392" s="125"/>
      <c r="AJ392" s="125"/>
      <c r="AK392" s="146"/>
      <c r="AL392" s="125"/>
      <c r="AM392" s="125"/>
      <c r="AN392" s="146"/>
      <c r="AO392" s="125"/>
      <c r="AP392" s="146"/>
      <c r="AQ392" s="125"/>
      <c r="AR392" s="146"/>
      <c r="AS392" s="125"/>
      <c r="AT392" s="146"/>
      <c r="AU392" s="125"/>
      <c r="AV392" s="125"/>
      <c r="AW392" s="146"/>
      <c r="AX392" s="125"/>
      <c r="AY392" s="125"/>
      <c r="AZ392" s="185"/>
      <c r="BA392" s="125"/>
      <c r="BB392" s="125"/>
      <c r="BC392" s="125"/>
      <c r="BD392" s="125"/>
      <c r="BE392" s="125"/>
      <c r="BF392" s="125"/>
      <c r="BG392" s="125"/>
      <c r="BH392" s="125"/>
      <c r="BI392" s="125"/>
      <c r="BJ392" s="125"/>
    </row>
    <row r="393">
      <c r="A393" s="146"/>
      <c r="B393" s="146"/>
      <c r="C393" s="146"/>
      <c r="D393" s="146"/>
      <c r="E393" s="134"/>
      <c r="F393" s="268"/>
      <c r="G393" s="269"/>
      <c r="H393" s="137"/>
      <c r="I393" s="270"/>
      <c r="J393" s="137"/>
      <c r="K393" s="137"/>
      <c r="L393" s="271"/>
      <c r="M393" s="192"/>
      <c r="N393" s="138"/>
      <c r="O393" s="137"/>
      <c r="P393" s="192"/>
      <c r="Q393" s="271"/>
      <c r="R393" s="139"/>
      <c r="S393" s="139"/>
      <c r="T393" s="137"/>
      <c r="U393" s="137"/>
      <c r="V393" s="137"/>
      <c r="W393" s="268"/>
      <c r="X393" s="146"/>
      <c r="Y393" s="125"/>
      <c r="Z393" s="125"/>
      <c r="AA393" s="146"/>
      <c r="AB393" s="183"/>
      <c r="AC393" s="125"/>
      <c r="AD393" s="146"/>
      <c r="AE393" s="125"/>
      <c r="AF393" s="146"/>
      <c r="AG393" s="125"/>
      <c r="AH393" s="146"/>
      <c r="AI393" s="125"/>
      <c r="AJ393" s="125"/>
      <c r="AK393" s="146"/>
      <c r="AL393" s="125"/>
      <c r="AM393" s="125"/>
      <c r="AN393" s="146"/>
      <c r="AO393" s="125"/>
      <c r="AP393" s="146"/>
      <c r="AQ393" s="125"/>
      <c r="AR393" s="146"/>
      <c r="AS393" s="125"/>
      <c r="AT393" s="146"/>
      <c r="AU393" s="125"/>
      <c r="AV393" s="125"/>
      <c r="AW393" s="146"/>
      <c r="AX393" s="125"/>
      <c r="AY393" s="125"/>
      <c r="AZ393" s="185"/>
      <c r="BA393" s="125"/>
      <c r="BB393" s="125"/>
      <c r="BC393" s="125"/>
      <c r="BD393" s="125"/>
      <c r="BE393" s="125"/>
      <c r="BF393" s="125"/>
      <c r="BG393" s="125"/>
      <c r="BH393" s="125"/>
      <c r="BI393" s="125"/>
      <c r="BJ393" s="125"/>
    </row>
    <row r="394">
      <c r="A394" s="146"/>
      <c r="B394" s="146"/>
      <c r="C394" s="146"/>
      <c r="D394" s="146"/>
      <c r="E394" s="134"/>
      <c r="F394" s="268"/>
      <c r="G394" s="269"/>
      <c r="H394" s="137"/>
      <c r="I394" s="270"/>
      <c r="J394" s="137"/>
      <c r="K394" s="137"/>
      <c r="L394" s="271"/>
      <c r="M394" s="192"/>
      <c r="N394" s="138"/>
      <c r="O394" s="137"/>
      <c r="P394" s="192"/>
      <c r="Q394" s="271"/>
      <c r="R394" s="139"/>
      <c r="S394" s="139"/>
      <c r="T394" s="137"/>
      <c r="U394" s="137"/>
      <c r="V394" s="137"/>
      <c r="W394" s="268"/>
      <c r="X394" s="146"/>
      <c r="Y394" s="125"/>
      <c r="Z394" s="125"/>
      <c r="AA394" s="146"/>
      <c r="AB394" s="183"/>
      <c r="AC394" s="125"/>
      <c r="AD394" s="146"/>
      <c r="AE394" s="125"/>
      <c r="AF394" s="146"/>
      <c r="AG394" s="125"/>
      <c r="AH394" s="146"/>
      <c r="AI394" s="125"/>
      <c r="AJ394" s="125"/>
      <c r="AK394" s="146"/>
      <c r="AL394" s="125"/>
      <c r="AM394" s="125"/>
      <c r="AN394" s="146"/>
      <c r="AO394" s="125"/>
      <c r="AP394" s="146"/>
      <c r="AQ394" s="125"/>
      <c r="AR394" s="146"/>
      <c r="AS394" s="125"/>
      <c r="AT394" s="146"/>
      <c r="AU394" s="125"/>
      <c r="AV394" s="125"/>
      <c r="AW394" s="146"/>
      <c r="AX394" s="125"/>
      <c r="AY394" s="125"/>
      <c r="AZ394" s="185"/>
      <c r="BA394" s="125"/>
      <c r="BB394" s="125"/>
      <c r="BC394" s="125"/>
      <c r="BD394" s="125"/>
      <c r="BE394" s="125"/>
      <c r="BF394" s="125"/>
      <c r="BG394" s="125"/>
      <c r="BH394" s="125"/>
      <c r="BI394" s="125"/>
      <c r="BJ394" s="125"/>
    </row>
    <row r="395">
      <c r="A395" s="146"/>
      <c r="B395" s="146"/>
      <c r="C395" s="146"/>
      <c r="D395" s="146"/>
      <c r="E395" s="134"/>
      <c r="F395" s="268"/>
      <c r="G395" s="269"/>
      <c r="H395" s="137"/>
      <c r="I395" s="270"/>
      <c r="J395" s="137"/>
      <c r="K395" s="137"/>
      <c r="L395" s="271"/>
      <c r="M395" s="192"/>
      <c r="N395" s="138"/>
      <c r="O395" s="137"/>
      <c r="P395" s="192"/>
      <c r="Q395" s="271"/>
      <c r="R395" s="139"/>
      <c r="S395" s="139"/>
      <c r="T395" s="137"/>
      <c r="U395" s="137"/>
      <c r="V395" s="137"/>
      <c r="W395" s="268"/>
      <c r="X395" s="146"/>
      <c r="Y395" s="125"/>
      <c r="Z395" s="125"/>
      <c r="AA395" s="146"/>
      <c r="AB395" s="183"/>
      <c r="AC395" s="125"/>
      <c r="AD395" s="146"/>
      <c r="AE395" s="125"/>
      <c r="AF395" s="146"/>
      <c r="AG395" s="125"/>
      <c r="AH395" s="146"/>
      <c r="AI395" s="125"/>
      <c r="AJ395" s="125"/>
      <c r="AK395" s="146"/>
      <c r="AL395" s="125"/>
      <c r="AM395" s="125"/>
      <c r="AN395" s="146"/>
      <c r="AO395" s="125"/>
      <c r="AP395" s="146"/>
      <c r="AQ395" s="125"/>
      <c r="AR395" s="146"/>
      <c r="AS395" s="125"/>
      <c r="AT395" s="146"/>
      <c r="AU395" s="125"/>
      <c r="AV395" s="125"/>
      <c r="AW395" s="146"/>
      <c r="AX395" s="125"/>
      <c r="AY395" s="125"/>
      <c r="AZ395" s="185"/>
      <c r="BA395" s="125"/>
      <c r="BB395" s="125"/>
      <c r="BC395" s="125"/>
      <c r="BD395" s="125"/>
      <c r="BE395" s="125"/>
      <c r="BF395" s="125"/>
      <c r="BG395" s="125"/>
      <c r="BH395" s="125"/>
      <c r="BI395" s="125"/>
      <c r="BJ395" s="125"/>
    </row>
    <row r="396">
      <c r="A396" s="146"/>
      <c r="B396" s="146"/>
      <c r="C396" s="146"/>
      <c r="D396" s="146"/>
      <c r="F396" s="272"/>
      <c r="G396" s="273"/>
      <c r="H396" s="146"/>
      <c r="I396" s="274"/>
      <c r="J396" s="146"/>
      <c r="K396" s="146"/>
      <c r="L396" s="275"/>
      <c r="M396" s="125"/>
      <c r="N396" s="147"/>
      <c r="O396" s="146"/>
      <c r="P396" s="125"/>
      <c r="Q396" s="275"/>
      <c r="R396" s="148"/>
      <c r="S396" s="148"/>
      <c r="T396" s="146"/>
      <c r="U396" s="146"/>
      <c r="V396" s="146"/>
      <c r="W396" s="272"/>
      <c r="X396" s="146"/>
      <c r="Y396" s="125"/>
      <c r="Z396" s="125"/>
      <c r="AA396" s="146"/>
      <c r="AB396" s="183"/>
      <c r="AC396" s="125"/>
      <c r="AD396" s="146"/>
      <c r="AE396" s="125"/>
      <c r="AF396" s="146"/>
      <c r="AG396" s="125"/>
      <c r="AH396" s="146"/>
      <c r="AI396" s="125"/>
      <c r="AJ396" s="125"/>
      <c r="AK396" s="146"/>
      <c r="AL396" s="125"/>
      <c r="AM396" s="125"/>
      <c r="AN396" s="146"/>
      <c r="AO396" s="125"/>
      <c r="AP396" s="146"/>
      <c r="AQ396" s="125"/>
      <c r="AR396" s="146"/>
      <c r="AS396" s="125"/>
      <c r="AT396" s="146"/>
      <c r="AU396" s="125"/>
      <c r="AV396" s="125"/>
      <c r="AW396" s="146"/>
      <c r="AX396" s="125"/>
      <c r="AY396" s="125"/>
      <c r="AZ396" s="185"/>
      <c r="BA396" s="125"/>
      <c r="BB396" s="125"/>
      <c r="BC396" s="125"/>
      <c r="BD396" s="125"/>
      <c r="BE396" s="125"/>
      <c r="BF396" s="125"/>
      <c r="BG396" s="125"/>
      <c r="BH396" s="125"/>
      <c r="BI396" s="125"/>
      <c r="BJ396" s="125"/>
    </row>
    <row r="397">
      <c r="A397" s="146"/>
      <c r="B397" s="146"/>
      <c r="C397" s="146"/>
      <c r="D397" s="146"/>
      <c r="F397" s="272"/>
      <c r="G397" s="273"/>
      <c r="H397" s="146"/>
      <c r="I397" s="274"/>
      <c r="J397" s="146"/>
      <c r="K397" s="146"/>
      <c r="L397" s="275"/>
      <c r="M397" s="125"/>
      <c r="N397" s="147"/>
      <c r="O397" s="146"/>
      <c r="P397" s="125"/>
      <c r="Q397" s="275"/>
      <c r="R397" s="148"/>
      <c r="S397" s="148"/>
      <c r="T397" s="146"/>
      <c r="U397" s="146"/>
      <c r="V397" s="146"/>
      <c r="W397" s="272"/>
      <c r="X397" s="146"/>
      <c r="Y397" s="125"/>
      <c r="Z397" s="125"/>
      <c r="AA397" s="146"/>
      <c r="AB397" s="183"/>
      <c r="AC397" s="125"/>
      <c r="AD397" s="146"/>
      <c r="AE397" s="125"/>
      <c r="AF397" s="146"/>
      <c r="AG397" s="125"/>
      <c r="AH397" s="146"/>
      <c r="AI397" s="125"/>
      <c r="AJ397" s="125"/>
      <c r="AK397" s="146"/>
      <c r="AL397" s="125"/>
      <c r="AM397" s="125"/>
      <c r="AN397" s="146"/>
      <c r="AO397" s="125"/>
      <c r="AP397" s="146"/>
      <c r="AQ397" s="125"/>
      <c r="AR397" s="146"/>
      <c r="AS397" s="125"/>
      <c r="AT397" s="146"/>
      <c r="AU397" s="125"/>
      <c r="AV397" s="125"/>
      <c r="AW397" s="146"/>
      <c r="AX397" s="125"/>
      <c r="AY397" s="125"/>
      <c r="AZ397" s="185"/>
      <c r="BA397" s="125"/>
      <c r="BB397" s="125"/>
      <c r="BC397" s="125"/>
      <c r="BD397" s="125"/>
      <c r="BE397" s="125"/>
      <c r="BF397" s="125"/>
      <c r="BG397" s="125"/>
      <c r="BH397" s="125"/>
      <c r="BI397" s="125"/>
      <c r="BJ397" s="125"/>
    </row>
    <row r="398">
      <c r="A398" s="146"/>
      <c r="B398" s="146"/>
      <c r="C398" s="146"/>
      <c r="D398" s="146"/>
      <c r="F398" s="272"/>
      <c r="G398" s="273"/>
      <c r="H398" s="146"/>
      <c r="I398" s="274"/>
      <c r="J398" s="146"/>
      <c r="K398" s="146"/>
      <c r="L398" s="275"/>
      <c r="M398" s="125"/>
      <c r="N398" s="147"/>
      <c r="O398" s="146"/>
      <c r="P398" s="125"/>
      <c r="Q398" s="275"/>
      <c r="R398" s="148"/>
      <c r="S398" s="148"/>
      <c r="T398" s="146"/>
      <c r="U398" s="146"/>
      <c r="V398" s="146"/>
      <c r="W398" s="272"/>
      <c r="X398" s="146"/>
      <c r="Y398" s="125"/>
      <c r="Z398" s="125"/>
      <c r="AA398" s="146"/>
      <c r="AB398" s="183"/>
      <c r="AC398" s="125"/>
      <c r="AD398" s="146"/>
      <c r="AE398" s="125"/>
      <c r="AF398" s="146"/>
      <c r="AG398" s="125"/>
      <c r="AH398" s="146"/>
      <c r="AI398" s="125"/>
      <c r="AJ398" s="125"/>
      <c r="AK398" s="146"/>
      <c r="AL398" s="125"/>
      <c r="AM398" s="125"/>
      <c r="AN398" s="146"/>
      <c r="AO398" s="125"/>
      <c r="AP398" s="146"/>
      <c r="AQ398" s="125"/>
      <c r="AR398" s="146"/>
      <c r="AS398" s="125"/>
      <c r="AT398" s="146"/>
      <c r="AU398" s="125"/>
      <c r="AV398" s="125"/>
      <c r="AW398" s="146"/>
      <c r="AX398" s="125"/>
      <c r="AY398" s="125"/>
      <c r="AZ398" s="185"/>
      <c r="BA398" s="125"/>
      <c r="BB398" s="125"/>
      <c r="BC398" s="125"/>
      <c r="BD398" s="125"/>
      <c r="BE398" s="125"/>
      <c r="BF398" s="125"/>
      <c r="BG398" s="125"/>
      <c r="BH398" s="125"/>
      <c r="BI398" s="125"/>
      <c r="BJ398" s="125"/>
    </row>
    <row r="399">
      <c r="A399" s="146"/>
      <c r="B399" s="146"/>
      <c r="C399" s="146"/>
      <c r="D399" s="146"/>
      <c r="F399" s="272"/>
      <c r="G399" s="273"/>
      <c r="H399" s="146"/>
      <c r="I399" s="274"/>
      <c r="J399" s="146"/>
      <c r="K399" s="146"/>
      <c r="L399" s="275"/>
      <c r="M399" s="125"/>
      <c r="N399" s="147"/>
      <c r="O399" s="146"/>
      <c r="P399" s="125"/>
      <c r="Q399" s="275"/>
      <c r="R399" s="148"/>
      <c r="S399" s="148"/>
      <c r="T399" s="146"/>
      <c r="U399" s="146"/>
      <c r="V399" s="146"/>
      <c r="W399" s="272"/>
      <c r="X399" s="146"/>
      <c r="Y399" s="125"/>
      <c r="Z399" s="125"/>
      <c r="AA399" s="146"/>
      <c r="AB399" s="183"/>
      <c r="AC399" s="125"/>
      <c r="AD399" s="146"/>
      <c r="AE399" s="125"/>
      <c r="AF399" s="146"/>
      <c r="AG399" s="125"/>
      <c r="AH399" s="146"/>
      <c r="AI399" s="125"/>
      <c r="AJ399" s="125"/>
      <c r="AK399" s="146"/>
      <c r="AL399" s="125"/>
      <c r="AM399" s="125"/>
      <c r="AN399" s="146"/>
      <c r="AO399" s="125"/>
      <c r="AP399" s="146"/>
      <c r="AQ399" s="125"/>
      <c r="AR399" s="146"/>
      <c r="AS399" s="125"/>
      <c r="AT399" s="146"/>
      <c r="AU399" s="125"/>
      <c r="AV399" s="125"/>
      <c r="AW399" s="146"/>
      <c r="AX399" s="125"/>
      <c r="AY399" s="125"/>
      <c r="AZ399" s="185"/>
      <c r="BA399" s="125"/>
      <c r="BB399" s="125"/>
      <c r="BC399" s="125"/>
      <c r="BD399" s="125"/>
      <c r="BE399" s="125"/>
      <c r="BF399" s="125"/>
      <c r="BG399" s="125"/>
      <c r="BH399" s="125"/>
      <c r="BI399" s="125"/>
      <c r="BJ399" s="125"/>
    </row>
    <row r="400">
      <c r="A400" s="146"/>
      <c r="B400" s="146"/>
      <c r="C400" s="146"/>
      <c r="D400" s="146"/>
      <c r="F400" s="272"/>
      <c r="G400" s="273"/>
      <c r="H400" s="146"/>
      <c r="I400" s="274"/>
      <c r="J400" s="146"/>
      <c r="K400" s="146"/>
      <c r="L400" s="275"/>
      <c r="M400" s="125"/>
      <c r="N400" s="147"/>
      <c r="O400" s="146"/>
      <c r="P400" s="125"/>
      <c r="Q400" s="275"/>
      <c r="R400" s="148"/>
      <c r="S400" s="148"/>
      <c r="T400" s="146"/>
      <c r="U400" s="146"/>
      <c r="V400" s="146"/>
      <c r="W400" s="272"/>
      <c r="X400" s="146"/>
      <c r="Y400" s="125"/>
      <c r="Z400" s="125"/>
      <c r="AA400" s="146"/>
      <c r="AB400" s="183"/>
      <c r="AC400" s="125"/>
      <c r="AD400" s="146"/>
      <c r="AE400" s="125"/>
      <c r="AF400" s="146"/>
      <c r="AG400" s="125"/>
      <c r="AH400" s="146"/>
      <c r="AI400" s="125"/>
      <c r="AJ400" s="125"/>
      <c r="AK400" s="146"/>
      <c r="AL400" s="125"/>
      <c r="AM400" s="125"/>
      <c r="AN400" s="146"/>
      <c r="AO400" s="125"/>
      <c r="AP400" s="146"/>
      <c r="AQ400" s="125"/>
      <c r="AR400" s="146"/>
      <c r="AS400" s="125"/>
      <c r="AT400" s="146"/>
      <c r="AU400" s="125"/>
      <c r="AV400" s="125"/>
      <c r="AW400" s="146"/>
      <c r="AX400" s="125"/>
      <c r="AY400" s="125"/>
      <c r="AZ400" s="185"/>
      <c r="BA400" s="125"/>
      <c r="BB400" s="125"/>
      <c r="BC400" s="125"/>
      <c r="BD400" s="125"/>
      <c r="BE400" s="125"/>
      <c r="BF400" s="125"/>
      <c r="BG400" s="125"/>
      <c r="BH400" s="125"/>
      <c r="BI400" s="125"/>
      <c r="BJ400" s="125"/>
    </row>
    <row r="401">
      <c r="A401" s="146"/>
      <c r="B401" s="146"/>
      <c r="C401" s="146"/>
      <c r="D401" s="146"/>
      <c r="F401" s="272"/>
      <c r="G401" s="273"/>
      <c r="H401" s="146"/>
      <c r="I401" s="274"/>
      <c r="J401" s="146"/>
      <c r="K401" s="146"/>
      <c r="L401" s="275"/>
      <c r="M401" s="125"/>
      <c r="N401" s="147"/>
      <c r="O401" s="146"/>
      <c r="P401" s="125"/>
      <c r="Q401" s="275"/>
      <c r="R401" s="148"/>
      <c r="S401" s="148"/>
      <c r="T401" s="146"/>
      <c r="U401" s="146"/>
      <c r="V401" s="146"/>
      <c r="W401" s="272"/>
      <c r="X401" s="146"/>
      <c r="Y401" s="125"/>
      <c r="Z401" s="125"/>
      <c r="AA401" s="146"/>
      <c r="AB401" s="183"/>
      <c r="AC401" s="125"/>
      <c r="AD401" s="146"/>
      <c r="AE401" s="125"/>
      <c r="AF401" s="146"/>
      <c r="AG401" s="125"/>
      <c r="AH401" s="146"/>
      <c r="AI401" s="125"/>
      <c r="AJ401" s="125"/>
      <c r="AK401" s="146"/>
      <c r="AL401" s="125"/>
      <c r="AM401" s="125"/>
      <c r="AN401" s="146"/>
      <c r="AO401" s="125"/>
      <c r="AP401" s="146"/>
      <c r="AQ401" s="125"/>
      <c r="AR401" s="146"/>
      <c r="AS401" s="125"/>
      <c r="AT401" s="146"/>
      <c r="AU401" s="125"/>
      <c r="AV401" s="125"/>
      <c r="AW401" s="146"/>
      <c r="AX401" s="125"/>
      <c r="AY401" s="125"/>
      <c r="AZ401" s="185"/>
      <c r="BA401" s="125"/>
      <c r="BB401" s="125"/>
      <c r="BC401" s="125"/>
      <c r="BD401" s="125"/>
      <c r="BE401" s="125"/>
      <c r="BF401" s="125"/>
      <c r="BG401" s="125"/>
      <c r="BH401" s="125"/>
      <c r="BI401" s="125"/>
      <c r="BJ401" s="125"/>
    </row>
    <row r="402">
      <c r="A402" s="146"/>
      <c r="B402" s="146"/>
      <c r="C402" s="146"/>
      <c r="D402" s="146"/>
      <c r="F402" s="272"/>
      <c r="G402" s="273"/>
      <c r="H402" s="146"/>
      <c r="I402" s="274"/>
      <c r="J402" s="146"/>
      <c r="K402" s="146"/>
      <c r="L402" s="275"/>
      <c r="M402" s="125"/>
      <c r="N402" s="147"/>
      <c r="O402" s="146"/>
      <c r="P402" s="125"/>
      <c r="Q402" s="275"/>
      <c r="R402" s="148"/>
      <c r="S402" s="148"/>
      <c r="T402" s="146"/>
      <c r="U402" s="146"/>
      <c r="V402" s="146"/>
      <c r="W402" s="272"/>
      <c r="X402" s="146"/>
      <c r="Y402" s="125"/>
      <c r="Z402" s="125"/>
      <c r="AA402" s="146"/>
      <c r="AB402" s="183"/>
      <c r="AC402" s="125"/>
      <c r="AD402" s="146"/>
      <c r="AE402" s="125"/>
      <c r="AF402" s="146"/>
      <c r="AG402" s="125"/>
      <c r="AH402" s="146"/>
      <c r="AI402" s="125"/>
      <c r="AJ402" s="125"/>
      <c r="AK402" s="146"/>
      <c r="AL402" s="125"/>
      <c r="AM402" s="125"/>
      <c r="AN402" s="146"/>
      <c r="AO402" s="125"/>
      <c r="AP402" s="146"/>
      <c r="AQ402" s="125"/>
      <c r="AR402" s="146"/>
      <c r="AS402" s="125"/>
      <c r="AT402" s="146"/>
      <c r="AU402" s="125"/>
      <c r="AV402" s="125"/>
      <c r="AW402" s="146"/>
      <c r="AX402" s="125"/>
      <c r="AY402" s="125"/>
      <c r="AZ402" s="185"/>
      <c r="BA402" s="125"/>
      <c r="BB402" s="125"/>
      <c r="BC402" s="125"/>
      <c r="BD402" s="125"/>
      <c r="BE402" s="125"/>
      <c r="BF402" s="125"/>
      <c r="BG402" s="125"/>
      <c r="BH402" s="125"/>
      <c r="BI402" s="125"/>
      <c r="BJ402" s="125"/>
    </row>
    <row r="403">
      <c r="A403" s="146"/>
      <c r="B403" s="146"/>
      <c r="C403" s="146"/>
      <c r="D403" s="146"/>
      <c r="F403" s="272"/>
      <c r="G403" s="273"/>
      <c r="H403" s="146"/>
      <c r="I403" s="274"/>
      <c r="J403" s="146"/>
      <c r="K403" s="146"/>
      <c r="L403" s="275"/>
      <c r="M403" s="125"/>
      <c r="N403" s="147"/>
      <c r="O403" s="146"/>
      <c r="P403" s="125"/>
      <c r="Q403" s="275"/>
      <c r="R403" s="148"/>
      <c r="S403" s="148"/>
      <c r="T403" s="146"/>
      <c r="U403" s="146"/>
      <c r="V403" s="146"/>
      <c r="W403" s="272"/>
      <c r="X403" s="146"/>
      <c r="Y403" s="125"/>
      <c r="Z403" s="125"/>
      <c r="AA403" s="146"/>
      <c r="AB403" s="183"/>
      <c r="AC403" s="125"/>
      <c r="AD403" s="146"/>
      <c r="AE403" s="125"/>
      <c r="AF403" s="146"/>
      <c r="AG403" s="125"/>
      <c r="AH403" s="146"/>
      <c r="AI403" s="125"/>
      <c r="AJ403" s="125"/>
      <c r="AK403" s="146"/>
      <c r="AL403" s="125"/>
      <c r="AM403" s="125"/>
      <c r="AN403" s="146"/>
      <c r="AO403" s="125"/>
      <c r="AP403" s="146"/>
      <c r="AQ403" s="125"/>
      <c r="AR403" s="146"/>
      <c r="AS403" s="125"/>
      <c r="AT403" s="146"/>
      <c r="AU403" s="125"/>
      <c r="AV403" s="125"/>
      <c r="AW403" s="146"/>
      <c r="AX403" s="125"/>
      <c r="AY403" s="125"/>
      <c r="AZ403" s="185"/>
      <c r="BA403" s="125"/>
      <c r="BB403" s="125"/>
      <c r="BC403" s="125"/>
      <c r="BD403" s="125"/>
      <c r="BE403" s="125"/>
      <c r="BF403" s="125"/>
      <c r="BG403" s="125"/>
      <c r="BH403" s="125"/>
      <c r="BI403" s="125"/>
      <c r="BJ403" s="125"/>
    </row>
    <row r="404">
      <c r="A404" s="146"/>
      <c r="B404" s="146"/>
      <c r="C404" s="146"/>
      <c r="D404" s="146"/>
      <c r="F404" s="272"/>
      <c r="G404" s="273"/>
      <c r="H404" s="146"/>
      <c r="I404" s="274"/>
      <c r="J404" s="146"/>
      <c r="K404" s="146"/>
      <c r="L404" s="275"/>
      <c r="M404" s="125"/>
      <c r="N404" s="147"/>
      <c r="O404" s="146"/>
      <c r="P404" s="125"/>
      <c r="Q404" s="275"/>
      <c r="R404" s="148"/>
      <c r="S404" s="148"/>
      <c r="T404" s="146"/>
      <c r="U404" s="146"/>
      <c r="V404" s="146"/>
      <c r="W404" s="272"/>
      <c r="X404" s="146"/>
      <c r="Y404" s="125"/>
      <c r="Z404" s="125"/>
      <c r="AA404" s="146"/>
      <c r="AB404" s="183"/>
      <c r="AC404" s="125"/>
      <c r="AD404" s="146"/>
      <c r="AE404" s="125"/>
      <c r="AF404" s="146"/>
      <c r="AG404" s="125"/>
      <c r="AH404" s="146"/>
      <c r="AI404" s="125"/>
      <c r="AJ404" s="125"/>
      <c r="AK404" s="146"/>
      <c r="AL404" s="125"/>
      <c r="AM404" s="125"/>
      <c r="AN404" s="146"/>
      <c r="AO404" s="125"/>
      <c r="AP404" s="146"/>
      <c r="AQ404" s="125"/>
      <c r="AR404" s="146"/>
      <c r="AS404" s="125"/>
      <c r="AT404" s="146"/>
      <c r="AU404" s="125"/>
      <c r="AV404" s="125"/>
      <c r="AW404" s="146"/>
      <c r="AX404" s="125"/>
      <c r="AY404" s="125"/>
      <c r="AZ404" s="185"/>
      <c r="BA404" s="125"/>
      <c r="BB404" s="125"/>
      <c r="BC404" s="125"/>
      <c r="BD404" s="125"/>
      <c r="BE404" s="125"/>
      <c r="BF404" s="125"/>
      <c r="BG404" s="125"/>
      <c r="BH404" s="125"/>
      <c r="BI404" s="125"/>
      <c r="BJ404" s="125"/>
    </row>
    <row r="405">
      <c r="A405" s="146"/>
      <c r="B405" s="146"/>
      <c r="C405" s="146"/>
      <c r="D405" s="146"/>
      <c r="F405" s="272"/>
      <c r="G405" s="273"/>
      <c r="H405" s="146"/>
      <c r="I405" s="274"/>
      <c r="J405" s="146"/>
      <c r="K405" s="146"/>
      <c r="L405" s="275"/>
      <c r="M405" s="125"/>
      <c r="N405" s="147"/>
      <c r="O405" s="146"/>
      <c r="P405" s="125"/>
      <c r="Q405" s="275"/>
      <c r="R405" s="148"/>
      <c r="S405" s="148"/>
      <c r="T405" s="146"/>
      <c r="U405" s="146"/>
      <c r="V405" s="146"/>
      <c r="W405" s="272"/>
      <c r="X405" s="146"/>
      <c r="Y405" s="125"/>
      <c r="Z405" s="125"/>
      <c r="AA405" s="146"/>
      <c r="AB405" s="183"/>
      <c r="AC405" s="125"/>
      <c r="AD405" s="146"/>
      <c r="AE405" s="125"/>
      <c r="AF405" s="146"/>
      <c r="AG405" s="125"/>
      <c r="AH405" s="146"/>
      <c r="AI405" s="125"/>
      <c r="AJ405" s="125"/>
      <c r="AK405" s="146"/>
      <c r="AL405" s="125"/>
      <c r="AM405" s="125"/>
      <c r="AN405" s="146"/>
      <c r="AO405" s="125"/>
      <c r="AP405" s="146"/>
      <c r="AQ405" s="125"/>
      <c r="AR405" s="146"/>
      <c r="AS405" s="125"/>
      <c r="AT405" s="146"/>
      <c r="AU405" s="125"/>
      <c r="AV405" s="125"/>
      <c r="AW405" s="146"/>
      <c r="AX405" s="125"/>
      <c r="AY405" s="125"/>
      <c r="AZ405" s="185"/>
      <c r="BA405" s="125"/>
      <c r="BB405" s="125"/>
      <c r="BC405" s="125"/>
      <c r="BD405" s="125"/>
      <c r="BE405" s="125"/>
      <c r="BF405" s="125"/>
      <c r="BG405" s="125"/>
      <c r="BH405" s="125"/>
      <c r="BI405" s="125"/>
      <c r="BJ405" s="125"/>
    </row>
    <row r="406">
      <c r="A406" s="146"/>
      <c r="B406" s="146"/>
      <c r="C406" s="146"/>
      <c r="D406" s="146"/>
      <c r="F406" s="272"/>
      <c r="G406" s="273"/>
      <c r="H406" s="146"/>
      <c r="I406" s="274"/>
      <c r="J406" s="146"/>
      <c r="K406" s="146"/>
      <c r="L406" s="275"/>
      <c r="M406" s="125"/>
      <c r="N406" s="147"/>
      <c r="O406" s="146"/>
      <c r="P406" s="125"/>
      <c r="Q406" s="275"/>
      <c r="R406" s="148"/>
      <c r="S406" s="148"/>
      <c r="T406" s="146"/>
      <c r="U406" s="146"/>
      <c r="V406" s="146"/>
      <c r="W406" s="272"/>
      <c r="X406" s="146"/>
      <c r="Y406" s="125"/>
      <c r="Z406" s="125"/>
      <c r="AA406" s="146"/>
      <c r="AB406" s="183"/>
      <c r="AC406" s="125"/>
      <c r="AD406" s="146"/>
      <c r="AE406" s="125"/>
      <c r="AF406" s="146"/>
      <c r="AG406" s="125"/>
      <c r="AH406" s="146"/>
      <c r="AI406" s="125"/>
      <c r="AJ406" s="125"/>
      <c r="AK406" s="146"/>
      <c r="AL406" s="125"/>
      <c r="AM406" s="125"/>
      <c r="AN406" s="146"/>
      <c r="AO406" s="125"/>
      <c r="AP406" s="146"/>
      <c r="AQ406" s="125"/>
      <c r="AR406" s="146"/>
      <c r="AS406" s="125"/>
      <c r="AT406" s="146"/>
      <c r="AU406" s="125"/>
      <c r="AV406" s="125"/>
      <c r="AW406" s="146"/>
      <c r="AX406" s="125"/>
      <c r="AY406" s="125"/>
      <c r="AZ406" s="185"/>
      <c r="BA406" s="125"/>
      <c r="BB406" s="125"/>
      <c r="BC406" s="125"/>
      <c r="BD406" s="125"/>
      <c r="BE406" s="125"/>
      <c r="BF406" s="125"/>
      <c r="BG406" s="125"/>
      <c r="BH406" s="125"/>
      <c r="BI406" s="125"/>
      <c r="BJ406" s="125"/>
    </row>
    <row r="407">
      <c r="A407" s="146"/>
      <c r="B407" s="146"/>
      <c r="C407" s="146"/>
      <c r="D407" s="146"/>
      <c r="F407" s="272"/>
      <c r="G407" s="273"/>
      <c r="H407" s="146"/>
      <c r="I407" s="274"/>
      <c r="J407" s="146"/>
      <c r="K407" s="146"/>
      <c r="L407" s="275"/>
      <c r="M407" s="125"/>
      <c r="N407" s="147"/>
      <c r="O407" s="146"/>
      <c r="P407" s="125"/>
      <c r="Q407" s="275"/>
      <c r="R407" s="148"/>
      <c r="S407" s="148"/>
      <c r="T407" s="146"/>
      <c r="U407" s="146"/>
      <c r="V407" s="146"/>
      <c r="W407" s="272"/>
      <c r="X407" s="146"/>
      <c r="Y407" s="125"/>
      <c r="Z407" s="125"/>
      <c r="AA407" s="146"/>
      <c r="AB407" s="183"/>
      <c r="AC407" s="125"/>
      <c r="AD407" s="146"/>
      <c r="AE407" s="125"/>
      <c r="AF407" s="146"/>
      <c r="AG407" s="125"/>
      <c r="AH407" s="146"/>
      <c r="AI407" s="125"/>
      <c r="AJ407" s="125"/>
      <c r="AK407" s="146"/>
      <c r="AL407" s="125"/>
      <c r="AM407" s="125"/>
      <c r="AN407" s="146"/>
      <c r="AO407" s="125"/>
      <c r="AP407" s="146"/>
      <c r="AQ407" s="125"/>
      <c r="AR407" s="146"/>
      <c r="AS407" s="125"/>
      <c r="AT407" s="146"/>
      <c r="AU407" s="125"/>
      <c r="AV407" s="125"/>
      <c r="AW407" s="146"/>
      <c r="AX407" s="125"/>
      <c r="AY407" s="125"/>
      <c r="AZ407" s="185"/>
      <c r="BA407" s="125"/>
      <c r="BB407" s="125"/>
      <c r="BC407" s="125"/>
      <c r="BD407" s="125"/>
      <c r="BE407" s="125"/>
      <c r="BF407" s="125"/>
      <c r="BG407" s="125"/>
      <c r="BH407" s="125"/>
      <c r="BI407" s="125"/>
      <c r="BJ407" s="125"/>
    </row>
    <row r="408">
      <c r="A408" s="146"/>
      <c r="B408" s="146"/>
      <c r="C408" s="146"/>
      <c r="D408" s="146"/>
      <c r="F408" s="272"/>
      <c r="G408" s="273"/>
      <c r="H408" s="146"/>
      <c r="I408" s="274"/>
      <c r="J408" s="146"/>
      <c r="K408" s="146"/>
      <c r="L408" s="275"/>
      <c r="M408" s="125"/>
      <c r="N408" s="147"/>
      <c r="O408" s="146"/>
      <c r="P408" s="125"/>
      <c r="Q408" s="275"/>
      <c r="R408" s="148"/>
      <c r="S408" s="148"/>
      <c r="T408" s="146"/>
      <c r="U408" s="146"/>
      <c r="V408" s="146"/>
      <c r="W408" s="272"/>
      <c r="X408" s="146"/>
      <c r="Y408" s="125"/>
      <c r="Z408" s="125"/>
      <c r="AA408" s="146"/>
      <c r="AB408" s="183"/>
      <c r="AC408" s="125"/>
      <c r="AD408" s="146"/>
      <c r="AE408" s="125"/>
      <c r="AF408" s="146"/>
      <c r="AG408" s="125"/>
      <c r="AH408" s="146"/>
      <c r="AI408" s="125"/>
      <c r="AJ408" s="125"/>
      <c r="AK408" s="146"/>
      <c r="AL408" s="125"/>
      <c r="AM408" s="125"/>
      <c r="AN408" s="146"/>
      <c r="AO408" s="125"/>
      <c r="AP408" s="146"/>
      <c r="AQ408" s="125"/>
      <c r="AR408" s="146"/>
      <c r="AS408" s="125"/>
      <c r="AT408" s="146"/>
      <c r="AU408" s="125"/>
      <c r="AV408" s="125"/>
      <c r="AW408" s="146"/>
      <c r="AX408" s="125"/>
      <c r="AY408" s="125"/>
      <c r="AZ408" s="185"/>
      <c r="BA408" s="125"/>
      <c r="BB408" s="125"/>
      <c r="BC408" s="125"/>
      <c r="BD408" s="125"/>
      <c r="BE408" s="125"/>
      <c r="BF408" s="125"/>
      <c r="BG408" s="125"/>
      <c r="BH408" s="125"/>
      <c r="BI408" s="125"/>
      <c r="BJ408" s="125"/>
    </row>
    <row r="409">
      <c r="A409" s="146"/>
      <c r="B409" s="146"/>
      <c r="C409" s="146"/>
      <c r="D409" s="146"/>
      <c r="F409" s="272"/>
      <c r="G409" s="273"/>
      <c r="H409" s="146"/>
      <c r="I409" s="274"/>
      <c r="J409" s="146"/>
      <c r="K409" s="146"/>
      <c r="L409" s="275"/>
      <c r="M409" s="125"/>
      <c r="N409" s="147"/>
      <c r="O409" s="146"/>
      <c r="P409" s="125"/>
      <c r="Q409" s="275"/>
      <c r="R409" s="148"/>
      <c r="S409" s="148"/>
      <c r="T409" s="146"/>
      <c r="U409" s="146"/>
      <c r="V409" s="146"/>
      <c r="W409" s="272"/>
      <c r="X409" s="146"/>
      <c r="Y409" s="125"/>
      <c r="Z409" s="125"/>
      <c r="AA409" s="146"/>
      <c r="AB409" s="183"/>
      <c r="AC409" s="125"/>
      <c r="AD409" s="146"/>
      <c r="AE409" s="125"/>
      <c r="AF409" s="146"/>
      <c r="AG409" s="125"/>
      <c r="AH409" s="146"/>
      <c r="AI409" s="125"/>
      <c r="AJ409" s="125"/>
      <c r="AK409" s="146"/>
      <c r="AL409" s="125"/>
      <c r="AM409" s="125"/>
      <c r="AN409" s="146"/>
      <c r="AO409" s="125"/>
      <c r="AP409" s="146"/>
      <c r="AQ409" s="125"/>
      <c r="AR409" s="146"/>
      <c r="AS409" s="125"/>
      <c r="AT409" s="146"/>
      <c r="AU409" s="125"/>
      <c r="AV409" s="125"/>
      <c r="AW409" s="146"/>
      <c r="AX409" s="125"/>
      <c r="AY409" s="125"/>
      <c r="AZ409" s="185"/>
      <c r="BA409" s="125"/>
      <c r="BB409" s="125"/>
      <c r="BC409" s="125"/>
      <c r="BD409" s="125"/>
      <c r="BE409" s="125"/>
      <c r="BF409" s="125"/>
      <c r="BG409" s="125"/>
      <c r="BH409" s="125"/>
      <c r="BI409" s="125"/>
      <c r="BJ409" s="125"/>
    </row>
    <row r="410">
      <c r="A410" s="146"/>
      <c r="B410" s="146"/>
      <c r="C410" s="146"/>
      <c r="D410" s="146"/>
      <c r="F410" s="272"/>
      <c r="G410" s="273"/>
      <c r="H410" s="146"/>
      <c r="I410" s="274"/>
      <c r="J410" s="146"/>
      <c r="K410" s="146"/>
      <c r="L410" s="275"/>
      <c r="M410" s="125"/>
      <c r="N410" s="147"/>
      <c r="O410" s="146"/>
      <c r="P410" s="125"/>
      <c r="Q410" s="275"/>
      <c r="R410" s="148"/>
      <c r="S410" s="148"/>
      <c r="T410" s="146"/>
      <c r="U410" s="146"/>
      <c r="V410" s="146"/>
      <c r="W410" s="272"/>
      <c r="X410" s="146"/>
      <c r="Y410" s="125"/>
      <c r="Z410" s="125"/>
      <c r="AA410" s="146"/>
      <c r="AB410" s="183"/>
      <c r="AC410" s="125"/>
      <c r="AD410" s="146"/>
      <c r="AE410" s="125"/>
      <c r="AF410" s="146"/>
      <c r="AG410" s="125"/>
      <c r="AH410" s="146"/>
      <c r="AI410" s="125"/>
      <c r="AJ410" s="125"/>
      <c r="AK410" s="146"/>
      <c r="AL410" s="125"/>
      <c r="AM410" s="125"/>
      <c r="AN410" s="146"/>
      <c r="AO410" s="125"/>
      <c r="AP410" s="146"/>
      <c r="AQ410" s="125"/>
      <c r="AR410" s="146"/>
      <c r="AS410" s="125"/>
      <c r="AT410" s="146"/>
      <c r="AU410" s="125"/>
      <c r="AV410" s="125"/>
      <c r="AW410" s="146"/>
      <c r="AX410" s="125"/>
      <c r="AY410" s="125"/>
      <c r="AZ410" s="185"/>
      <c r="BA410" s="125"/>
      <c r="BB410" s="125"/>
      <c r="BC410" s="125"/>
      <c r="BD410" s="125"/>
      <c r="BE410" s="125"/>
      <c r="BF410" s="125"/>
      <c r="BG410" s="125"/>
      <c r="BH410" s="125"/>
      <c r="BI410" s="125"/>
      <c r="BJ410" s="125"/>
    </row>
    <row r="411">
      <c r="A411" s="146"/>
      <c r="B411" s="146"/>
      <c r="C411" s="146"/>
      <c r="D411" s="146"/>
      <c r="F411" s="272"/>
      <c r="G411" s="273"/>
      <c r="H411" s="146"/>
      <c r="I411" s="274"/>
      <c r="J411" s="146"/>
      <c r="K411" s="146"/>
      <c r="L411" s="275"/>
      <c r="M411" s="125"/>
      <c r="N411" s="147"/>
      <c r="O411" s="146"/>
      <c r="P411" s="125"/>
      <c r="Q411" s="275"/>
      <c r="R411" s="148"/>
      <c r="S411" s="148"/>
      <c r="T411" s="146"/>
      <c r="U411" s="146"/>
      <c r="V411" s="146"/>
      <c r="W411" s="272"/>
      <c r="X411" s="146"/>
      <c r="Y411" s="125"/>
      <c r="Z411" s="125"/>
      <c r="AA411" s="146"/>
      <c r="AB411" s="183"/>
      <c r="AC411" s="125"/>
      <c r="AD411" s="146"/>
      <c r="AE411" s="125"/>
      <c r="AF411" s="146"/>
      <c r="AG411" s="125"/>
      <c r="AH411" s="146"/>
      <c r="AI411" s="125"/>
      <c r="AJ411" s="125"/>
      <c r="AK411" s="146"/>
      <c r="AL411" s="125"/>
      <c r="AM411" s="125"/>
      <c r="AN411" s="146"/>
      <c r="AO411" s="125"/>
      <c r="AP411" s="146"/>
      <c r="AQ411" s="125"/>
      <c r="AR411" s="146"/>
      <c r="AS411" s="125"/>
      <c r="AT411" s="146"/>
      <c r="AU411" s="125"/>
      <c r="AV411" s="125"/>
      <c r="AW411" s="146"/>
      <c r="AX411" s="125"/>
      <c r="AY411" s="125"/>
      <c r="AZ411" s="185"/>
      <c r="BA411" s="125"/>
      <c r="BB411" s="125"/>
      <c r="BC411" s="125"/>
      <c r="BD411" s="125"/>
      <c r="BE411" s="125"/>
      <c r="BF411" s="125"/>
      <c r="BG411" s="125"/>
      <c r="BH411" s="125"/>
      <c r="BI411" s="125"/>
      <c r="BJ411" s="125"/>
    </row>
    <row r="412">
      <c r="A412" s="146"/>
      <c r="B412" s="146"/>
      <c r="C412" s="146"/>
      <c r="D412" s="146"/>
      <c r="F412" s="272"/>
      <c r="G412" s="273"/>
      <c r="H412" s="146"/>
      <c r="I412" s="274"/>
      <c r="J412" s="146"/>
      <c r="K412" s="146"/>
      <c r="L412" s="275"/>
      <c r="M412" s="125"/>
      <c r="N412" s="147"/>
      <c r="O412" s="146"/>
      <c r="P412" s="125"/>
      <c r="Q412" s="275"/>
      <c r="R412" s="148"/>
      <c r="S412" s="148"/>
      <c r="T412" s="146"/>
      <c r="U412" s="146"/>
      <c r="V412" s="146"/>
      <c r="W412" s="272"/>
      <c r="X412" s="146"/>
      <c r="Y412" s="125"/>
      <c r="Z412" s="125"/>
      <c r="AA412" s="146"/>
      <c r="AB412" s="183"/>
      <c r="AC412" s="125"/>
      <c r="AD412" s="146"/>
      <c r="AE412" s="125"/>
      <c r="AF412" s="146"/>
      <c r="AG412" s="125"/>
      <c r="AH412" s="146"/>
      <c r="AI412" s="125"/>
      <c r="AJ412" s="125"/>
      <c r="AK412" s="146"/>
      <c r="AL412" s="125"/>
      <c r="AM412" s="125"/>
      <c r="AN412" s="146"/>
      <c r="AO412" s="125"/>
      <c r="AP412" s="146"/>
      <c r="AQ412" s="125"/>
      <c r="AR412" s="146"/>
      <c r="AS412" s="125"/>
      <c r="AT412" s="146"/>
      <c r="AU412" s="125"/>
      <c r="AV412" s="125"/>
      <c r="AW412" s="146"/>
      <c r="AX412" s="125"/>
      <c r="AY412" s="125"/>
      <c r="AZ412" s="185"/>
      <c r="BA412" s="125"/>
      <c r="BB412" s="125"/>
      <c r="BC412" s="125"/>
      <c r="BD412" s="125"/>
      <c r="BE412" s="125"/>
      <c r="BF412" s="125"/>
      <c r="BG412" s="125"/>
      <c r="BH412" s="125"/>
      <c r="BI412" s="125"/>
      <c r="BJ412" s="125"/>
    </row>
    <row r="413">
      <c r="A413" s="146"/>
      <c r="B413" s="146"/>
      <c r="C413" s="146"/>
      <c r="D413" s="146"/>
      <c r="F413" s="272"/>
      <c r="G413" s="273"/>
      <c r="H413" s="146"/>
      <c r="I413" s="274"/>
      <c r="J413" s="146"/>
      <c r="K413" s="146"/>
      <c r="L413" s="275"/>
      <c r="M413" s="125"/>
      <c r="N413" s="147"/>
      <c r="O413" s="146"/>
      <c r="P413" s="125"/>
      <c r="Q413" s="275"/>
      <c r="R413" s="148"/>
      <c r="S413" s="148"/>
      <c r="T413" s="146"/>
      <c r="U413" s="146"/>
      <c r="V413" s="146"/>
      <c r="W413" s="272"/>
      <c r="X413" s="146"/>
      <c r="Y413" s="125"/>
      <c r="Z413" s="125"/>
      <c r="AA413" s="146"/>
      <c r="AB413" s="183"/>
      <c r="AC413" s="125"/>
      <c r="AD413" s="146"/>
      <c r="AE413" s="125"/>
      <c r="AF413" s="146"/>
      <c r="AG413" s="125"/>
      <c r="AH413" s="146"/>
      <c r="AI413" s="125"/>
      <c r="AJ413" s="125"/>
      <c r="AK413" s="146"/>
      <c r="AL413" s="125"/>
      <c r="AM413" s="125"/>
      <c r="AN413" s="146"/>
      <c r="AO413" s="125"/>
      <c r="AP413" s="146"/>
      <c r="AQ413" s="125"/>
      <c r="AR413" s="146"/>
      <c r="AS413" s="125"/>
      <c r="AT413" s="146"/>
      <c r="AU413" s="125"/>
      <c r="AV413" s="125"/>
      <c r="AW413" s="146"/>
      <c r="AX413" s="125"/>
      <c r="AY413" s="125"/>
      <c r="AZ413" s="185"/>
      <c r="BA413" s="125"/>
      <c r="BB413" s="125"/>
      <c r="BC413" s="125"/>
      <c r="BD413" s="125"/>
      <c r="BE413" s="125"/>
      <c r="BF413" s="125"/>
      <c r="BG413" s="125"/>
      <c r="BH413" s="125"/>
      <c r="BI413" s="125"/>
      <c r="BJ413" s="125"/>
    </row>
    <row r="414">
      <c r="A414" s="146"/>
      <c r="B414" s="146"/>
      <c r="C414" s="146"/>
      <c r="D414" s="146"/>
      <c r="F414" s="272"/>
      <c r="G414" s="273"/>
      <c r="H414" s="146"/>
      <c r="I414" s="274"/>
      <c r="J414" s="146"/>
      <c r="K414" s="146"/>
      <c r="L414" s="275"/>
      <c r="M414" s="125"/>
      <c r="N414" s="147"/>
      <c r="O414" s="146"/>
      <c r="P414" s="125"/>
      <c r="Q414" s="275"/>
      <c r="R414" s="148"/>
      <c r="S414" s="148"/>
      <c r="T414" s="146"/>
      <c r="U414" s="146"/>
      <c r="V414" s="146"/>
      <c r="W414" s="272"/>
      <c r="X414" s="146"/>
      <c r="Y414" s="125"/>
      <c r="Z414" s="125"/>
      <c r="AA414" s="146"/>
      <c r="AB414" s="183"/>
      <c r="AC414" s="125"/>
      <c r="AD414" s="146"/>
      <c r="AE414" s="125"/>
      <c r="AF414" s="146"/>
      <c r="AG414" s="125"/>
      <c r="AH414" s="146"/>
      <c r="AI414" s="125"/>
      <c r="AJ414" s="125"/>
      <c r="AK414" s="146"/>
      <c r="AL414" s="125"/>
      <c r="AM414" s="125"/>
      <c r="AN414" s="146"/>
      <c r="AO414" s="125"/>
      <c r="AP414" s="146"/>
      <c r="AQ414" s="125"/>
      <c r="AR414" s="146"/>
      <c r="AS414" s="125"/>
      <c r="AT414" s="146"/>
      <c r="AU414" s="125"/>
      <c r="AV414" s="125"/>
      <c r="AW414" s="146"/>
      <c r="AX414" s="125"/>
      <c r="AY414" s="125"/>
      <c r="AZ414" s="185"/>
      <c r="BA414" s="125"/>
      <c r="BB414" s="125"/>
      <c r="BC414" s="125"/>
      <c r="BD414" s="125"/>
      <c r="BE414" s="125"/>
      <c r="BF414" s="125"/>
      <c r="BG414" s="125"/>
      <c r="BH414" s="125"/>
      <c r="BI414" s="125"/>
      <c r="BJ414" s="125"/>
    </row>
    <row r="415">
      <c r="A415" s="146"/>
      <c r="B415" s="146"/>
      <c r="C415" s="146"/>
      <c r="D415" s="146"/>
      <c r="F415" s="272"/>
      <c r="G415" s="273"/>
      <c r="H415" s="146"/>
      <c r="I415" s="274"/>
      <c r="J415" s="146"/>
      <c r="K415" s="146"/>
      <c r="L415" s="275"/>
      <c r="M415" s="125"/>
      <c r="N415" s="147"/>
      <c r="O415" s="146"/>
      <c r="P415" s="125"/>
      <c r="Q415" s="275"/>
      <c r="R415" s="148"/>
      <c r="S415" s="148"/>
      <c r="T415" s="146"/>
      <c r="U415" s="146"/>
      <c r="V415" s="146"/>
      <c r="W415" s="272"/>
      <c r="X415" s="146"/>
      <c r="Y415" s="125"/>
      <c r="Z415" s="125"/>
      <c r="AA415" s="146"/>
      <c r="AB415" s="183"/>
      <c r="AC415" s="125"/>
      <c r="AD415" s="146"/>
      <c r="AE415" s="125"/>
      <c r="AF415" s="146"/>
      <c r="AG415" s="125"/>
      <c r="AH415" s="146"/>
      <c r="AI415" s="125"/>
      <c r="AJ415" s="125"/>
      <c r="AK415" s="146"/>
      <c r="AL415" s="125"/>
      <c r="AM415" s="125"/>
      <c r="AN415" s="146"/>
      <c r="AO415" s="125"/>
      <c r="AP415" s="146"/>
      <c r="AQ415" s="125"/>
      <c r="AR415" s="146"/>
      <c r="AS415" s="125"/>
      <c r="AT415" s="146"/>
      <c r="AU415" s="125"/>
      <c r="AV415" s="125"/>
      <c r="AW415" s="146"/>
      <c r="AX415" s="125"/>
      <c r="AY415" s="125"/>
      <c r="AZ415" s="185"/>
      <c r="BA415" s="125"/>
      <c r="BB415" s="125"/>
      <c r="BC415" s="125"/>
      <c r="BD415" s="125"/>
      <c r="BE415" s="125"/>
      <c r="BF415" s="125"/>
      <c r="BG415" s="125"/>
      <c r="BH415" s="125"/>
      <c r="BI415" s="125"/>
      <c r="BJ415" s="125"/>
    </row>
    <row r="416">
      <c r="A416" s="146"/>
      <c r="B416" s="146"/>
      <c r="C416" s="146"/>
      <c r="D416" s="146"/>
      <c r="F416" s="272"/>
      <c r="G416" s="273"/>
      <c r="H416" s="146"/>
      <c r="I416" s="274"/>
      <c r="J416" s="146"/>
      <c r="K416" s="146"/>
      <c r="L416" s="275"/>
      <c r="M416" s="125"/>
      <c r="N416" s="147"/>
      <c r="O416" s="146"/>
      <c r="P416" s="125"/>
      <c r="Q416" s="275"/>
      <c r="R416" s="148"/>
      <c r="S416" s="148"/>
      <c r="T416" s="146"/>
      <c r="U416" s="146"/>
      <c r="V416" s="146"/>
      <c r="W416" s="272"/>
      <c r="X416" s="146"/>
      <c r="Y416" s="125"/>
      <c r="Z416" s="125"/>
      <c r="AA416" s="146"/>
      <c r="AB416" s="183"/>
      <c r="AC416" s="125"/>
      <c r="AD416" s="146"/>
      <c r="AE416" s="125"/>
      <c r="AF416" s="146"/>
      <c r="AG416" s="125"/>
      <c r="AH416" s="146"/>
      <c r="AI416" s="125"/>
      <c r="AJ416" s="125"/>
      <c r="AK416" s="146"/>
      <c r="AL416" s="125"/>
      <c r="AM416" s="125"/>
      <c r="AN416" s="146"/>
      <c r="AO416" s="125"/>
      <c r="AP416" s="146"/>
      <c r="AQ416" s="125"/>
      <c r="AR416" s="146"/>
      <c r="AS416" s="125"/>
      <c r="AT416" s="146"/>
      <c r="AU416" s="125"/>
      <c r="AV416" s="125"/>
      <c r="AW416" s="146"/>
      <c r="AX416" s="125"/>
      <c r="AY416" s="125"/>
      <c r="AZ416" s="185"/>
      <c r="BA416" s="125"/>
      <c r="BB416" s="125"/>
      <c r="BC416" s="125"/>
      <c r="BD416" s="125"/>
      <c r="BE416" s="125"/>
      <c r="BF416" s="125"/>
      <c r="BG416" s="125"/>
      <c r="BH416" s="125"/>
      <c r="BI416" s="125"/>
      <c r="BJ416" s="125"/>
    </row>
    <row r="417">
      <c r="A417" s="146"/>
      <c r="B417" s="146"/>
      <c r="C417" s="146"/>
      <c r="D417" s="146"/>
      <c r="F417" s="272"/>
      <c r="G417" s="273"/>
      <c r="H417" s="146"/>
      <c r="I417" s="274"/>
      <c r="J417" s="146"/>
      <c r="K417" s="146"/>
      <c r="L417" s="275"/>
      <c r="M417" s="125"/>
      <c r="N417" s="147"/>
      <c r="O417" s="146"/>
      <c r="P417" s="125"/>
      <c r="Q417" s="275"/>
      <c r="R417" s="148"/>
      <c r="S417" s="148"/>
      <c r="T417" s="146"/>
      <c r="U417" s="146"/>
      <c r="V417" s="146"/>
      <c r="W417" s="272"/>
      <c r="X417" s="146"/>
      <c r="Y417" s="125"/>
      <c r="Z417" s="125"/>
      <c r="AA417" s="146"/>
      <c r="AB417" s="183"/>
      <c r="AC417" s="125"/>
      <c r="AD417" s="146"/>
      <c r="AE417" s="125"/>
      <c r="AF417" s="146"/>
      <c r="AG417" s="125"/>
      <c r="AH417" s="146"/>
      <c r="AI417" s="125"/>
      <c r="AJ417" s="125"/>
      <c r="AK417" s="146"/>
      <c r="AL417" s="125"/>
      <c r="AM417" s="125"/>
      <c r="AN417" s="146"/>
      <c r="AO417" s="125"/>
      <c r="AP417" s="146"/>
      <c r="AQ417" s="125"/>
      <c r="AR417" s="146"/>
      <c r="AS417" s="125"/>
      <c r="AT417" s="146"/>
      <c r="AU417" s="125"/>
      <c r="AV417" s="125"/>
      <c r="AW417" s="146"/>
      <c r="AX417" s="125"/>
      <c r="AY417" s="125"/>
      <c r="AZ417" s="185"/>
      <c r="BA417" s="125"/>
      <c r="BB417" s="125"/>
      <c r="BC417" s="125"/>
      <c r="BD417" s="125"/>
      <c r="BE417" s="125"/>
      <c r="BF417" s="125"/>
      <c r="BG417" s="125"/>
      <c r="BH417" s="125"/>
      <c r="BI417" s="125"/>
      <c r="BJ417" s="125"/>
    </row>
    <row r="418">
      <c r="A418" s="146"/>
      <c r="B418" s="146"/>
      <c r="C418" s="146"/>
      <c r="D418" s="146"/>
      <c r="F418" s="272"/>
      <c r="G418" s="273"/>
      <c r="H418" s="146"/>
      <c r="I418" s="274"/>
      <c r="J418" s="146"/>
      <c r="K418" s="146"/>
      <c r="L418" s="275"/>
      <c r="M418" s="125"/>
      <c r="N418" s="147"/>
      <c r="O418" s="146"/>
      <c r="P418" s="125"/>
      <c r="Q418" s="275"/>
      <c r="R418" s="148"/>
      <c r="S418" s="148"/>
      <c r="T418" s="146"/>
      <c r="U418" s="146"/>
      <c r="V418" s="146"/>
      <c r="W418" s="272"/>
      <c r="X418" s="146"/>
      <c r="Y418" s="125"/>
      <c r="Z418" s="125"/>
      <c r="AA418" s="146"/>
      <c r="AB418" s="183"/>
      <c r="AC418" s="125"/>
      <c r="AD418" s="146"/>
      <c r="AE418" s="125"/>
      <c r="AF418" s="146"/>
      <c r="AG418" s="125"/>
      <c r="AH418" s="146"/>
      <c r="AI418" s="125"/>
      <c r="AJ418" s="125"/>
      <c r="AK418" s="146"/>
      <c r="AL418" s="125"/>
      <c r="AM418" s="125"/>
      <c r="AN418" s="146"/>
      <c r="AO418" s="125"/>
      <c r="AP418" s="146"/>
      <c r="AQ418" s="125"/>
      <c r="AR418" s="146"/>
      <c r="AS418" s="125"/>
      <c r="AT418" s="146"/>
      <c r="AU418" s="125"/>
      <c r="AV418" s="125"/>
      <c r="AW418" s="146"/>
      <c r="AX418" s="125"/>
      <c r="AY418" s="125"/>
      <c r="AZ418" s="185"/>
      <c r="BA418" s="125"/>
      <c r="BB418" s="125"/>
      <c r="BC418" s="125"/>
      <c r="BD418" s="125"/>
      <c r="BE418" s="125"/>
      <c r="BF418" s="125"/>
      <c r="BG418" s="125"/>
      <c r="BH418" s="125"/>
      <c r="BI418" s="125"/>
      <c r="BJ418" s="125"/>
    </row>
    <row r="419">
      <c r="A419" s="146"/>
      <c r="B419" s="146"/>
      <c r="C419" s="146"/>
      <c r="D419" s="146"/>
      <c r="F419" s="272"/>
      <c r="G419" s="273"/>
      <c r="H419" s="146"/>
      <c r="I419" s="274"/>
      <c r="J419" s="146"/>
      <c r="K419" s="146"/>
      <c r="L419" s="275"/>
      <c r="M419" s="125"/>
      <c r="N419" s="147"/>
      <c r="O419" s="146"/>
      <c r="P419" s="125"/>
      <c r="Q419" s="275"/>
      <c r="R419" s="148"/>
      <c r="S419" s="148"/>
      <c r="T419" s="146"/>
      <c r="U419" s="146"/>
      <c r="V419" s="146"/>
      <c r="W419" s="272"/>
      <c r="X419" s="146"/>
      <c r="Y419" s="125"/>
      <c r="Z419" s="125"/>
      <c r="AA419" s="146"/>
      <c r="AB419" s="183"/>
      <c r="AC419" s="125"/>
      <c r="AD419" s="146"/>
      <c r="AE419" s="125"/>
      <c r="AF419" s="146"/>
      <c r="AG419" s="125"/>
      <c r="AH419" s="146"/>
      <c r="AI419" s="125"/>
      <c r="AJ419" s="125"/>
      <c r="AK419" s="146"/>
      <c r="AL419" s="125"/>
      <c r="AM419" s="125"/>
      <c r="AN419" s="146"/>
      <c r="AO419" s="125"/>
      <c r="AP419" s="146"/>
      <c r="AQ419" s="125"/>
      <c r="AR419" s="146"/>
      <c r="AS419" s="125"/>
      <c r="AT419" s="146"/>
      <c r="AU419" s="125"/>
      <c r="AV419" s="125"/>
      <c r="AW419" s="146"/>
      <c r="AX419" s="125"/>
      <c r="AY419" s="125"/>
      <c r="AZ419" s="185"/>
      <c r="BA419" s="125"/>
      <c r="BB419" s="125"/>
      <c r="BC419" s="125"/>
      <c r="BD419" s="125"/>
      <c r="BE419" s="125"/>
      <c r="BF419" s="125"/>
      <c r="BG419" s="125"/>
      <c r="BH419" s="125"/>
      <c r="BI419" s="125"/>
      <c r="BJ419" s="125"/>
    </row>
    <row r="420">
      <c r="A420" s="146"/>
      <c r="B420" s="146"/>
      <c r="C420" s="146"/>
      <c r="D420" s="146"/>
      <c r="F420" s="272"/>
      <c r="G420" s="273"/>
      <c r="H420" s="146"/>
      <c r="I420" s="274"/>
      <c r="J420" s="146"/>
      <c r="K420" s="146"/>
      <c r="L420" s="275"/>
      <c r="M420" s="125"/>
      <c r="N420" s="147"/>
      <c r="O420" s="146"/>
      <c r="P420" s="125"/>
      <c r="Q420" s="275"/>
      <c r="R420" s="148"/>
      <c r="S420" s="148"/>
      <c r="T420" s="146"/>
      <c r="U420" s="146"/>
      <c r="V420" s="146"/>
      <c r="W420" s="272"/>
      <c r="X420" s="146"/>
      <c r="Y420" s="125"/>
      <c r="Z420" s="125"/>
      <c r="AA420" s="146"/>
      <c r="AB420" s="183"/>
      <c r="AC420" s="125"/>
      <c r="AD420" s="146"/>
      <c r="AE420" s="125"/>
      <c r="AF420" s="146"/>
      <c r="AG420" s="125"/>
      <c r="AH420" s="146"/>
      <c r="AI420" s="125"/>
      <c r="AJ420" s="125"/>
      <c r="AK420" s="146"/>
      <c r="AL420" s="125"/>
      <c r="AM420" s="125"/>
      <c r="AN420" s="146"/>
      <c r="AO420" s="125"/>
      <c r="AP420" s="146"/>
      <c r="AQ420" s="125"/>
      <c r="AR420" s="146"/>
      <c r="AS420" s="125"/>
      <c r="AT420" s="146"/>
      <c r="AU420" s="125"/>
      <c r="AV420" s="125"/>
      <c r="AW420" s="146"/>
      <c r="AX420" s="125"/>
      <c r="AY420" s="125"/>
      <c r="AZ420" s="185"/>
      <c r="BA420" s="125"/>
      <c r="BB420" s="125"/>
      <c r="BC420" s="125"/>
      <c r="BD420" s="125"/>
      <c r="BE420" s="125"/>
      <c r="BF420" s="125"/>
      <c r="BG420" s="125"/>
      <c r="BH420" s="125"/>
      <c r="BI420" s="125"/>
      <c r="BJ420" s="125"/>
    </row>
    <row r="421">
      <c r="A421" s="146"/>
      <c r="B421" s="146"/>
      <c r="C421" s="146"/>
      <c r="D421" s="146"/>
      <c r="F421" s="272"/>
      <c r="G421" s="273"/>
      <c r="H421" s="146"/>
      <c r="I421" s="274"/>
      <c r="J421" s="146"/>
      <c r="K421" s="146"/>
      <c r="L421" s="275"/>
      <c r="M421" s="125"/>
      <c r="N421" s="147"/>
      <c r="O421" s="146"/>
      <c r="P421" s="125"/>
      <c r="Q421" s="275"/>
      <c r="R421" s="148"/>
      <c r="S421" s="148"/>
      <c r="T421" s="146"/>
      <c r="U421" s="146"/>
      <c r="V421" s="146"/>
      <c r="W421" s="272"/>
      <c r="X421" s="146"/>
      <c r="Y421" s="125"/>
      <c r="Z421" s="125"/>
      <c r="AA421" s="146"/>
      <c r="AB421" s="183"/>
      <c r="AC421" s="125"/>
      <c r="AD421" s="146"/>
      <c r="AE421" s="125"/>
      <c r="AF421" s="146"/>
      <c r="AG421" s="125"/>
      <c r="AH421" s="146"/>
      <c r="AI421" s="125"/>
      <c r="AJ421" s="125"/>
      <c r="AK421" s="146"/>
      <c r="AL421" s="125"/>
      <c r="AM421" s="125"/>
      <c r="AN421" s="146"/>
      <c r="AO421" s="125"/>
      <c r="AP421" s="146"/>
      <c r="AQ421" s="125"/>
      <c r="AR421" s="146"/>
      <c r="AS421" s="125"/>
      <c r="AT421" s="146"/>
      <c r="AU421" s="125"/>
      <c r="AV421" s="125"/>
      <c r="AW421" s="146"/>
      <c r="AX421" s="125"/>
      <c r="AY421" s="125"/>
      <c r="AZ421" s="185"/>
      <c r="BA421" s="125"/>
      <c r="BB421" s="125"/>
      <c r="BC421" s="125"/>
      <c r="BD421" s="125"/>
      <c r="BE421" s="125"/>
      <c r="BF421" s="125"/>
      <c r="BG421" s="125"/>
      <c r="BH421" s="125"/>
      <c r="BI421" s="125"/>
      <c r="BJ421" s="125"/>
    </row>
    <row r="422">
      <c r="A422" s="146"/>
      <c r="B422" s="146"/>
      <c r="C422" s="146"/>
      <c r="D422" s="146"/>
      <c r="F422" s="272"/>
      <c r="G422" s="273"/>
      <c r="H422" s="146"/>
      <c r="I422" s="274"/>
      <c r="J422" s="146"/>
      <c r="K422" s="146"/>
      <c r="L422" s="275"/>
      <c r="M422" s="125"/>
      <c r="N422" s="147"/>
      <c r="O422" s="146"/>
      <c r="P422" s="125"/>
      <c r="Q422" s="275"/>
      <c r="R422" s="148"/>
      <c r="S422" s="148"/>
      <c r="T422" s="146"/>
      <c r="U422" s="146"/>
      <c r="V422" s="146"/>
      <c r="W422" s="272"/>
      <c r="X422" s="146"/>
      <c r="Y422" s="125"/>
      <c r="Z422" s="125"/>
      <c r="AA422" s="146"/>
      <c r="AB422" s="183"/>
      <c r="AC422" s="125"/>
      <c r="AD422" s="146"/>
      <c r="AE422" s="125"/>
      <c r="AF422" s="146"/>
      <c r="AG422" s="125"/>
      <c r="AH422" s="146"/>
      <c r="AI422" s="125"/>
      <c r="AJ422" s="125"/>
      <c r="AK422" s="146"/>
      <c r="AL422" s="125"/>
      <c r="AM422" s="125"/>
      <c r="AN422" s="146"/>
      <c r="AO422" s="125"/>
      <c r="AP422" s="146"/>
      <c r="AQ422" s="125"/>
      <c r="AR422" s="146"/>
      <c r="AS422" s="125"/>
      <c r="AT422" s="146"/>
      <c r="AU422" s="125"/>
      <c r="AV422" s="125"/>
      <c r="AW422" s="146"/>
      <c r="AX422" s="125"/>
      <c r="AY422" s="125"/>
      <c r="AZ422" s="185"/>
      <c r="BA422" s="125"/>
      <c r="BB422" s="125"/>
      <c r="BC422" s="125"/>
      <c r="BD422" s="125"/>
      <c r="BE422" s="125"/>
      <c r="BF422" s="125"/>
      <c r="BG422" s="125"/>
      <c r="BH422" s="125"/>
      <c r="BI422" s="125"/>
      <c r="BJ422" s="125"/>
    </row>
    <row r="423">
      <c r="A423" s="146"/>
      <c r="B423" s="146"/>
      <c r="C423" s="146"/>
      <c r="D423" s="146"/>
      <c r="F423" s="272"/>
      <c r="G423" s="273"/>
      <c r="H423" s="146"/>
      <c r="I423" s="274"/>
      <c r="J423" s="146"/>
      <c r="K423" s="146"/>
      <c r="L423" s="275"/>
      <c r="M423" s="125"/>
      <c r="N423" s="147"/>
      <c r="O423" s="146"/>
      <c r="P423" s="125"/>
      <c r="Q423" s="275"/>
      <c r="R423" s="148"/>
      <c r="S423" s="148"/>
      <c r="T423" s="146"/>
      <c r="U423" s="146"/>
      <c r="V423" s="146"/>
      <c r="W423" s="272"/>
      <c r="X423" s="146"/>
      <c r="Y423" s="125"/>
      <c r="Z423" s="125"/>
      <c r="AA423" s="146"/>
      <c r="AB423" s="183"/>
      <c r="AC423" s="125"/>
      <c r="AD423" s="146"/>
      <c r="AE423" s="125"/>
      <c r="AF423" s="146"/>
      <c r="AG423" s="125"/>
      <c r="AH423" s="146"/>
      <c r="AI423" s="125"/>
      <c r="AJ423" s="125"/>
      <c r="AK423" s="146"/>
      <c r="AL423" s="125"/>
      <c r="AM423" s="125"/>
      <c r="AN423" s="146"/>
      <c r="AO423" s="125"/>
      <c r="AP423" s="146"/>
      <c r="AQ423" s="125"/>
      <c r="AR423" s="146"/>
      <c r="AS423" s="125"/>
      <c r="AT423" s="146"/>
      <c r="AU423" s="125"/>
      <c r="AV423" s="125"/>
      <c r="AW423" s="146"/>
      <c r="AX423" s="125"/>
      <c r="AY423" s="125"/>
      <c r="AZ423" s="185"/>
      <c r="BA423" s="125"/>
      <c r="BB423" s="125"/>
      <c r="BC423" s="125"/>
      <c r="BD423" s="125"/>
      <c r="BE423" s="125"/>
      <c r="BF423" s="125"/>
      <c r="BG423" s="125"/>
      <c r="BH423" s="125"/>
      <c r="BI423" s="125"/>
      <c r="BJ423" s="125"/>
    </row>
    <row r="424">
      <c r="A424" s="146"/>
      <c r="B424" s="146"/>
      <c r="C424" s="146"/>
      <c r="D424" s="146"/>
      <c r="F424" s="272"/>
      <c r="G424" s="273"/>
      <c r="H424" s="146"/>
      <c r="I424" s="274"/>
      <c r="J424" s="146"/>
      <c r="K424" s="146"/>
      <c r="L424" s="275"/>
      <c r="M424" s="125"/>
      <c r="N424" s="147"/>
      <c r="O424" s="146"/>
      <c r="P424" s="125"/>
      <c r="Q424" s="275"/>
      <c r="R424" s="148"/>
      <c r="S424" s="148"/>
      <c r="T424" s="146"/>
      <c r="U424" s="146"/>
      <c r="V424" s="146"/>
      <c r="W424" s="272"/>
      <c r="X424" s="146"/>
      <c r="Y424" s="125"/>
      <c r="Z424" s="125"/>
      <c r="AA424" s="146"/>
      <c r="AB424" s="183"/>
      <c r="AC424" s="125"/>
      <c r="AD424" s="146"/>
      <c r="AE424" s="125"/>
      <c r="AF424" s="146"/>
      <c r="AG424" s="125"/>
      <c r="AH424" s="146"/>
      <c r="AI424" s="125"/>
      <c r="AJ424" s="125"/>
      <c r="AK424" s="146"/>
      <c r="AL424" s="125"/>
      <c r="AM424" s="125"/>
      <c r="AN424" s="146"/>
      <c r="AO424" s="125"/>
      <c r="AP424" s="146"/>
      <c r="AQ424" s="125"/>
      <c r="AR424" s="146"/>
      <c r="AS424" s="125"/>
      <c r="AT424" s="146"/>
      <c r="AU424" s="125"/>
      <c r="AV424" s="125"/>
      <c r="AW424" s="146"/>
      <c r="AX424" s="125"/>
      <c r="AY424" s="125"/>
      <c r="AZ424" s="185"/>
      <c r="BA424" s="125"/>
      <c r="BB424" s="125"/>
      <c r="BC424" s="125"/>
      <c r="BD424" s="125"/>
      <c r="BE424" s="125"/>
      <c r="BF424" s="125"/>
      <c r="BG424" s="125"/>
      <c r="BH424" s="125"/>
      <c r="BI424" s="125"/>
      <c r="BJ424" s="125"/>
    </row>
    <row r="425">
      <c r="A425" s="146"/>
      <c r="B425" s="146"/>
      <c r="C425" s="146"/>
      <c r="D425" s="146"/>
      <c r="F425" s="272"/>
      <c r="G425" s="273"/>
      <c r="H425" s="146"/>
      <c r="I425" s="274"/>
      <c r="J425" s="146"/>
      <c r="K425" s="146"/>
      <c r="L425" s="275"/>
      <c r="M425" s="125"/>
      <c r="N425" s="147"/>
      <c r="O425" s="146"/>
      <c r="P425" s="125"/>
      <c r="Q425" s="275"/>
      <c r="R425" s="148"/>
      <c r="S425" s="148"/>
      <c r="T425" s="146"/>
      <c r="U425" s="146"/>
      <c r="V425" s="146"/>
      <c r="W425" s="272"/>
      <c r="X425" s="146"/>
      <c r="Y425" s="125"/>
      <c r="Z425" s="125"/>
      <c r="AA425" s="146"/>
      <c r="AB425" s="183"/>
      <c r="AC425" s="125"/>
      <c r="AD425" s="146"/>
      <c r="AE425" s="125"/>
      <c r="AF425" s="146"/>
      <c r="AG425" s="125"/>
      <c r="AH425" s="146"/>
      <c r="AI425" s="125"/>
      <c r="AJ425" s="125"/>
      <c r="AK425" s="146"/>
      <c r="AL425" s="125"/>
      <c r="AM425" s="125"/>
      <c r="AN425" s="146"/>
      <c r="AO425" s="125"/>
      <c r="AP425" s="146"/>
      <c r="AQ425" s="125"/>
      <c r="AR425" s="146"/>
      <c r="AS425" s="125"/>
      <c r="AT425" s="146"/>
      <c r="AU425" s="125"/>
      <c r="AV425" s="125"/>
      <c r="AW425" s="146"/>
      <c r="AX425" s="125"/>
      <c r="AY425" s="125"/>
      <c r="AZ425" s="185"/>
      <c r="BA425" s="125"/>
      <c r="BB425" s="125"/>
      <c r="BC425" s="125"/>
      <c r="BD425" s="125"/>
      <c r="BE425" s="125"/>
      <c r="BF425" s="125"/>
      <c r="BG425" s="125"/>
      <c r="BH425" s="125"/>
      <c r="BI425" s="125"/>
      <c r="BJ425" s="125"/>
    </row>
    <row r="426">
      <c r="A426" s="146"/>
      <c r="B426" s="146"/>
      <c r="C426" s="146"/>
      <c r="D426" s="146"/>
      <c r="F426" s="272"/>
      <c r="G426" s="273"/>
      <c r="H426" s="146"/>
      <c r="I426" s="274"/>
      <c r="J426" s="146"/>
      <c r="K426" s="146"/>
      <c r="L426" s="275"/>
      <c r="M426" s="125"/>
      <c r="N426" s="147"/>
      <c r="O426" s="146"/>
      <c r="P426" s="125"/>
      <c r="Q426" s="275"/>
      <c r="R426" s="148"/>
      <c r="S426" s="148"/>
      <c r="T426" s="146"/>
      <c r="U426" s="146"/>
      <c r="V426" s="146"/>
      <c r="W426" s="272"/>
      <c r="X426" s="146"/>
      <c r="Y426" s="125"/>
      <c r="Z426" s="125"/>
      <c r="AA426" s="146"/>
      <c r="AB426" s="183"/>
      <c r="AC426" s="125"/>
      <c r="AD426" s="146"/>
      <c r="AE426" s="125"/>
      <c r="AF426" s="146"/>
      <c r="AG426" s="125"/>
      <c r="AH426" s="146"/>
      <c r="AI426" s="125"/>
      <c r="AJ426" s="125"/>
      <c r="AK426" s="146"/>
      <c r="AL426" s="125"/>
      <c r="AM426" s="125"/>
      <c r="AN426" s="146"/>
      <c r="AO426" s="125"/>
      <c r="AP426" s="146"/>
      <c r="AQ426" s="125"/>
      <c r="AR426" s="146"/>
      <c r="AS426" s="125"/>
      <c r="AT426" s="146"/>
      <c r="AU426" s="125"/>
      <c r="AV426" s="125"/>
      <c r="AW426" s="146"/>
      <c r="AX426" s="125"/>
      <c r="AY426" s="125"/>
      <c r="AZ426" s="185"/>
      <c r="BA426" s="125"/>
      <c r="BB426" s="125"/>
      <c r="BC426" s="125"/>
      <c r="BD426" s="125"/>
      <c r="BE426" s="125"/>
      <c r="BF426" s="125"/>
      <c r="BG426" s="125"/>
      <c r="BH426" s="125"/>
      <c r="BI426" s="125"/>
      <c r="BJ426" s="125"/>
    </row>
    <row r="427">
      <c r="A427" s="146"/>
      <c r="B427" s="146"/>
      <c r="C427" s="146"/>
      <c r="D427" s="146"/>
      <c r="F427" s="272"/>
      <c r="G427" s="273"/>
      <c r="H427" s="146"/>
      <c r="I427" s="274"/>
      <c r="J427" s="146"/>
      <c r="K427" s="146"/>
      <c r="L427" s="275"/>
      <c r="M427" s="125"/>
      <c r="N427" s="147"/>
      <c r="O427" s="146"/>
      <c r="P427" s="125"/>
      <c r="Q427" s="275"/>
      <c r="R427" s="148"/>
      <c r="S427" s="148"/>
      <c r="T427" s="146"/>
      <c r="U427" s="146"/>
      <c r="V427" s="146"/>
      <c r="W427" s="272"/>
      <c r="X427" s="146"/>
      <c r="Y427" s="125"/>
      <c r="Z427" s="125"/>
      <c r="AA427" s="146"/>
      <c r="AB427" s="183"/>
      <c r="AC427" s="125"/>
      <c r="AD427" s="146"/>
      <c r="AE427" s="125"/>
      <c r="AF427" s="146"/>
      <c r="AG427" s="125"/>
      <c r="AH427" s="146"/>
      <c r="AI427" s="125"/>
      <c r="AJ427" s="125"/>
      <c r="AK427" s="146"/>
      <c r="AL427" s="125"/>
      <c r="AM427" s="125"/>
      <c r="AN427" s="146"/>
      <c r="AO427" s="125"/>
      <c r="AP427" s="146"/>
      <c r="AQ427" s="125"/>
      <c r="AR427" s="146"/>
      <c r="AS427" s="125"/>
      <c r="AT427" s="146"/>
      <c r="AU427" s="125"/>
      <c r="AV427" s="125"/>
      <c r="AW427" s="146"/>
      <c r="AX427" s="125"/>
      <c r="AY427" s="125"/>
      <c r="AZ427" s="185"/>
      <c r="BA427" s="125"/>
      <c r="BB427" s="125"/>
      <c r="BC427" s="125"/>
      <c r="BD427" s="125"/>
      <c r="BE427" s="125"/>
      <c r="BF427" s="125"/>
      <c r="BG427" s="125"/>
      <c r="BH427" s="125"/>
      <c r="BI427" s="125"/>
      <c r="BJ427" s="125"/>
    </row>
    <row r="428">
      <c r="A428" s="146"/>
      <c r="B428" s="146"/>
      <c r="C428" s="146"/>
      <c r="D428" s="146"/>
      <c r="F428" s="272"/>
      <c r="G428" s="273"/>
      <c r="H428" s="146"/>
      <c r="I428" s="274"/>
      <c r="J428" s="146"/>
      <c r="K428" s="146"/>
      <c r="L428" s="275"/>
      <c r="M428" s="125"/>
      <c r="N428" s="147"/>
      <c r="O428" s="146"/>
      <c r="P428" s="125"/>
      <c r="Q428" s="275"/>
      <c r="R428" s="148"/>
      <c r="S428" s="148"/>
      <c r="T428" s="146"/>
      <c r="U428" s="146"/>
      <c r="V428" s="146"/>
      <c r="W428" s="272"/>
      <c r="X428" s="146"/>
      <c r="Y428" s="125"/>
      <c r="Z428" s="125"/>
      <c r="AA428" s="146"/>
      <c r="AB428" s="183"/>
      <c r="AC428" s="125"/>
      <c r="AD428" s="146"/>
      <c r="AE428" s="125"/>
      <c r="AF428" s="146"/>
      <c r="AG428" s="125"/>
      <c r="AH428" s="146"/>
      <c r="AI428" s="125"/>
      <c r="AJ428" s="125"/>
      <c r="AK428" s="146"/>
      <c r="AL428" s="125"/>
      <c r="AM428" s="125"/>
      <c r="AN428" s="146"/>
      <c r="AO428" s="125"/>
      <c r="AP428" s="146"/>
      <c r="AQ428" s="125"/>
      <c r="AR428" s="146"/>
      <c r="AS428" s="125"/>
      <c r="AT428" s="146"/>
      <c r="AU428" s="125"/>
      <c r="AV428" s="125"/>
      <c r="AW428" s="146"/>
      <c r="AX428" s="125"/>
      <c r="AY428" s="125"/>
      <c r="AZ428" s="185"/>
      <c r="BA428" s="125"/>
      <c r="BB428" s="125"/>
      <c r="BC428" s="125"/>
      <c r="BD428" s="125"/>
      <c r="BE428" s="125"/>
      <c r="BF428" s="125"/>
      <c r="BG428" s="125"/>
      <c r="BH428" s="125"/>
      <c r="BI428" s="125"/>
      <c r="BJ428" s="125"/>
    </row>
    <row r="429">
      <c r="A429" s="146"/>
      <c r="B429" s="146"/>
      <c r="C429" s="146"/>
      <c r="D429" s="146"/>
      <c r="F429" s="272"/>
      <c r="G429" s="273"/>
      <c r="H429" s="146"/>
      <c r="I429" s="274"/>
      <c r="J429" s="146"/>
      <c r="K429" s="146"/>
      <c r="L429" s="275"/>
      <c r="M429" s="125"/>
      <c r="N429" s="147"/>
      <c r="O429" s="146"/>
      <c r="P429" s="125"/>
      <c r="Q429" s="275"/>
      <c r="R429" s="148"/>
      <c r="S429" s="148"/>
      <c r="T429" s="146"/>
      <c r="U429" s="146"/>
      <c r="V429" s="146"/>
      <c r="W429" s="272"/>
      <c r="X429" s="146"/>
      <c r="Y429" s="125"/>
      <c r="Z429" s="125"/>
      <c r="AA429" s="146"/>
      <c r="AB429" s="183"/>
      <c r="AC429" s="125"/>
      <c r="AD429" s="146"/>
      <c r="AE429" s="125"/>
      <c r="AF429" s="146"/>
      <c r="AG429" s="125"/>
      <c r="AH429" s="146"/>
      <c r="AI429" s="125"/>
      <c r="AJ429" s="125"/>
      <c r="AK429" s="146"/>
      <c r="AL429" s="125"/>
      <c r="AM429" s="125"/>
      <c r="AN429" s="146"/>
      <c r="AO429" s="125"/>
      <c r="AP429" s="146"/>
      <c r="AQ429" s="125"/>
      <c r="AR429" s="146"/>
      <c r="AS429" s="125"/>
      <c r="AT429" s="146"/>
      <c r="AU429" s="125"/>
      <c r="AV429" s="125"/>
      <c r="AW429" s="146"/>
      <c r="AX429" s="125"/>
      <c r="AY429" s="125"/>
      <c r="AZ429" s="185"/>
      <c r="BA429" s="125"/>
      <c r="BB429" s="125"/>
      <c r="BC429" s="125"/>
      <c r="BD429" s="125"/>
      <c r="BE429" s="125"/>
      <c r="BF429" s="125"/>
      <c r="BG429" s="125"/>
      <c r="BH429" s="125"/>
      <c r="BI429" s="125"/>
      <c r="BJ429" s="125"/>
    </row>
    <row r="430">
      <c r="A430" s="146"/>
      <c r="B430" s="146"/>
      <c r="C430" s="146"/>
      <c r="D430" s="146"/>
      <c r="F430" s="272"/>
      <c r="G430" s="273"/>
      <c r="H430" s="146"/>
      <c r="I430" s="274"/>
      <c r="J430" s="146"/>
      <c r="K430" s="146"/>
      <c r="L430" s="275"/>
      <c r="M430" s="125"/>
      <c r="N430" s="147"/>
      <c r="O430" s="146"/>
      <c r="P430" s="125"/>
      <c r="Q430" s="275"/>
      <c r="R430" s="148"/>
      <c r="S430" s="148"/>
      <c r="T430" s="146"/>
      <c r="U430" s="146"/>
      <c r="V430" s="146"/>
      <c r="W430" s="272"/>
      <c r="X430" s="146"/>
      <c r="Y430" s="125"/>
      <c r="Z430" s="125"/>
      <c r="AA430" s="146"/>
      <c r="AB430" s="183"/>
      <c r="AC430" s="125"/>
      <c r="AD430" s="146"/>
      <c r="AE430" s="125"/>
      <c r="AF430" s="146"/>
      <c r="AG430" s="125"/>
      <c r="AH430" s="146"/>
      <c r="AI430" s="125"/>
      <c r="AJ430" s="125"/>
      <c r="AK430" s="146"/>
      <c r="AL430" s="125"/>
      <c r="AM430" s="125"/>
      <c r="AN430" s="146"/>
      <c r="AO430" s="125"/>
      <c r="AP430" s="146"/>
      <c r="AQ430" s="125"/>
      <c r="AR430" s="146"/>
      <c r="AS430" s="125"/>
      <c r="AT430" s="146"/>
      <c r="AU430" s="125"/>
      <c r="AV430" s="125"/>
      <c r="AW430" s="146"/>
      <c r="AX430" s="125"/>
      <c r="AY430" s="125"/>
      <c r="AZ430" s="185"/>
      <c r="BA430" s="125"/>
      <c r="BB430" s="125"/>
      <c r="BC430" s="125"/>
      <c r="BD430" s="125"/>
      <c r="BE430" s="125"/>
      <c r="BF430" s="125"/>
      <c r="BG430" s="125"/>
      <c r="BH430" s="125"/>
      <c r="BI430" s="125"/>
      <c r="BJ430" s="125"/>
    </row>
    <row r="431">
      <c r="A431" s="146"/>
      <c r="B431" s="146"/>
      <c r="C431" s="146"/>
      <c r="D431" s="146"/>
      <c r="F431" s="272"/>
      <c r="G431" s="273"/>
      <c r="H431" s="146"/>
      <c r="I431" s="274"/>
      <c r="J431" s="146"/>
      <c r="K431" s="146"/>
      <c r="L431" s="275"/>
      <c r="M431" s="125"/>
      <c r="N431" s="147"/>
      <c r="O431" s="146"/>
      <c r="P431" s="125"/>
      <c r="Q431" s="275"/>
      <c r="R431" s="148"/>
      <c r="S431" s="148"/>
      <c r="T431" s="146"/>
      <c r="U431" s="146"/>
      <c r="V431" s="146"/>
      <c r="W431" s="272"/>
      <c r="X431" s="146"/>
      <c r="Y431" s="125"/>
      <c r="Z431" s="125"/>
      <c r="AA431" s="146"/>
      <c r="AB431" s="183"/>
      <c r="AC431" s="125"/>
      <c r="AD431" s="146"/>
      <c r="AE431" s="125"/>
      <c r="AF431" s="146"/>
      <c r="AG431" s="125"/>
      <c r="AH431" s="146"/>
      <c r="AI431" s="125"/>
      <c r="AJ431" s="125"/>
      <c r="AK431" s="146"/>
      <c r="AL431" s="125"/>
      <c r="AM431" s="125"/>
      <c r="AN431" s="146"/>
      <c r="AO431" s="125"/>
      <c r="AP431" s="146"/>
      <c r="AQ431" s="125"/>
      <c r="AR431" s="146"/>
      <c r="AS431" s="125"/>
      <c r="AT431" s="146"/>
      <c r="AU431" s="125"/>
      <c r="AV431" s="125"/>
      <c r="AW431" s="146"/>
      <c r="AX431" s="125"/>
      <c r="AY431" s="125"/>
      <c r="AZ431" s="185"/>
      <c r="BA431" s="125"/>
      <c r="BB431" s="125"/>
      <c r="BC431" s="125"/>
      <c r="BD431" s="125"/>
      <c r="BE431" s="125"/>
      <c r="BF431" s="125"/>
      <c r="BG431" s="125"/>
      <c r="BH431" s="125"/>
      <c r="BI431" s="125"/>
      <c r="BJ431" s="125"/>
    </row>
    <row r="432">
      <c r="A432" s="146"/>
      <c r="B432" s="146"/>
      <c r="C432" s="146"/>
      <c r="D432" s="146"/>
      <c r="F432" s="272"/>
      <c r="G432" s="273"/>
      <c r="H432" s="146"/>
      <c r="I432" s="274"/>
      <c r="J432" s="146"/>
      <c r="K432" s="146"/>
      <c r="L432" s="275"/>
      <c r="M432" s="125"/>
      <c r="N432" s="147"/>
      <c r="O432" s="146"/>
      <c r="P432" s="125"/>
      <c r="Q432" s="275"/>
      <c r="R432" s="148"/>
      <c r="S432" s="148"/>
      <c r="T432" s="146"/>
      <c r="U432" s="146"/>
      <c r="V432" s="146"/>
      <c r="W432" s="272"/>
      <c r="X432" s="146"/>
      <c r="Y432" s="125"/>
      <c r="Z432" s="125"/>
      <c r="AA432" s="146"/>
      <c r="AB432" s="183"/>
      <c r="AC432" s="125"/>
      <c r="AD432" s="146"/>
      <c r="AE432" s="125"/>
      <c r="AF432" s="146"/>
      <c r="AG432" s="125"/>
      <c r="AH432" s="146"/>
      <c r="AI432" s="125"/>
      <c r="AJ432" s="125"/>
      <c r="AK432" s="146"/>
      <c r="AL432" s="125"/>
      <c r="AM432" s="125"/>
      <c r="AN432" s="146"/>
      <c r="AO432" s="125"/>
      <c r="AP432" s="146"/>
      <c r="AQ432" s="125"/>
      <c r="AR432" s="146"/>
      <c r="AS432" s="125"/>
      <c r="AT432" s="146"/>
      <c r="AU432" s="125"/>
      <c r="AV432" s="125"/>
      <c r="AW432" s="146"/>
      <c r="AX432" s="125"/>
      <c r="AY432" s="125"/>
      <c r="AZ432" s="185"/>
      <c r="BA432" s="125"/>
      <c r="BB432" s="125"/>
      <c r="BC432" s="125"/>
      <c r="BD432" s="125"/>
      <c r="BE432" s="125"/>
      <c r="BF432" s="125"/>
      <c r="BG432" s="125"/>
      <c r="BH432" s="125"/>
      <c r="BI432" s="125"/>
      <c r="BJ432" s="125"/>
    </row>
    <row r="433">
      <c r="A433" s="146"/>
      <c r="B433" s="146"/>
      <c r="C433" s="146"/>
      <c r="D433" s="146"/>
      <c r="F433" s="272"/>
      <c r="G433" s="273"/>
      <c r="H433" s="146"/>
      <c r="I433" s="274"/>
      <c r="J433" s="146"/>
      <c r="K433" s="146"/>
      <c r="L433" s="275"/>
      <c r="M433" s="125"/>
      <c r="N433" s="147"/>
      <c r="O433" s="146"/>
      <c r="P433" s="125"/>
      <c r="Q433" s="275"/>
      <c r="R433" s="148"/>
      <c r="S433" s="148"/>
      <c r="T433" s="146"/>
      <c r="U433" s="146"/>
      <c r="V433" s="146"/>
      <c r="W433" s="272"/>
      <c r="X433" s="146"/>
      <c r="Y433" s="125"/>
      <c r="Z433" s="125"/>
      <c r="AA433" s="146"/>
      <c r="AB433" s="183"/>
      <c r="AC433" s="125"/>
      <c r="AD433" s="146"/>
      <c r="AE433" s="125"/>
      <c r="AF433" s="146"/>
      <c r="AG433" s="125"/>
      <c r="AH433" s="146"/>
      <c r="AI433" s="125"/>
      <c r="AJ433" s="125"/>
      <c r="AK433" s="146"/>
      <c r="AL433" s="125"/>
      <c r="AM433" s="125"/>
      <c r="AN433" s="146"/>
      <c r="AO433" s="125"/>
      <c r="AP433" s="146"/>
      <c r="AQ433" s="125"/>
      <c r="AR433" s="146"/>
      <c r="AS433" s="125"/>
      <c r="AT433" s="146"/>
      <c r="AU433" s="125"/>
      <c r="AV433" s="125"/>
      <c r="AW433" s="146"/>
      <c r="AX433" s="125"/>
      <c r="AY433" s="125"/>
      <c r="AZ433" s="185"/>
      <c r="BA433" s="125"/>
      <c r="BB433" s="125"/>
      <c r="BC433" s="125"/>
      <c r="BD433" s="125"/>
      <c r="BE433" s="125"/>
      <c r="BF433" s="125"/>
      <c r="BG433" s="125"/>
      <c r="BH433" s="125"/>
      <c r="BI433" s="125"/>
      <c r="BJ433" s="125"/>
    </row>
    <row r="434">
      <c r="A434" s="146"/>
      <c r="B434" s="146"/>
      <c r="C434" s="146"/>
      <c r="D434" s="146"/>
      <c r="F434" s="272"/>
      <c r="G434" s="273"/>
      <c r="H434" s="146"/>
      <c r="I434" s="274"/>
      <c r="J434" s="146"/>
      <c r="K434" s="146"/>
      <c r="L434" s="275"/>
      <c r="M434" s="125"/>
      <c r="N434" s="147"/>
      <c r="O434" s="146"/>
      <c r="P434" s="125"/>
      <c r="Q434" s="275"/>
      <c r="R434" s="148"/>
      <c r="S434" s="148"/>
      <c r="T434" s="146"/>
      <c r="U434" s="146"/>
      <c r="V434" s="146"/>
      <c r="W434" s="272"/>
      <c r="X434" s="146"/>
      <c r="Y434" s="125"/>
      <c r="Z434" s="125"/>
      <c r="AA434" s="146"/>
      <c r="AB434" s="183"/>
      <c r="AC434" s="125"/>
      <c r="AD434" s="146"/>
      <c r="AE434" s="125"/>
      <c r="AF434" s="146"/>
      <c r="AG434" s="125"/>
      <c r="AH434" s="146"/>
      <c r="AI434" s="125"/>
      <c r="AJ434" s="125"/>
      <c r="AK434" s="146"/>
      <c r="AL434" s="125"/>
      <c r="AM434" s="125"/>
      <c r="AN434" s="146"/>
      <c r="AO434" s="125"/>
      <c r="AP434" s="146"/>
      <c r="AQ434" s="125"/>
      <c r="AR434" s="146"/>
      <c r="AS434" s="125"/>
      <c r="AT434" s="146"/>
      <c r="AU434" s="125"/>
      <c r="AV434" s="125"/>
      <c r="AW434" s="146"/>
      <c r="AX434" s="125"/>
      <c r="AY434" s="125"/>
      <c r="AZ434" s="185"/>
      <c r="BA434" s="125"/>
      <c r="BB434" s="125"/>
      <c r="BC434" s="125"/>
      <c r="BD434" s="125"/>
      <c r="BE434" s="125"/>
      <c r="BF434" s="125"/>
      <c r="BG434" s="125"/>
      <c r="BH434" s="125"/>
      <c r="BI434" s="125"/>
      <c r="BJ434" s="125"/>
    </row>
    <row r="435">
      <c r="A435" s="146"/>
      <c r="B435" s="146"/>
      <c r="C435" s="146"/>
      <c r="D435" s="146"/>
      <c r="F435" s="272"/>
      <c r="G435" s="273"/>
      <c r="H435" s="146"/>
      <c r="I435" s="274"/>
      <c r="J435" s="146"/>
      <c r="K435" s="146"/>
      <c r="L435" s="275"/>
      <c r="M435" s="125"/>
      <c r="N435" s="147"/>
      <c r="O435" s="146"/>
      <c r="P435" s="125"/>
      <c r="Q435" s="275"/>
      <c r="R435" s="148"/>
      <c r="S435" s="148"/>
      <c r="T435" s="146"/>
      <c r="U435" s="146"/>
      <c r="V435" s="146"/>
      <c r="W435" s="272"/>
      <c r="X435" s="146"/>
      <c r="Y435" s="125"/>
      <c r="Z435" s="125"/>
      <c r="AA435" s="146"/>
      <c r="AB435" s="183"/>
      <c r="AC435" s="125"/>
      <c r="AD435" s="146"/>
      <c r="AE435" s="125"/>
      <c r="AF435" s="146"/>
      <c r="AG435" s="125"/>
      <c r="AH435" s="146"/>
      <c r="AI435" s="125"/>
      <c r="AJ435" s="125"/>
      <c r="AK435" s="146"/>
      <c r="AL435" s="125"/>
      <c r="AM435" s="125"/>
      <c r="AN435" s="146"/>
      <c r="AO435" s="125"/>
      <c r="AP435" s="146"/>
      <c r="AQ435" s="125"/>
      <c r="AR435" s="146"/>
      <c r="AS435" s="125"/>
      <c r="AT435" s="146"/>
      <c r="AU435" s="125"/>
      <c r="AV435" s="125"/>
      <c r="AW435" s="146"/>
      <c r="AX435" s="125"/>
      <c r="AY435" s="125"/>
      <c r="AZ435" s="185"/>
      <c r="BA435" s="125"/>
      <c r="BB435" s="125"/>
      <c r="BC435" s="125"/>
      <c r="BD435" s="125"/>
      <c r="BE435" s="125"/>
      <c r="BF435" s="125"/>
      <c r="BG435" s="125"/>
      <c r="BH435" s="125"/>
      <c r="BI435" s="125"/>
      <c r="BJ435" s="125"/>
    </row>
    <row r="436">
      <c r="A436" s="146"/>
      <c r="B436" s="146"/>
      <c r="C436" s="146"/>
      <c r="D436" s="146"/>
      <c r="F436" s="272"/>
      <c r="G436" s="273"/>
      <c r="H436" s="146"/>
      <c r="I436" s="274"/>
      <c r="J436" s="146"/>
      <c r="K436" s="146"/>
      <c r="L436" s="275"/>
      <c r="M436" s="125"/>
      <c r="N436" s="147"/>
      <c r="O436" s="146"/>
      <c r="P436" s="125"/>
      <c r="Q436" s="275"/>
      <c r="R436" s="148"/>
      <c r="S436" s="148"/>
      <c r="T436" s="146"/>
      <c r="U436" s="146"/>
      <c r="V436" s="146"/>
      <c r="W436" s="272"/>
      <c r="X436" s="146"/>
      <c r="Y436" s="125"/>
      <c r="Z436" s="125"/>
      <c r="AA436" s="146"/>
      <c r="AB436" s="183"/>
      <c r="AC436" s="125"/>
      <c r="AD436" s="146"/>
      <c r="AE436" s="125"/>
      <c r="AF436" s="146"/>
      <c r="AG436" s="125"/>
      <c r="AH436" s="146"/>
      <c r="AI436" s="125"/>
      <c r="AJ436" s="125"/>
      <c r="AK436" s="146"/>
      <c r="AL436" s="125"/>
      <c r="AM436" s="125"/>
      <c r="AN436" s="146"/>
      <c r="AO436" s="125"/>
      <c r="AP436" s="146"/>
      <c r="AQ436" s="125"/>
      <c r="AR436" s="146"/>
      <c r="AS436" s="125"/>
      <c r="AT436" s="146"/>
      <c r="AU436" s="125"/>
      <c r="AV436" s="125"/>
      <c r="AW436" s="146"/>
      <c r="AX436" s="125"/>
      <c r="AY436" s="125"/>
      <c r="AZ436" s="185"/>
      <c r="BA436" s="125"/>
      <c r="BB436" s="125"/>
      <c r="BC436" s="125"/>
      <c r="BD436" s="125"/>
      <c r="BE436" s="125"/>
      <c r="BF436" s="125"/>
      <c r="BG436" s="125"/>
      <c r="BH436" s="125"/>
      <c r="BI436" s="125"/>
      <c r="BJ436" s="125"/>
    </row>
    <row r="437">
      <c r="A437" s="146"/>
      <c r="B437" s="146"/>
      <c r="C437" s="146"/>
      <c r="D437" s="146"/>
      <c r="F437" s="272"/>
      <c r="G437" s="273"/>
      <c r="H437" s="146"/>
      <c r="I437" s="274"/>
      <c r="J437" s="146"/>
      <c r="K437" s="146"/>
      <c r="L437" s="275"/>
      <c r="M437" s="125"/>
      <c r="N437" s="147"/>
      <c r="O437" s="146"/>
      <c r="P437" s="125"/>
      <c r="Q437" s="275"/>
      <c r="R437" s="148"/>
      <c r="S437" s="148"/>
      <c r="T437" s="146"/>
      <c r="U437" s="146"/>
      <c r="V437" s="146"/>
      <c r="W437" s="272"/>
      <c r="X437" s="146"/>
      <c r="Y437" s="125"/>
      <c r="Z437" s="125"/>
      <c r="AA437" s="146"/>
      <c r="AB437" s="183"/>
      <c r="AC437" s="125"/>
      <c r="AD437" s="146"/>
      <c r="AE437" s="125"/>
      <c r="AF437" s="146"/>
      <c r="AG437" s="125"/>
      <c r="AH437" s="146"/>
      <c r="AI437" s="125"/>
      <c r="AJ437" s="125"/>
      <c r="AK437" s="146"/>
      <c r="AL437" s="125"/>
      <c r="AM437" s="125"/>
      <c r="AN437" s="146"/>
      <c r="AO437" s="125"/>
      <c r="AP437" s="146"/>
      <c r="AQ437" s="125"/>
      <c r="AR437" s="146"/>
      <c r="AS437" s="125"/>
      <c r="AT437" s="146"/>
      <c r="AU437" s="125"/>
      <c r="AV437" s="125"/>
      <c r="AW437" s="146"/>
      <c r="AX437" s="125"/>
      <c r="AY437" s="125"/>
      <c r="AZ437" s="185"/>
      <c r="BA437" s="125"/>
      <c r="BB437" s="125"/>
      <c r="BC437" s="125"/>
      <c r="BD437" s="125"/>
      <c r="BE437" s="125"/>
      <c r="BF437" s="125"/>
      <c r="BG437" s="125"/>
      <c r="BH437" s="125"/>
      <c r="BI437" s="125"/>
      <c r="BJ437" s="125"/>
    </row>
    <row r="438">
      <c r="A438" s="146"/>
      <c r="B438" s="146"/>
      <c r="C438" s="146"/>
      <c r="D438" s="146"/>
      <c r="F438" s="272"/>
      <c r="G438" s="273"/>
      <c r="H438" s="146"/>
      <c r="I438" s="274"/>
      <c r="J438" s="146"/>
      <c r="K438" s="146"/>
      <c r="L438" s="275"/>
      <c r="M438" s="125"/>
      <c r="N438" s="147"/>
      <c r="O438" s="146"/>
      <c r="P438" s="125"/>
      <c r="Q438" s="275"/>
      <c r="R438" s="148"/>
      <c r="S438" s="148"/>
      <c r="T438" s="146"/>
      <c r="U438" s="146"/>
      <c r="V438" s="146"/>
      <c r="W438" s="272"/>
      <c r="X438" s="146"/>
      <c r="Y438" s="125"/>
      <c r="Z438" s="125"/>
      <c r="AA438" s="146"/>
      <c r="AB438" s="183"/>
      <c r="AC438" s="125"/>
      <c r="AD438" s="146"/>
      <c r="AE438" s="125"/>
      <c r="AF438" s="146"/>
      <c r="AG438" s="125"/>
      <c r="AH438" s="146"/>
      <c r="AI438" s="125"/>
      <c r="AJ438" s="125"/>
      <c r="AK438" s="146"/>
      <c r="AL438" s="125"/>
      <c r="AM438" s="125"/>
      <c r="AN438" s="146"/>
      <c r="AO438" s="125"/>
      <c r="AP438" s="146"/>
      <c r="AQ438" s="125"/>
      <c r="AR438" s="146"/>
      <c r="AS438" s="125"/>
      <c r="AT438" s="146"/>
      <c r="AU438" s="125"/>
      <c r="AV438" s="125"/>
      <c r="AW438" s="146"/>
      <c r="AX438" s="125"/>
      <c r="AY438" s="125"/>
      <c r="AZ438" s="185"/>
      <c r="BA438" s="125"/>
      <c r="BB438" s="125"/>
      <c r="BC438" s="125"/>
      <c r="BD438" s="125"/>
      <c r="BE438" s="125"/>
      <c r="BF438" s="125"/>
      <c r="BG438" s="125"/>
      <c r="BH438" s="125"/>
      <c r="BI438" s="125"/>
      <c r="BJ438" s="125"/>
    </row>
    <row r="439">
      <c r="A439" s="146"/>
      <c r="B439" s="146"/>
      <c r="C439" s="146"/>
      <c r="D439" s="146"/>
      <c r="F439" s="272"/>
      <c r="G439" s="273"/>
      <c r="H439" s="146"/>
      <c r="I439" s="274"/>
      <c r="J439" s="146"/>
      <c r="K439" s="146"/>
      <c r="L439" s="275"/>
      <c r="M439" s="125"/>
      <c r="N439" s="147"/>
      <c r="O439" s="146"/>
      <c r="P439" s="125"/>
      <c r="Q439" s="275"/>
      <c r="R439" s="148"/>
      <c r="S439" s="148"/>
      <c r="T439" s="146"/>
      <c r="U439" s="146"/>
      <c r="V439" s="146"/>
      <c r="W439" s="272"/>
      <c r="X439" s="146"/>
      <c r="Y439" s="125"/>
      <c r="Z439" s="125"/>
      <c r="AA439" s="146"/>
      <c r="AB439" s="183"/>
      <c r="AC439" s="125"/>
      <c r="AD439" s="146"/>
      <c r="AE439" s="125"/>
      <c r="AF439" s="146"/>
      <c r="AG439" s="125"/>
      <c r="AH439" s="146"/>
      <c r="AI439" s="125"/>
      <c r="AJ439" s="125"/>
      <c r="AK439" s="146"/>
      <c r="AL439" s="125"/>
      <c r="AM439" s="125"/>
      <c r="AN439" s="146"/>
      <c r="AO439" s="125"/>
      <c r="AP439" s="146"/>
      <c r="AQ439" s="125"/>
      <c r="AR439" s="146"/>
      <c r="AS439" s="125"/>
      <c r="AT439" s="146"/>
      <c r="AU439" s="125"/>
      <c r="AV439" s="125"/>
      <c r="AW439" s="146"/>
      <c r="AX439" s="125"/>
      <c r="AY439" s="125"/>
      <c r="AZ439" s="185"/>
      <c r="BA439" s="125"/>
      <c r="BB439" s="125"/>
      <c r="BC439" s="125"/>
      <c r="BD439" s="125"/>
      <c r="BE439" s="125"/>
      <c r="BF439" s="125"/>
      <c r="BG439" s="125"/>
      <c r="BH439" s="125"/>
      <c r="BI439" s="125"/>
      <c r="BJ439" s="125"/>
    </row>
    <row r="440">
      <c r="A440" s="146"/>
      <c r="B440" s="146"/>
      <c r="C440" s="146"/>
      <c r="D440" s="146"/>
      <c r="F440" s="272"/>
      <c r="G440" s="273"/>
      <c r="H440" s="146"/>
      <c r="I440" s="274"/>
      <c r="J440" s="146"/>
      <c r="K440" s="146"/>
      <c r="L440" s="275"/>
      <c r="M440" s="125"/>
      <c r="N440" s="147"/>
      <c r="O440" s="146"/>
      <c r="P440" s="125"/>
      <c r="Q440" s="275"/>
      <c r="R440" s="148"/>
      <c r="S440" s="148"/>
      <c r="T440" s="146"/>
      <c r="U440" s="146"/>
      <c r="V440" s="146"/>
      <c r="W440" s="272"/>
      <c r="X440" s="146"/>
      <c r="Y440" s="125"/>
      <c r="Z440" s="125"/>
      <c r="AA440" s="146"/>
      <c r="AB440" s="183"/>
      <c r="AC440" s="125"/>
      <c r="AD440" s="146"/>
      <c r="AE440" s="125"/>
      <c r="AF440" s="146"/>
      <c r="AG440" s="125"/>
      <c r="AH440" s="146"/>
      <c r="AI440" s="125"/>
      <c r="AJ440" s="125"/>
      <c r="AK440" s="146"/>
      <c r="AL440" s="125"/>
      <c r="AM440" s="125"/>
      <c r="AN440" s="146"/>
      <c r="AO440" s="125"/>
      <c r="AP440" s="146"/>
      <c r="AQ440" s="125"/>
      <c r="AR440" s="146"/>
      <c r="AS440" s="125"/>
      <c r="AT440" s="146"/>
      <c r="AU440" s="125"/>
      <c r="AV440" s="125"/>
      <c r="AW440" s="146"/>
      <c r="AX440" s="125"/>
      <c r="AY440" s="125"/>
      <c r="AZ440" s="185"/>
      <c r="BA440" s="125"/>
      <c r="BB440" s="125"/>
      <c r="BC440" s="125"/>
      <c r="BD440" s="125"/>
      <c r="BE440" s="125"/>
      <c r="BF440" s="125"/>
      <c r="BG440" s="125"/>
      <c r="BH440" s="125"/>
      <c r="BI440" s="125"/>
      <c r="BJ440" s="125"/>
    </row>
    <row r="441">
      <c r="A441" s="146"/>
      <c r="B441" s="146"/>
      <c r="C441" s="146"/>
      <c r="D441" s="146"/>
      <c r="F441" s="272"/>
      <c r="G441" s="273"/>
      <c r="H441" s="146"/>
      <c r="I441" s="274"/>
      <c r="J441" s="146"/>
      <c r="K441" s="146"/>
      <c r="L441" s="275"/>
      <c r="M441" s="125"/>
      <c r="N441" s="147"/>
      <c r="O441" s="146"/>
      <c r="P441" s="125"/>
      <c r="Q441" s="275"/>
      <c r="R441" s="148"/>
      <c r="S441" s="148"/>
      <c r="T441" s="146"/>
      <c r="U441" s="146"/>
      <c r="V441" s="146"/>
      <c r="W441" s="272"/>
      <c r="X441" s="146"/>
      <c r="Y441" s="125"/>
      <c r="Z441" s="125"/>
      <c r="AA441" s="146"/>
      <c r="AB441" s="183"/>
      <c r="AC441" s="125"/>
      <c r="AD441" s="146"/>
      <c r="AE441" s="125"/>
      <c r="AF441" s="146"/>
      <c r="AG441" s="125"/>
      <c r="AH441" s="146"/>
      <c r="AI441" s="125"/>
      <c r="AJ441" s="125"/>
      <c r="AK441" s="146"/>
      <c r="AL441" s="125"/>
      <c r="AM441" s="125"/>
      <c r="AN441" s="146"/>
      <c r="AO441" s="125"/>
      <c r="AP441" s="146"/>
      <c r="AQ441" s="125"/>
      <c r="AR441" s="146"/>
      <c r="AS441" s="125"/>
      <c r="AT441" s="146"/>
      <c r="AU441" s="125"/>
      <c r="AV441" s="125"/>
      <c r="AW441" s="146"/>
      <c r="AX441" s="125"/>
      <c r="AY441" s="125"/>
      <c r="AZ441" s="185"/>
      <c r="BA441" s="125"/>
      <c r="BB441" s="125"/>
      <c r="BC441" s="125"/>
      <c r="BD441" s="125"/>
      <c r="BE441" s="125"/>
      <c r="BF441" s="125"/>
      <c r="BG441" s="125"/>
      <c r="BH441" s="125"/>
      <c r="BI441" s="125"/>
      <c r="BJ441" s="125"/>
    </row>
    <row r="442">
      <c r="A442" s="146"/>
      <c r="B442" s="146"/>
      <c r="C442" s="146"/>
      <c r="D442" s="146"/>
      <c r="F442" s="272"/>
      <c r="G442" s="273"/>
      <c r="H442" s="146"/>
      <c r="I442" s="274"/>
      <c r="J442" s="146"/>
      <c r="K442" s="146"/>
      <c r="L442" s="275"/>
      <c r="M442" s="125"/>
      <c r="N442" s="147"/>
      <c r="O442" s="146"/>
      <c r="P442" s="125"/>
      <c r="Q442" s="275"/>
      <c r="R442" s="148"/>
      <c r="S442" s="148"/>
      <c r="T442" s="146"/>
      <c r="U442" s="146"/>
      <c r="V442" s="146"/>
      <c r="W442" s="272"/>
      <c r="X442" s="146"/>
      <c r="Y442" s="125"/>
      <c r="Z442" s="125"/>
      <c r="AA442" s="146"/>
      <c r="AB442" s="183"/>
      <c r="AC442" s="125"/>
      <c r="AD442" s="146"/>
      <c r="AE442" s="125"/>
      <c r="AF442" s="146"/>
      <c r="AG442" s="125"/>
      <c r="AH442" s="146"/>
      <c r="AI442" s="125"/>
      <c r="AJ442" s="125"/>
      <c r="AK442" s="146"/>
      <c r="AL442" s="125"/>
      <c r="AM442" s="125"/>
      <c r="AN442" s="146"/>
      <c r="AO442" s="125"/>
      <c r="AP442" s="146"/>
      <c r="AQ442" s="125"/>
      <c r="AR442" s="146"/>
      <c r="AS442" s="125"/>
      <c r="AT442" s="146"/>
      <c r="AU442" s="125"/>
      <c r="AV442" s="125"/>
      <c r="AW442" s="146"/>
      <c r="AX442" s="125"/>
      <c r="AY442" s="125"/>
      <c r="AZ442" s="185"/>
      <c r="BA442" s="125"/>
      <c r="BB442" s="125"/>
      <c r="BC442" s="125"/>
      <c r="BD442" s="125"/>
      <c r="BE442" s="125"/>
      <c r="BF442" s="125"/>
      <c r="BG442" s="125"/>
      <c r="BH442" s="125"/>
      <c r="BI442" s="125"/>
      <c r="BJ442" s="125"/>
    </row>
    <row r="443">
      <c r="A443" s="146"/>
      <c r="B443" s="146"/>
      <c r="C443" s="146"/>
      <c r="D443" s="146"/>
      <c r="F443" s="272"/>
      <c r="G443" s="273"/>
      <c r="H443" s="146"/>
      <c r="I443" s="274"/>
      <c r="J443" s="146"/>
      <c r="K443" s="146"/>
      <c r="L443" s="275"/>
      <c r="M443" s="125"/>
      <c r="N443" s="147"/>
      <c r="O443" s="146"/>
      <c r="P443" s="125"/>
      <c r="Q443" s="275"/>
      <c r="R443" s="148"/>
      <c r="S443" s="148"/>
      <c r="T443" s="146"/>
      <c r="U443" s="146"/>
      <c r="V443" s="146"/>
      <c r="W443" s="272"/>
      <c r="X443" s="146"/>
      <c r="Y443" s="125"/>
      <c r="Z443" s="125"/>
      <c r="AA443" s="146"/>
      <c r="AB443" s="183"/>
      <c r="AC443" s="125"/>
      <c r="AD443" s="146"/>
      <c r="AE443" s="125"/>
      <c r="AF443" s="146"/>
      <c r="AG443" s="125"/>
      <c r="AH443" s="146"/>
      <c r="AI443" s="125"/>
      <c r="AJ443" s="125"/>
      <c r="AK443" s="146"/>
      <c r="AL443" s="125"/>
      <c r="AM443" s="125"/>
      <c r="AN443" s="146"/>
      <c r="AO443" s="125"/>
      <c r="AP443" s="146"/>
      <c r="AQ443" s="125"/>
      <c r="AR443" s="146"/>
      <c r="AS443" s="125"/>
      <c r="AT443" s="146"/>
      <c r="AU443" s="125"/>
      <c r="AV443" s="125"/>
      <c r="AW443" s="146"/>
      <c r="AX443" s="125"/>
      <c r="AY443" s="125"/>
      <c r="AZ443" s="185"/>
      <c r="BA443" s="125"/>
      <c r="BB443" s="125"/>
      <c r="BC443" s="125"/>
      <c r="BD443" s="125"/>
      <c r="BE443" s="125"/>
      <c r="BF443" s="125"/>
      <c r="BG443" s="125"/>
      <c r="BH443" s="125"/>
      <c r="BI443" s="125"/>
      <c r="BJ443" s="125"/>
    </row>
    <row r="444">
      <c r="A444" s="146"/>
      <c r="B444" s="146"/>
      <c r="C444" s="146"/>
      <c r="D444" s="146"/>
      <c r="F444" s="272"/>
      <c r="G444" s="273"/>
      <c r="H444" s="146"/>
      <c r="I444" s="274"/>
      <c r="J444" s="146"/>
      <c r="K444" s="146"/>
      <c r="L444" s="275"/>
      <c r="M444" s="125"/>
      <c r="N444" s="147"/>
      <c r="O444" s="146"/>
      <c r="P444" s="125"/>
      <c r="Q444" s="275"/>
      <c r="R444" s="148"/>
      <c r="S444" s="148"/>
      <c r="T444" s="146"/>
      <c r="U444" s="146"/>
      <c r="V444" s="146"/>
      <c r="W444" s="272"/>
      <c r="X444" s="146"/>
      <c r="Y444" s="125"/>
      <c r="Z444" s="125"/>
      <c r="AA444" s="146"/>
      <c r="AB444" s="183"/>
      <c r="AC444" s="125"/>
      <c r="AD444" s="146"/>
      <c r="AE444" s="125"/>
      <c r="AF444" s="146"/>
      <c r="AG444" s="125"/>
      <c r="AH444" s="146"/>
      <c r="AI444" s="125"/>
      <c r="AJ444" s="125"/>
      <c r="AK444" s="146"/>
      <c r="AL444" s="125"/>
      <c r="AM444" s="125"/>
      <c r="AN444" s="146"/>
      <c r="AO444" s="125"/>
      <c r="AP444" s="146"/>
      <c r="AQ444" s="125"/>
      <c r="AR444" s="146"/>
      <c r="AS444" s="125"/>
      <c r="AT444" s="146"/>
      <c r="AU444" s="125"/>
      <c r="AV444" s="125"/>
      <c r="AW444" s="146"/>
      <c r="AX444" s="125"/>
      <c r="AY444" s="125"/>
      <c r="AZ444" s="185"/>
      <c r="BA444" s="125"/>
      <c r="BB444" s="125"/>
      <c r="BC444" s="125"/>
      <c r="BD444" s="125"/>
      <c r="BE444" s="125"/>
      <c r="BF444" s="125"/>
      <c r="BG444" s="125"/>
      <c r="BH444" s="125"/>
      <c r="BI444" s="125"/>
      <c r="BJ444" s="125"/>
    </row>
    <row r="445">
      <c r="A445" s="146"/>
      <c r="B445" s="146"/>
      <c r="C445" s="146"/>
      <c r="D445" s="146"/>
      <c r="F445" s="272"/>
      <c r="G445" s="273"/>
      <c r="H445" s="146"/>
      <c r="I445" s="274"/>
      <c r="J445" s="146"/>
      <c r="K445" s="146"/>
      <c r="L445" s="275"/>
      <c r="M445" s="125"/>
      <c r="N445" s="147"/>
      <c r="O445" s="146"/>
      <c r="P445" s="125"/>
      <c r="Q445" s="275"/>
      <c r="R445" s="148"/>
      <c r="S445" s="148"/>
      <c r="T445" s="146"/>
      <c r="U445" s="146"/>
      <c r="V445" s="146"/>
      <c r="W445" s="272"/>
      <c r="X445" s="146"/>
      <c r="Y445" s="125"/>
      <c r="Z445" s="125"/>
      <c r="AA445" s="146"/>
      <c r="AB445" s="183"/>
      <c r="AC445" s="125"/>
      <c r="AD445" s="146"/>
      <c r="AE445" s="125"/>
      <c r="AF445" s="146"/>
      <c r="AG445" s="125"/>
      <c r="AH445" s="146"/>
      <c r="AI445" s="125"/>
      <c r="AJ445" s="125"/>
      <c r="AK445" s="146"/>
      <c r="AL445" s="125"/>
      <c r="AM445" s="125"/>
      <c r="AN445" s="146"/>
      <c r="AO445" s="125"/>
      <c r="AP445" s="146"/>
      <c r="AQ445" s="125"/>
      <c r="AR445" s="146"/>
      <c r="AS445" s="125"/>
      <c r="AT445" s="146"/>
      <c r="AU445" s="125"/>
      <c r="AV445" s="125"/>
      <c r="AW445" s="146"/>
      <c r="AX445" s="125"/>
      <c r="AY445" s="125"/>
      <c r="AZ445" s="185"/>
      <c r="BA445" s="125"/>
      <c r="BB445" s="125"/>
      <c r="BC445" s="125"/>
      <c r="BD445" s="125"/>
      <c r="BE445" s="125"/>
      <c r="BF445" s="125"/>
      <c r="BG445" s="125"/>
      <c r="BH445" s="125"/>
      <c r="BI445" s="125"/>
      <c r="BJ445" s="125"/>
    </row>
    <row r="446">
      <c r="A446" s="146"/>
      <c r="B446" s="146"/>
      <c r="C446" s="146"/>
      <c r="D446" s="146"/>
      <c r="F446" s="272"/>
      <c r="G446" s="273"/>
      <c r="H446" s="146"/>
      <c r="I446" s="274"/>
      <c r="J446" s="146"/>
      <c r="K446" s="146"/>
      <c r="L446" s="275"/>
      <c r="M446" s="125"/>
      <c r="N446" s="147"/>
      <c r="O446" s="146"/>
      <c r="P446" s="125"/>
      <c r="Q446" s="275"/>
      <c r="R446" s="148"/>
      <c r="S446" s="148"/>
      <c r="T446" s="146"/>
      <c r="U446" s="146"/>
      <c r="V446" s="146"/>
      <c r="W446" s="272"/>
      <c r="X446" s="146"/>
      <c r="Y446" s="125"/>
      <c r="Z446" s="125"/>
      <c r="AA446" s="146"/>
      <c r="AB446" s="183"/>
      <c r="AC446" s="125"/>
      <c r="AD446" s="146"/>
      <c r="AE446" s="125"/>
      <c r="AF446" s="146"/>
      <c r="AG446" s="125"/>
      <c r="AH446" s="146"/>
      <c r="AI446" s="125"/>
      <c r="AJ446" s="125"/>
      <c r="AK446" s="146"/>
      <c r="AL446" s="125"/>
      <c r="AM446" s="125"/>
      <c r="AN446" s="146"/>
      <c r="AO446" s="125"/>
      <c r="AP446" s="146"/>
      <c r="AQ446" s="125"/>
      <c r="AR446" s="146"/>
      <c r="AS446" s="125"/>
      <c r="AT446" s="146"/>
      <c r="AU446" s="125"/>
      <c r="AV446" s="125"/>
      <c r="AW446" s="146"/>
      <c r="AX446" s="125"/>
      <c r="AY446" s="125"/>
      <c r="AZ446" s="185"/>
      <c r="BA446" s="125"/>
      <c r="BB446" s="125"/>
      <c r="BC446" s="125"/>
      <c r="BD446" s="125"/>
      <c r="BE446" s="125"/>
      <c r="BF446" s="125"/>
      <c r="BG446" s="125"/>
      <c r="BH446" s="125"/>
      <c r="BI446" s="125"/>
      <c r="BJ446" s="125"/>
    </row>
    <row r="447">
      <c r="A447" s="146"/>
      <c r="B447" s="146"/>
      <c r="C447" s="146"/>
      <c r="D447" s="146"/>
      <c r="F447" s="272"/>
      <c r="G447" s="273"/>
      <c r="H447" s="146"/>
      <c r="I447" s="274"/>
      <c r="J447" s="146"/>
      <c r="K447" s="146"/>
      <c r="L447" s="275"/>
      <c r="M447" s="125"/>
      <c r="N447" s="147"/>
      <c r="O447" s="146"/>
      <c r="P447" s="125"/>
      <c r="Q447" s="275"/>
      <c r="R447" s="148"/>
      <c r="S447" s="148"/>
      <c r="T447" s="146"/>
      <c r="U447" s="146"/>
      <c r="V447" s="146"/>
      <c r="W447" s="272"/>
      <c r="X447" s="146"/>
      <c r="Y447" s="125"/>
      <c r="Z447" s="125"/>
      <c r="AA447" s="146"/>
      <c r="AB447" s="183"/>
      <c r="AC447" s="125"/>
      <c r="AD447" s="146"/>
      <c r="AE447" s="125"/>
      <c r="AF447" s="146"/>
      <c r="AG447" s="125"/>
      <c r="AH447" s="146"/>
      <c r="AI447" s="125"/>
      <c r="AJ447" s="125"/>
      <c r="AK447" s="146"/>
      <c r="AL447" s="125"/>
      <c r="AM447" s="125"/>
      <c r="AN447" s="146"/>
      <c r="AO447" s="125"/>
      <c r="AP447" s="146"/>
      <c r="AQ447" s="125"/>
      <c r="AR447" s="146"/>
      <c r="AS447" s="125"/>
      <c r="AT447" s="146"/>
      <c r="AU447" s="125"/>
      <c r="AV447" s="125"/>
      <c r="AW447" s="146"/>
      <c r="AX447" s="125"/>
      <c r="AY447" s="125"/>
      <c r="AZ447" s="185"/>
      <c r="BA447" s="125"/>
      <c r="BB447" s="125"/>
      <c r="BC447" s="125"/>
      <c r="BD447" s="125"/>
      <c r="BE447" s="125"/>
      <c r="BF447" s="125"/>
      <c r="BG447" s="125"/>
      <c r="BH447" s="125"/>
      <c r="BI447" s="125"/>
      <c r="BJ447" s="125"/>
    </row>
    <row r="448">
      <c r="A448" s="146"/>
      <c r="B448" s="146"/>
      <c r="C448" s="146"/>
      <c r="D448" s="146"/>
      <c r="F448" s="272"/>
      <c r="G448" s="273"/>
      <c r="H448" s="146"/>
      <c r="I448" s="274"/>
      <c r="J448" s="146"/>
      <c r="K448" s="146"/>
      <c r="L448" s="275"/>
      <c r="M448" s="125"/>
      <c r="N448" s="147"/>
      <c r="O448" s="146"/>
      <c r="P448" s="125"/>
      <c r="Q448" s="275"/>
      <c r="R448" s="148"/>
      <c r="S448" s="148"/>
      <c r="T448" s="146"/>
      <c r="U448" s="146"/>
      <c r="V448" s="146"/>
      <c r="W448" s="272"/>
      <c r="X448" s="146"/>
      <c r="Y448" s="125"/>
      <c r="Z448" s="125"/>
      <c r="AA448" s="146"/>
      <c r="AB448" s="183"/>
      <c r="AC448" s="125"/>
      <c r="AD448" s="146"/>
      <c r="AE448" s="125"/>
      <c r="AF448" s="146"/>
      <c r="AG448" s="125"/>
      <c r="AH448" s="146"/>
      <c r="AI448" s="125"/>
      <c r="AJ448" s="125"/>
      <c r="AK448" s="146"/>
      <c r="AL448" s="125"/>
      <c r="AM448" s="125"/>
      <c r="AN448" s="146"/>
      <c r="AO448" s="125"/>
      <c r="AP448" s="146"/>
      <c r="AQ448" s="125"/>
      <c r="AR448" s="146"/>
      <c r="AS448" s="125"/>
      <c r="AT448" s="146"/>
      <c r="AU448" s="125"/>
      <c r="AV448" s="125"/>
      <c r="AW448" s="146"/>
      <c r="AX448" s="125"/>
      <c r="AY448" s="125"/>
      <c r="AZ448" s="185"/>
      <c r="BA448" s="125"/>
      <c r="BB448" s="125"/>
      <c r="BC448" s="125"/>
      <c r="BD448" s="125"/>
      <c r="BE448" s="125"/>
      <c r="BF448" s="125"/>
      <c r="BG448" s="125"/>
      <c r="BH448" s="125"/>
      <c r="BI448" s="125"/>
      <c r="BJ448" s="125"/>
    </row>
    <row r="449">
      <c r="A449" s="146"/>
      <c r="B449" s="146"/>
      <c r="C449" s="146"/>
      <c r="D449" s="146"/>
      <c r="F449" s="272"/>
      <c r="G449" s="273"/>
      <c r="H449" s="146"/>
      <c r="I449" s="274"/>
      <c r="J449" s="146"/>
      <c r="K449" s="146"/>
      <c r="L449" s="275"/>
      <c r="M449" s="125"/>
      <c r="N449" s="147"/>
      <c r="O449" s="146"/>
      <c r="P449" s="125"/>
      <c r="Q449" s="275"/>
      <c r="R449" s="148"/>
      <c r="S449" s="148"/>
      <c r="T449" s="146"/>
      <c r="U449" s="146"/>
      <c r="V449" s="146"/>
      <c r="W449" s="272"/>
      <c r="X449" s="146"/>
      <c r="Y449" s="125"/>
      <c r="Z449" s="125"/>
      <c r="AA449" s="146"/>
      <c r="AB449" s="183"/>
      <c r="AC449" s="125"/>
      <c r="AD449" s="146"/>
      <c r="AE449" s="125"/>
      <c r="AF449" s="146"/>
      <c r="AG449" s="125"/>
      <c r="AH449" s="146"/>
      <c r="AI449" s="125"/>
      <c r="AJ449" s="125"/>
      <c r="AK449" s="146"/>
      <c r="AL449" s="125"/>
      <c r="AM449" s="125"/>
      <c r="AN449" s="146"/>
      <c r="AO449" s="125"/>
      <c r="AP449" s="146"/>
      <c r="AQ449" s="125"/>
      <c r="AR449" s="146"/>
      <c r="AS449" s="125"/>
      <c r="AT449" s="146"/>
      <c r="AU449" s="125"/>
      <c r="AV449" s="125"/>
      <c r="AW449" s="146"/>
      <c r="AX449" s="125"/>
      <c r="AY449" s="125"/>
      <c r="AZ449" s="185"/>
      <c r="BA449" s="125"/>
      <c r="BB449" s="125"/>
      <c r="BC449" s="125"/>
      <c r="BD449" s="125"/>
      <c r="BE449" s="125"/>
      <c r="BF449" s="125"/>
      <c r="BG449" s="125"/>
      <c r="BH449" s="125"/>
      <c r="BI449" s="125"/>
      <c r="BJ449" s="125"/>
    </row>
    <row r="450">
      <c r="A450" s="146"/>
      <c r="B450" s="146"/>
      <c r="C450" s="146"/>
      <c r="D450" s="146"/>
      <c r="F450" s="272"/>
      <c r="G450" s="273"/>
      <c r="H450" s="146"/>
      <c r="I450" s="274"/>
      <c r="J450" s="146"/>
      <c r="K450" s="146"/>
      <c r="L450" s="275"/>
      <c r="M450" s="125"/>
      <c r="N450" s="147"/>
      <c r="O450" s="146"/>
      <c r="P450" s="125"/>
      <c r="Q450" s="275"/>
      <c r="R450" s="148"/>
      <c r="S450" s="148"/>
      <c r="T450" s="146"/>
      <c r="U450" s="146"/>
      <c r="V450" s="146"/>
      <c r="W450" s="272"/>
      <c r="X450" s="146"/>
      <c r="Y450" s="125"/>
      <c r="Z450" s="125"/>
      <c r="AA450" s="146"/>
      <c r="AB450" s="183"/>
      <c r="AC450" s="125"/>
      <c r="AD450" s="146"/>
      <c r="AE450" s="125"/>
      <c r="AF450" s="146"/>
      <c r="AG450" s="125"/>
      <c r="AH450" s="146"/>
      <c r="AI450" s="125"/>
      <c r="AJ450" s="125"/>
      <c r="AK450" s="146"/>
      <c r="AL450" s="125"/>
      <c r="AM450" s="125"/>
      <c r="AN450" s="146"/>
      <c r="AO450" s="125"/>
      <c r="AP450" s="146"/>
      <c r="AQ450" s="125"/>
      <c r="AR450" s="146"/>
      <c r="AS450" s="125"/>
      <c r="AT450" s="146"/>
      <c r="AU450" s="125"/>
      <c r="AV450" s="125"/>
      <c r="AW450" s="146"/>
      <c r="AX450" s="125"/>
      <c r="AY450" s="125"/>
      <c r="AZ450" s="185"/>
      <c r="BA450" s="125"/>
      <c r="BB450" s="125"/>
      <c r="BC450" s="125"/>
      <c r="BD450" s="125"/>
      <c r="BE450" s="125"/>
      <c r="BF450" s="125"/>
      <c r="BG450" s="125"/>
      <c r="BH450" s="125"/>
      <c r="BI450" s="125"/>
      <c r="BJ450" s="125"/>
    </row>
    <row r="451">
      <c r="A451" s="146"/>
      <c r="B451" s="146"/>
      <c r="C451" s="146"/>
      <c r="D451" s="146"/>
      <c r="F451" s="272"/>
      <c r="G451" s="273"/>
      <c r="H451" s="146"/>
      <c r="I451" s="274"/>
      <c r="J451" s="146"/>
      <c r="K451" s="146"/>
      <c r="L451" s="275"/>
      <c r="M451" s="125"/>
      <c r="N451" s="147"/>
      <c r="O451" s="146"/>
      <c r="P451" s="125"/>
      <c r="Q451" s="275"/>
      <c r="R451" s="148"/>
      <c r="S451" s="148"/>
      <c r="T451" s="146"/>
      <c r="U451" s="146"/>
      <c r="V451" s="146"/>
      <c r="W451" s="272"/>
      <c r="X451" s="146"/>
      <c r="Y451" s="125"/>
      <c r="Z451" s="125"/>
      <c r="AA451" s="146"/>
      <c r="AB451" s="183"/>
      <c r="AC451" s="125"/>
      <c r="AD451" s="146"/>
      <c r="AE451" s="125"/>
      <c r="AF451" s="146"/>
      <c r="AG451" s="125"/>
      <c r="AH451" s="146"/>
      <c r="AI451" s="125"/>
      <c r="AJ451" s="125"/>
      <c r="AK451" s="146"/>
      <c r="AL451" s="125"/>
      <c r="AM451" s="125"/>
      <c r="AN451" s="146"/>
      <c r="AO451" s="125"/>
      <c r="AP451" s="146"/>
      <c r="AQ451" s="125"/>
      <c r="AR451" s="146"/>
      <c r="AS451" s="125"/>
      <c r="AT451" s="146"/>
      <c r="AU451" s="125"/>
      <c r="AV451" s="125"/>
      <c r="AW451" s="146"/>
      <c r="AX451" s="125"/>
      <c r="AY451" s="125"/>
      <c r="AZ451" s="185"/>
      <c r="BA451" s="125"/>
      <c r="BB451" s="125"/>
      <c r="BC451" s="125"/>
      <c r="BD451" s="125"/>
      <c r="BE451" s="125"/>
      <c r="BF451" s="125"/>
      <c r="BG451" s="125"/>
      <c r="BH451" s="125"/>
      <c r="BI451" s="125"/>
      <c r="BJ451" s="125"/>
    </row>
    <row r="452">
      <c r="A452" s="146"/>
      <c r="B452" s="146"/>
      <c r="C452" s="146"/>
      <c r="D452" s="146"/>
      <c r="F452" s="272"/>
      <c r="G452" s="273"/>
      <c r="H452" s="146"/>
      <c r="I452" s="274"/>
      <c r="J452" s="146"/>
      <c r="K452" s="146"/>
      <c r="L452" s="275"/>
      <c r="M452" s="125"/>
      <c r="N452" s="147"/>
      <c r="O452" s="146"/>
      <c r="P452" s="125"/>
      <c r="Q452" s="275"/>
      <c r="R452" s="148"/>
      <c r="S452" s="148"/>
      <c r="T452" s="146"/>
      <c r="U452" s="146"/>
      <c r="V452" s="146"/>
      <c r="W452" s="272"/>
      <c r="X452" s="146"/>
      <c r="Y452" s="125"/>
      <c r="Z452" s="125"/>
      <c r="AA452" s="146"/>
      <c r="AB452" s="183"/>
      <c r="AC452" s="125"/>
      <c r="AD452" s="146"/>
      <c r="AE452" s="125"/>
      <c r="AF452" s="146"/>
      <c r="AG452" s="125"/>
      <c r="AH452" s="146"/>
      <c r="AI452" s="125"/>
      <c r="AJ452" s="125"/>
      <c r="AK452" s="146"/>
      <c r="AL452" s="125"/>
      <c r="AM452" s="125"/>
      <c r="AN452" s="146"/>
      <c r="AO452" s="125"/>
      <c r="AP452" s="146"/>
      <c r="AQ452" s="125"/>
      <c r="AR452" s="146"/>
      <c r="AS452" s="125"/>
      <c r="AT452" s="146"/>
      <c r="AU452" s="125"/>
      <c r="AV452" s="125"/>
      <c r="AW452" s="146"/>
      <c r="AX452" s="125"/>
      <c r="AY452" s="125"/>
      <c r="AZ452" s="185"/>
      <c r="BA452" s="125"/>
      <c r="BB452" s="125"/>
      <c r="BC452" s="125"/>
      <c r="BD452" s="125"/>
      <c r="BE452" s="125"/>
      <c r="BF452" s="125"/>
      <c r="BG452" s="125"/>
      <c r="BH452" s="125"/>
      <c r="BI452" s="125"/>
      <c r="BJ452" s="125"/>
    </row>
    <row r="453">
      <c r="A453" s="146"/>
      <c r="B453" s="146"/>
      <c r="C453" s="146"/>
      <c r="D453" s="146"/>
      <c r="F453" s="272"/>
      <c r="G453" s="273"/>
      <c r="H453" s="146"/>
      <c r="I453" s="274"/>
      <c r="J453" s="146"/>
      <c r="K453" s="146"/>
      <c r="L453" s="275"/>
      <c r="M453" s="125"/>
      <c r="N453" s="147"/>
      <c r="O453" s="146"/>
      <c r="P453" s="125"/>
      <c r="Q453" s="275"/>
      <c r="R453" s="148"/>
      <c r="S453" s="148"/>
      <c r="T453" s="146"/>
      <c r="U453" s="146"/>
      <c r="V453" s="146"/>
      <c r="W453" s="272"/>
      <c r="X453" s="146"/>
      <c r="Y453" s="125"/>
      <c r="Z453" s="125"/>
      <c r="AA453" s="146"/>
      <c r="AB453" s="183"/>
      <c r="AC453" s="125"/>
      <c r="AD453" s="146"/>
      <c r="AE453" s="125"/>
      <c r="AF453" s="146"/>
      <c r="AG453" s="125"/>
      <c r="AH453" s="146"/>
      <c r="AI453" s="125"/>
      <c r="AJ453" s="125"/>
      <c r="AK453" s="146"/>
      <c r="AL453" s="125"/>
      <c r="AM453" s="125"/>
      <c r="AN453" s="146"/>
      <c r="AO453" s="125"/>
      <c r="AP453" s="146"/>
      <c r="AQ453" s="125"/>
      <c r="AR453" s="146"/>
      <c r="AS453" s="125"/>
      <c r="AT453" s="146"/>
      <c r="AU453" s="125"/>
      <c r="AV453" s="125"/>
      <c r="AW453" s="146"/>
      <c r="AX453" s="125"/>
      <c r="AY453" s="125"/>
      <c r="AZ453" s="185"/>
      <c r="BA453" s="125"/>
      <c r="BB453" s="125"/>
      <c r="BC453" s="125"/>
      <c r="BD453" s="125"/>
      <c r="BE453" s="125"/>
      <c r="BF453" s="125"/>
      <c r="BG453" s="125"/>
      <c r="BH453" s="125"/>
      <c r="BI453" s="125"/>
      <c r="BJ453" s="125"/>
    </row>
    <row r="454">
      <c r="A454" s="146"/>
      <c r="B454" s="146"/>
      <c r="C454" s="146"/>
      <c r="D454" s="146"/>
      <c r="F454" s="272"/>
      <c r="G454" s="273"/>
      <c r="H454" s="146"/>
      <c r="I454" s="274"/>
      <c r="J454" s="146"/>
      <c r="K454" s="146"/>
      <c r="L454" s="275"/>
      <c r="M454" s="125"/>
      <c r="N454" s="147"/>
      <c r="O454" s="146"/>
      <c r="P454" s="125"/>
      <c r="Q454" s="275"/>
      <c r="R454" s="148"/>
      <c r="S454" s="148"/>
      <c r="T454" s="146"/>
      <c r="U454" s="146"/>
      <c r="V454" s="146"/>
      <c r="W454" s="272"/>
      <c r="X454" s="146"/>
      <c r="Y454" s="125"/>
      <c r="Z454" s="125"/>
      <c r="AA454" s="146"/>
      <c r="AB454" s="183"/>
      <c r="AC454" s="125"/>
      <c r="AD454" s="146"/>
      <c r="AE454" s="125"/>
      <c r="AF454" s="146"/>
      <c r="AG454" s="125"/>
      <c r="AH454" s="146"/>
      <c r="AI454" s="125"/>
      <c r="AJ454" s="125"/>
      <c r="AK454" s="146"/>
      <c r="AL454" s="125"/>
      <c r="AM454" s="125"/>
      <c r="AN454" s="146"/>
      <c r="AO454" s="125"/>
      <c r="AP454" s="146"/>
      <c r="AQ454" s="125"/>
      <c r="AR454" s="146"/>
      <c r="AS454" s="125"/>
      <c r="AT454" s="146"/>
      <c r="AU454" s="125"/>
      <c r="AV454" s="125"/>
      <c r="AW454" s="146"/>
      <c r="AX454" s="125"/>
      <c r="AY454" s="125"/>
      <c r="AZ454" s="185"/>
      <c r="BA454" s="125"/>
      <c r="BB454" s="125"/>
      <c r="BC454" s="125"/>
      <c r="BD454" s="125"/>
      <c r="BE454" s="125"/>
      <c r="BF454" s="125"/>
      <c r="BG454" s="125"/>
      <c r="BH454" s="125"/>
      <c r="BI454" s="125"/>
      <c r="BJ454" s="125"/>
    </row>
    <row r="455">
      <c r="A455" s="146"/>
      <c r="B455" s="146"/>
      <c r="C455" s="146"/>
      <c r="D455" s="146"/>
      <c r="F455" s="272"/>
      <c r="G455" s="273"/>
      <c r="H455" s="146"/>
      <c r="I455" s="274"/>
      <c r="J455" s="146"/>
      <c r="K455" s="146"/>
      <c r="L455" s="275"/>
      <c r="M455" s="125"/>
      <c r="N455" s="147"/>
      <c r="O455" s="146"/>
      <c r="P455" s="125"/>
      <c r="Q455" s="275"/>
      <c r="R455" s="148"/>
      <c r="S455" s="148"/>
      <c r="T455" s="146"/>
      <c r="U455" s="146"/>
      <c r="V455" s="146"/>
      <c r="W455" s="272"/>
      <c r="X455" s="146"/>
      <c r="Y455" s="125"/>
      <c r="Z455" s="125"/>
      <c r="AA455" s="146"/>
      <c r="AB455" s="183"/>
      <c r="AC455" s="125"/>
      <c r="AD455" s="146"/>
      <c r="AE455" s="125"/>
      <c r="AF455" s="146"/>
      <c r="AG455" s="125"/>
      <c r="AH455" s="146"/>
      <c r="AI455" s="125"/>
      <c r="AJ455" s="125"/>
      <c r="AK455" s="146"/>
      <c r="AL455" s="125"/>
      <c r="AM455" s="125"/>
      <c r="AN455" s="146"/>
      <c r="AO455" s="125"/>
      <c r="AP455" s="146"/>
      <c r="AQ455" s="125"/>
      <c r="AR455" s="146"/>
      <c r="AS455" s="125"/>
      <c r="AT455" s="146"/>
      <c r="AU455" s="125"/>
      <c r="AV455" s="125"/>
      <c r="AW455" s="146"/>
      <c r="AX455" s="125"/>
      <c r="AY455" s="125"/>
      <c r="AZ455" s="185"/>
      <c r="BA455" s="125"/>
      <c r="BB455" s="125"/>
      <c r="BC455" s="125"/>
      <c r="BD455" s="125"/>
      <c r="BE455" s="125"/>
      <c r="BF455" s="125"/>
      <c r="BG455" s="125"/>
      <c r="BH455" s="125"/>
      <c r="BI455" s="125"/>
      <c r="BJ455" s="125"/>
    </row>
    <row r="456">
      <c r="A456" s="146"/>
      <c r="B456" s="146"/>
      <c r="C456" s="146"/>
      <c r="D456" s="146"/>
      <c r="F456" s="272"/>
      <c r="G456" s="273"/>
      <c r="H456" s="146"/>
      <c r="I456" s="274"/>
      <c r="J456" s="146"/>
      <c r="K456" s="146"/>
      <c r="L456" s="275"/>
      <c r="M456" s="125"/>
      <c r="N456" s="147"/>
      <c r="O456" s="146"/>
      <c r="P456" s="125"/>
      <c r="Q456" s="275"/>
      <c r="R456" s="148"/>
      <c r="S456" s="148"/>
      <c r="T456" s="146"/>
      <c r="U456" s="146"/>
      <c r="V456" s="146"/>
      <c r="W456" s="272"/>
      <c r="X456" s="146"/>
      <c r="Y456" s="125"/>
      <c r="Z456" s="125"/>
      <c r="AA456" s="146"/>
      <c r="AB456" s="183"/>
      <c r="AC456" s="125"/>
      <c r="AD456" s="146"/>
      <c r="AE456" s="125"/>
      <c r="AF456" s="146"/>
      <c r="AG456" s="125"/>
      <c r="AH456" s="146"/>
      <c r="AI456" s="125"/>
      <c r="AJ456" s="125"/>
      <c r="AK456" s="146"/>
      <c r="AL456" s="125"/>
      <c r="AM456" s="125"/>
      <c r="AN456" s="146"/>
      <c r="AO456" s="125"/>
      <c r="AP456" s="146"/>
      <c r="AQ456" s="125"/>
      <c r="AR456" s="146"/>
      <c r="AS456" s="125"/>
      <c r="AT456" s="146"/>
      <c r="AU456" s="125"/>
      <c r="AV456" s="125"/>
      <c r="AW456" s="146"/>
      <c r="AX456" s="125"/>
      <c r="AY456" s="125"/>
      <c r="AZ456" s="185"/>
      <c r="BA456" s="125"/>
      <c r="BB456" s="125"/>
      <c r="BC456" s="125"/>
      <c r="BD456" s="125"/>
      <c r="BE456" s="125"/>
      <c r="BF456" s="125"/>
      <c r="BG456" s="125"/>
      <c r="BH456" s="125"/>
      <c r="BI456" s="125"/>
      <c r="BJ456" s="125"/>
    </row>
    <row r="457">
      <c r="A457" s="146"/>
      <c r="B457" s="146"/>
      <c r="C457" s="146"/>
      <c r="D457" s="146"/>
      <c r="F457" s="272"/>
      <c r="G457" s="273"/>
      <c r="H457" s="146"/>
      <c r="I457" s="274"/>
      <c r="J457" s="146"/>
      <c r="K457" s="146"/>
      <c r="L457" s="275"/>
      <c r="M457" s="125"/>
      <c r="N457" s="147"/>
      <c r="O457" s="146"/>
      <c r="P457" s="125"/>
      <c r="Q457" s="275"/>
      <c r="R457" s="148"/>
      <c r="S457" s="148"/>
      <c r="T457" s="146"/>
      <c r="U457" s="146"/>
      <c r="V457" s="146"/>
      <c r="W457" s="272"/>
      <c r="X457" s="146"/>
      <c r="Y457" s="125"/>
      <c r="Z457" s="125"/>
      <c r="AA457" s="146"/>
      <c r="AB457" s="183"/>
      <c r="AC457" s="125"/>
      <c r="AD457" s="146"/>
      <c r="AE457" s="125"/>
      <c r="AF457" s="146"/>
      <c r="AG457" s="125"/>
      <c r="AH457" s="146"/>
      <c r="AI457" s="125"/>
      <c r="AJ457" s="125"/>
      <c r="AK457" s="146"/>
      <c r="AL457" s="125"/>
      <c r="AM457" s="125"/>
      <c r="AN457" s="146"/>
      <c r="AO457" s="125"/>
      <c r="AP457" s="146"/>
      <c r="AQ457" s="125"/>
      <c r="AR457" s="146"/>
      <c r="AS457" s="125"/>
      <c r="AT457" s="146"/>
      <c r="AU457" s="125"/>
      <c r="AV457" s="125"/>
      <c r="AW457" s="146"/>
      <c r="AX457" s="125"/>
      <c r="AY457" s="125"/>
      <c r="AZ457" s="185"/>
      <c r="BA457" s="125"/>
      <c r="BB457" s="125"/>
      <c r="BC457" s="125"/>
      <c r="BD457" s="125"/>
      <c r="BE457" s="125"/>
      <c r="BF457" s="125"/>
      <c r="BG457" s="125"/>
      <c r="BH457" s="125"/>
      <c r="BI457" s="125"/>
      <c r="BJ457" s="125"/>
    </row>
    <row r="458">
      <c r="A458" s="146"/>
      <c r="B458" s="146"/>
      <c r="C458" s="146"/>
      <c r="D458" s="146"/>
      <c r="F458" s="272"/>
      <c r="G458" s="273"/>
      <c r="H458" s="146"/>
      <c r="I458" s="274"/>
      <c r="J458" s="146"/>
      <c r="K458" s="146"/>
      <c r="L458" s="275"/>
      <c r="M458" s="125"/>
      <c r="N458" s="147"/>
      <c r="O458" s="146"/>
      <c r="P458" s="125"/>
      <c r="Q458" s="275"/>
      <c r="R458" s="148"/>
      <c r="S458" s="148"/>
      <c r="T458" s="146"/>
      <c r="U458" s="146"/>
      <c r="V458" s="146"/>
      <c r="W458" s="272"/>
      <c r="X458" s="146"/>
      <c r="Y458" s="125"/>
      <c r="Z458" s="125"/>
      <c r="AA458" s="146"/>
      <c r="AB458" s="183"/>
      <c r="AC458" s="125"/>
      <c r="AD458" s="146"/>
      <c r="AE458" s="125"/>
      <c r="AF458" s="146"/>
      <c r="AG458" s="125"/>
      <c r="AH458" s="146"/>
      <c r="AI458" s="125"/>
      <c r="AJ458" s="125"/>
      <c r="AK458" s="146"/>
      <c r="AL458" s="125"/>
      <c r="AM458" s="125"/>
      <c r="AN458" s="146"/>
      <c r="AO458" s="125"/>
      <c r="AP458" s="146"/>
      <c r="AQ458" s="125"/>
      <c r="AR458" s="146"/>
      <c r="AS458" s="125"/>
      <c r="AT458" s="146"/>
      <c r="AU458" s="125"/>
      <c r="AV458" s="125"/>
      <c r="AW458" s="146"/>
      <c r="AX458" s="125"/>
      <c r="AY458" s="125"/>
      <c r="AZ458" s="185"/>
      <c r="BA458" s="125"/>
      <c r="BB458" s="125"/>
      <c r="BC458" s="125"/>
      <c r="BD458" s="125"/>
      <c r="BE458" s="125"/>
      <c r="BF458" s="125"/>
      <c r="BG458" s="125"/>
      <c r="BH458" s="125"/>
      <c r="BI458" s="125"/>
      <c r="BJ458" s="125"/>
    </row>
    <row r="459">
      <c r="A459" s="146"/>
      <c r="B459" s="146"/>
      <c r="C459" s="146"/>
      <c r="D459" s="146"/>
      <c r="F459" s="272"/>
      <c r="G459" s="273"/>
      <c r="H459" s="146"/>
      <c r="I459" s="274"/>
      <c r="J459" s="146"/>
      <c r="K459" s="146"/>
      <c r="L459" s="275"/>
      <c r="M459" s="125"/>
      <c r="N459" s="147"/>
      <c r="O459" s="146"/>
      <c r="P459" s="125"/>
      <c r="Q459" s="275"/>
      <c r="R459" s="148"/>
      <c r="S459" s="148"/>
      <c r="T459" s="146"/>
      <c r="U459" s="146"/>
      <c r="V459" s="146"/>
      <c r="W459" s="272"/>
      <c r="X459" s="146"/>
      <c r="Y459" s="125"/>
      <c r="Z459" s="125"/>
      <c r="AA459" s="146"/>
      <c r="AB459" s="183"/>
      <c r="AC459" s="125"/>
      <c r="AD459" s="146"/>
      <c r="AE459" s="125"/>
      <c r="AF459" s="146"/>
      <c r="AG459" s="125"/>
      <c r="AH459" s="146"/>
      <c r="AI459" s="125"/>
      <c r="AJ459" s="125"/>
      <c r="AK459" s="146"/>
      <c r="AL459" s="125"/>
      <c r="AM459" s="125"/>
      <c r="AN459" s="146"/>
      <c r="AO459" s="125"/>
      <c r="AP459" s="146"/>
      <c r="AQ459" s="125"/>
      <c r="AR459" s="146"/>
      <c r="AS459" s="125"/>
      <c r="AT459" s="146"/>
      <c r="AU459" s="125"/>
      <c r="AV459" s="125"/>
      <c r="AW459" s="146"/>
      <c r="AX459" s="125"/>
      <c r="AY459" s="125"/>
      <c r="AZ459" s="185"/>
      <c r="BA459" s="125"/>
      <c r="BB459" s="125"/>
      <c r="BC459" s="125"/>
      <c r="BD459" s="125"/>
      <c r="BE459" s="125"/>
      <c r="BF459" s="125"/>
      <c r="BG459" s="125"/>
      <c r="BH459" s="125"/>
      <c r="BI459" s="125"/>
      <c r="BJ459" s="125"/>
    </row>
    <row r="460">
      <c r="A460" s="146"/>
      <c r="B460" s="146"/>
      <c r="C460" s="146"/>
      <c r="D460" s="146"/>
      <c r="F460" s="272"/>
      <c r="G460" s="273"/>
      <c r="H460" s="146"/>
      <c r="I460" s="274"/>
      <c r="J460" s="146"/>
      <c r="K460" s="146"/>
      <c r="L460" s="275"/>
      <c r="M460" s="125"/>
      <c r="N460" s="147"/>
      <c r="O460" s="146"/>
      <c r="P460" s="125"/>
      <c r="Q460" s="275"/>
      <c r="R460" s="148"/>
      <c r="S460" s="148"/>
      <c r="T460" s="146"/>
      <c r="U460" s="146"/>
      <c r="V460" s="146"/>
      <c r="W460" s="272"/>
      <c r="X460" s="146"/>
      <c r="Y460" s="125"/>
      <c r="Z460" s="125"/>
      <c r="AA460" s="146"/>
      <c r="AB460" s="183"/>
      <c r="AC460" s="125"/>
      <c r="AD460" s="146"/>
      <c r="AE460" s="125"/>
      <c r="AF460" s="146"/>
      <c r="AG460" s="125"/>
      <c r="AH460" s="146"/>
      <c r="AI460" s="125"/>
      <c r="AJ460" s="125"/>
      <c r="AK460" s="146"/>
      <c r="AL460" s="125"/>
      <c r="AM460" s="125"/>
      <c r="AN460" s="146"/>
      <c r="AO460" s="125"/>
      <c r="AP460" s="146"/>
      <c r="AQ460" s="125"/>
      <c r="AR460" s="146"/>
      <c r="AS460" s="125"/>
      <c r="AT460" s="146"/>
      <c r="AU460" s="125"/>
      <c r="AV460" s="125"/>
      <c r="AW460" s="146"/>
      <c r="AX460" s="125"/>
      <c r="AY460" s="125"/>
      <c r="AZ460" s="185"/>
      <c r="BA460" s="125"/>
      <c r="BB460" s="125"/>
      <c r="BC460" s="125"/>
      <c r="BD460" s="125"/>
      <c r="BE460" s="125"/>
      <c r="BF460" s="125"/>
      <c r="BG460" s="125"/>
      <c r="BH460" s="125"/>
      <c r="BI460" s="125"/>
      <c r="BJ460" s="125"/>
    </row>
    <row r="461">
      <c r="A461" s="146"/>
      <c r="B461" s="146"/>
      <c r="C461" s="146"/>
      <c r="D461" s="146"/>
      <c r="F461" s="272"/>
      <c r="G461" s="273"/>
      <c r="H461" s="146"/>
      <c r="I461" s="274"/>
      <c r="J461" s="146"/>
      <c r="K461" s="146"/>
      <c r="L461" s="275"/>
      <c r="M461" s="125"/>
      <c r="N461" s="147"/>
      <c r="O461" s="146"/>
      <c r="P461" s="125"/>
      <c r="Q461" s="275"/>
      <c r="R461" s="148"/>
      <c r="S461" s="148"/>
      <c r="T461" s="146"/>
      <c r="U461" s="146"/>
      <c r="V461" s="146"/>
      <c r="W461" s="272"/>
      <c r="X461" s="146"/>
      <c r="Y461" s="125"/>
      <c r="Z461" s="125"/>
      <c r="AA461" s="146"/>
      <c r="AB461" s="183"/>
      <c r="AC461" s="125"/>
      <c r="AD461" s="146"/>
      <c r="AE461" s="125"/>
      <c r="AF461" s="146"/>
      <c r="AG461" s="125"/>
      <c r="AH461" s="146"/>
      <c r="AI461" s="125"/>
      <c r="AJ461" s="125"/>
      <c r="AK461" s="146"/>
      <c r="AL461" s="125"/>
      <c r="AM461" s="125"/>
      <c r="AN461" s="146"/>
      <c r="AO461" s="125"/>
      <c r="AP461" s="146"/>
      <c r="AQ461" s="125"/>
      <c r="AR461" s="146"/>
      <c r="AS461" s="125"/>
      <c r="AT461" s="146"/>
      <c r="AU461" s="125"/>
      <c r="AV461" s="125"/>
      <c r="AW461" s="146"/>
      <c r="AX461" s="125"/>
      <c r="AY461" s="125"/>
      <c r="AZ461" s="185"/>
      <c r="BA461" s="125"/>
      <c r="BB461" s="125"/>
      <c r="BC461" s="125"/>
      <c r="BD461" s="125"/>
      <c r="BE461" s="125"/>
      <c r="BF461" s="125"/>
      <c r="BG461" s="125"/>
      <c r="BH461" s="125"/>
      <c r="BI461" s="125"/>
      <c r="BJ461" s="125"/>
    </row>
    <row r="462">
      <c r="A462" s="146"/>
      <c r="B462" s="146"/>
      <c r="C462" s="146"/>
      <c r="D462" s="146"/>
      <c r="F462" s="272"/>
      <c r="G462" s="273"/>
      <c r="H462" s="146"/>
      <c r="I462" s="274"/>
      <c r="J462" s="146"/>
      <c r="K462" s="146"/>
      <c r="L462" s="275"/>
      <c r="M462" s="125"/>
      <c r="N462" s="147"/>
      <c r="O462" s="146"/>
      <c r="P462" s="125"/>
      <c r="Q462" s="275"/>
      <c r="R462" s="148"/>
      <c r="S462" s="148"/>
      <c r="T462" s="146"/>
      <c r="U462" s="146"/>
      <c r="V462" s="146"/>
      <c r="W462" s="272"/>
      <c r="X462" s="146"/>
      <c r="Y462" s="125"/>
      <c r="Z462" s="125"/>
      <c r="AA462" s="146"/>
      <c r="AB462" s="183"/>
      <c r="AC462" s="125"/>
      <c r="AD462" s="146"/>
      <c r="AE462" s="125"/>
      <c r="AF462" s="146"/>
      <c r="AG462" s="125"/>
      <c r="AH462" s="146"/>
      <c r="AI462" s="125"/>
      <c r="AJ462" s="125"/>
      <c r="AK462" s="146"/>
      <c r="AL462" s="125"/>
      <c r="AM462" s="125"/>
      <c r="AN462" s="146"/>
      <c r="AO462" s="125"/>
      <c r="AP462" s="146"/>
      <c r="AQ462" s="125"/>
      <c r="AR462" s="146"/>
      <c r="AS462" s="125"/>
      <c r="AT462" s="146"/>
      <c r="AU462" s="125"/>
      <c r="AV462" s="125"/>
      <c r="AW462" s="146"/>
      <c r="AX462" s="125"/>
      <c r="AY462" s="125"/>
      <c r="AZ462" s="185"/>
      <c r="BA462" s="125"/>
      <c r="BB462" s="125"/>
      <c r="BC462" s="125"/>
      <c r="BD462" s="125"/>
      <c r="BE462" s="125"/>
      <c r="BF462" s="125"/>
      <c r="BG462" s="125"/>
      <c r="BH462" s="125"/>
      <c r="BI462" s="125"/>
      <c r="BJ462" s="125"/>
    </row>
    <row r="463">
      <c r="A463" s="146"/>
      <c r="B463" s="146"/>
      <c r="C463" s="146"/>
      <c r="D463" s="146"/>
      <c r="F463" s="272"/>
      <c r="G463" s="273"/>
      <c r="H463" s="146"/>
      <c r="I463" s="274"/>
      <c r="J463" s="146"/>
      <c r="K463" s="146"/>
      <c r="L463" s="275"/>
      <c r="M463" s="125"/>
      <c r="N463" s="147"/>
      <c r="O463" s="146"/>
      <c r="P463" s="125"/>
      <c r="Q463" s="275"/>
      <c r="R463" s="148"/>
      <c r="S463" s="148"/>
      <c r="T463" s="146"/>
      <c r="U463" s="146"/>
      <c r="V463" s="146"/>
      <c r="W463" s="272"/>
      <c r="X463" s="146"/>
      <c r="Y463" s="125"/>
      <c r="Z463" s="125"/>
      <c r="AA463" s="146"/>
      <c r="AB463" s="183"/>
      <c r="AC463" s="125"/>
      <c r="AD463" s="146"/>
      <c r="AE463" s="125"/>
      <c r="AF463" s="146"/>
      <c r="AG463" s="125"/>
      <c r="AH463" s="146"/>
      <c r="AI463" s="125"/>
      <c r="AJ463" s="125"/>
      <c r="AK463" s="146"/>
      <c r="AL463" s="125"/>
      <c r="AM463" s="125"/>
      <c r="AN463" s="146"/>
      <c r="AO463" s="125"/>
      <c r="AP463" s="146"/>
      <c r="AQ463" s="125"/>
      <c r="AR463" s="146"/>
      <c r="AS463" s="125"/>
      <c r="AT463" s="146"/>
      <c r="AU463" s="125"/>
      <c r="AV463" s="125"/>
      <c r="AW463" s="146"/>
      <c r="AX463" s="125"/>
      <c r="AY463" s="125"/>
      <c r="AZ463" s="185"/>
      <c r="BA463" s="125"/>
      <c r="BB463" s="125"/>
      <c r="BC463" s="125"/>
      <c r="BD463" s="125"/>
      <c r="BE463" s="125"/>
      <c r="BF463" s="125"/>
      <c r="BG463" s="125"/>
      <c r="BH463" s="125"/>
      <c r="BI463" s="125"/>
      <c r="BJ463" s="125"/>
    </row>
    <row r="464">
      <c r="A464" s="146"/>
      <c r="B464" s="146"/>
      <c r="C464" s="146"/>
      <c r="D464" s="146"/>
      <c r="F464" s="272"/>
      <c r="G464" s="273"/>
      <c r="H464" s="146"/>
      <c r="I464" s="274"/>
      <c r="J464" s="146"/>
      <c r="K464" s="146"/>
      <c r="L464" s="275"/>
      <c r="M464" s="125"/>
      <c r="N464" s="147"/>
      <c r="O464" s="146"/>
      <c r="P464" s="125"/>
      <c r="Q464" s="275"/>
      <c r="R464" s="148"/>
      <c r="S464" s="148"/>
      <c r="T464" s="146"/>
      <c r="U464" s="146"/>
      <c r="V464" s="146"/>
      <c r="W464" s="272"/>
      <c r="X464" s="146"/>
      <c r="Y464" s="125"/>
      <c r="Z464" s="125"/>
      <c r="AA464" s="146"/>
      <c r="AB464" s="183"/>
      <c r="AC464" s="125"/>
      <c r="AD464" s="146"/>
      <c r="AE464" s="125"/>
      <c r="AF464" s="146"/>
      <c r="AG464" s="125"/>
      <c r="AH464" s="146"/>
      <c r="AI464" s="125"/>
      <c r="AJ464" s="125"/>
      <c r="AK464" s="146"/>
      <c r="AL464" s="125"/>
      <c r="AM464" s="125"/>
      <c r="AN464" s="146"/>
      <c r="AO464" s="125"/>
      <c r="AP464" s="146"/>
      <c r="AQ464" s="125"/>
      <c r="AR464" s="146"/>
      <c r="AS464" s="125"/>
      <c r="AT464" s="146"/>
      <c r="AU464" s="125"/>
      <c r="AV464" s="125"/>
      <c r="AW464" s="146"/>
      <c r="AX464" s="125"/>
      <c r="AY464" s="125"/>
      <c r="AZ464" s="185"/>
      <c r="BA464" s="125"/>
      <c r="BB464" s="125"/>
      <c r="BC464" s="125"/>
      <c r="BD464" s="125"/>
      <c r="BE464" s="125"/>
      <c r="BF464" s="125"/>
      <c r="BG464" s="125"/>
      <c r="BH464" s="125"/>
      <c r="BI464" s="125"/>
      <c r="BJ464" s="125"/>
    </row>
    <row r="465">
      <c r="A465" s="146"/>
      <c r="B465" s="146"/>
      <c r="C465" s="146"/>
      <c r="D465" s="146"/>
      <c r="F465" s="272"/>
      <c r="G465" s="273"/>
      <c r="H465" s="146"/>
      <c r="I465" s="274"/>
      <c r="J465" s="146"/>
      <c r="K465" s="146"/>
      <c r="L465" s="275"/>
      <c r="M465" s="125"/>
      <c r="N465" s="147"/>
      <c r="O465" s="146"/>
      <c r="P465" s="125"/>
      <c r="Q465" s="275"/>
      <c r="R465" s="148"/>
      <c r="S465" s="148"/>
      <c r="T465" s="146"/>
      <c r="U465" s="146"/>
      <c r="V465" s="146"/>
      <c r="W465" s="272"/>
      <c r="X465" s="146"/>
      <c r="Y465" s="125"/>
      <c r="Z465" s="125"/>
      <c r="AA465" s="146"/>
      <c r="AB465" s="183"/>
      <c r="AC465" s="125"/>
      <c r="AD465" s="146"/>
      <c r="AE465" s="125"/>
      <c r="AF465" s="146"/>
      <c r="AG465" s="125"/>
      <c r="AH465" s="146"/>
      <c r="AI465" s="125"/>
      <c r="AJ465" s="125"/>
      <c r="AK465" s="146"/>
      <c r="AL465" s="125"/>
      <c r="AM465" s="125"/>
      <c r="AN465" s="146"/>
      <c r="AO465" s="125"/>
      <c r="AP465" s="146"/>
      <c r="AQ465" s="125"/>
      <c r="AR465" s="146"/>
      <c r="AS465" s="125"/>
      <c r="AT465" s="146"/>
      <c r="AU465" s="125"/>
      <c r="AV465" s="125"/>
      <c r="AW465" s="146"/>
      <c r="AX465" s="125"/>
      <c r="AY465" s="125"/>
      <c r="AZ465" s="185"/>
      <c r="BA465" s="125"/>
      <c r="BB465" s="125"/>
      <c r="BC465" s="125"/>
      <c r="BD465" s="125"/>
      <c r="BE465" s="125"/>
      <c r="BF465" s="125"/>
      <c r="BG465" s="125"/>
      <c r="BH465" s="125"/>
      <c r="BI465" s="125"/>
      <c r="BJ465" s="125"/>
    </row>
    <row r="466">
      <c r="A466" s="146"/>
      <c r="B466" s="146"/>
      <c r="C466" s="146"/>
      <c r="D466" s="146"/>
      <c r="F466" s="272"/>
      <c r="G466" s="273"/>
      <c r="H466" s="146"/>
      <c r="I466" s="274"/>
      <c r="J466" s="146"/>
      <c r="K466" s="146"/>
      <c r="L466" s="275"/>
      <c r="M466" s="125"/>
      <c r="N466" s="147"/>
      <c r="O466" s="146"/>
      <c r="P466" s="125"/>
      <c r="Q466" s="275"/>
      <c r="R466" s="148"/>
      <c r="S466" s="148"/>
      <c r="T466" s="146"/>
      <c r="U466" s="146"/>
      <c r="V466" s="146"/>
      <c r="W466" s="272"/>
      <c r="X466" s="146"/>
      <c r="Y466" s="125"/>
      <c r="Z466" s="125"/>
      <c r="AA466" s="146"/>
      <c r="AB466" s="183"/>
      <c r="AC466" s="125"/>
      <c r="AD466" s="146"/>
      <c r="AE466" s="125"/>
      <c r="AF466" s="146"/>
      <c r="AG466" s="125"/>
      <c r="AH466" s="146"/>
      <c r="AI466" s="125"/>
      <c r="AJ466" s="125"/>
      <c r="AK466" s="146"/>
      <c r="AL466" s="125"/>
      <c r="AM466" s="125"/>
      <c r="AN466" s="146"/>
      <c r="AO466" s="125"/>
      <c r="AP466" s="146"/>
      <c r="AQ466" s="125"/>
      <c r="AR466" s="146"/>
      <c r="AS466" s="125"/>
      <c r="AT466" s="146"/>
      <c r="AU466" s="125"/>
      <c r="AV466" s="125"/>
      <c r="AW466" s="146"/>
      <c r="AX466" s="125"/>
      <c r="AY466" s="125"/>
      <c r="AZ466" s="185"/>
      <c r="BA466" s="125"/>
      <c r="BB466" s="125"/>
      <c r="BC466" s="125"/>
      <c r="BD466" s="125"/>
      <c r="BE466" s="125"/>
      <c r="BF466" s="125"/>
      <c r="BG466" s="125"/>
      <c r="BH466" s="125"/>
      <c r="BI466" s="125"/>
      <c r="BJ466" s="125"/>
    </row>
    <row r="467">
      <c r="A467" s="146"/>
      <c r="B467" s="146"/>
      <c r="C467" s="146"/>
      <c r="D467" s="146"/>
      <c r="F467" s="272"/>
      <c r="G467" s="273"/>
      <c r="H467" s="146"/>
      <c r="I467" s="274"/>
      <c r="J467" s="146"/>
      <c r="K467" s="146"/>
      <c r="L467" s="275"/>
      <c r="M467" s="125"/>
      <c r="N467" s="147"/>
      <c r="O467" s="146"/>
      <c r="P467" s="125"/>
      <c r="Q467" s="275"/>
      <c r="R467" s="148"/>
      <c r="S467" s="148"/>
      <c r="T467" s="146"/>
      <c r="U467" s="146"/>
      <c r="V467" s="146"/>
      <c r="W467" s="272"/>
      <c r="X467" s="146"/>
      <c r="Y467" s="125"/>
      <c r="Z467" s="125"/>
      <c r="AA467" s="146"/>
      <c r="AB467" s="183"/>
      <c r="AC467" s="125"/>
      <c r="AD467" s="146"/>
      <c r="AE467" s="125"/>
      <c r="AF467" s="146"/>
      <c r="AG467" s="125"/>
      <c r="AH467" s="146"/>
      <c r="AI467" s="125"/>
      <c r="AJ467" s="125"/>
      <c r="AK467" s="146"/>
      <c r="AL467" s="125"/>
      <c r="AM467" s="125"/>
      <c r="AN467" s="146"/>
      <c r="AO467" s="125"/>
      <c r="AP467" s="146"/>
      <c r="AQ467" s="125"/>
      <c r="AR467" s="146"/>
      <c r="AS467" s="125"/>
      <c r="AT467" s="146"/>
      <c r="AU467" s="125"/>
      <c r="AV467" s="125"/>
      <c r="AW467" s="146"/>
      <c r="AX467" s="125"/>
      <c r="AY467" s="125"/>
      <c r="AZ467" s="185"/>
      <c r="BA467" s="125"/>
      <c r="BB467" s="125"/>
      <c r="BC467" s="125"/>
      <c r="BD467" s="125"/>
      <c r="BE467" s="125"/>
      <c r="BF467" s="125"/>
      <c r="BG467" s="125"/>
      <c r="BH467" s="125"/>
      <c r="BI467" s="125"/>
      <c r="BJ467" s="125"/>
    </row>
    <row r="468">
      <c r="A468" s="146"/>
      <c r="B468" s="146"/>
      <c r="C468" s="146"/>
      <c r="D468" s="146"/>
      <c r="F468" s="272"/>
      <c r="G468" s="273"/>
      <c r="H468" s="146"/>
      <c r="I468" s="274"/>
      <c r="J468" s="146"/>
      <c r="K468" s="146"/>
      <c r="L468" s="275"/>
      <c r="M468" s="125"/>
      <c r="N468" s="147"/>
      <c r="O468" s="146"/>
      <c r="P468" s="125"/>
      <c r="Q468" s="275"/>
      <c r="R468" s="148"/>
      <c r="S468" s="148"/>
      <c r="T468" s="146"/>
      <c r="U468" s="146"/>
      <c r="V468" s="146"/>
      <c r="W468" s="272"/>
      <c r="X468" s="146"/>
      <c r="Y468" s="125"/>
      <c r="Z468" s="125"/>
      <c r="AA468" s="146"/>
      <c r="AB468" s="183"/>
      <c r="AC468" s="125"/>
      <c r="AD468" s="146"/>
      <c r="AE468" s="125"/>
      <c r="AF468" s="146"/>
      <c r="AG468" s="125"/>
      <c r="AH468" s="146"/>
      <c r="AI468" s="125"/>
      <c r="AJ468" s="125"/>
      <c r="AK468" s="146"/>
      <c r="AL468" s="125"/>
      <c r="AM468" s="125"/>
      <c r="AN468" s="146"/>
      <c r="AO468" s="125"/>
      <c r="AP468" s="146"/>
      <c r="AQ468" s="125"/>
      <c r="AR468" s="146"/>
      <c r="AS468" s="125"/>
      <c r="AT468" s="146"/>
      <c r="AU468" s="125"/>
      <c r="AV468" s="125"/>
      <c r="AW468" s="146"/>
      <c r="AX468" s="125"/>
      <c r="AY468" s="125"/>
      <c r="AZ468" s="185"/>
      <c r="BA468" s="125"/>
      <c r="BB468" s="125"/>
      <c r="BC468" s="125"/>
      <c r="BD468" s="125"/>
      <c r="BE468" s="125"/>
      <c r="BF468" s="125"/>
      <c r="BG468" s="125"/>
      <c r="BH468" s="125"/>
      <c r="BI468" s="125"/>
      <c r="BJ468" s="125"/>
    </row>
    <row r="469">
      <c r="A469" s="146"/>
      <c r="B469" s="146"/>
      <c r="C469" s="146"/>
      <c r="D469" s="146"/>
      <c r="F469" s="272"/>
      <c r="G469" s="273"/>
      <c r="H469" s="146"/>
      <c r="I469" s="274"/>
      <c r="J469" s="146"/>
      <c r="K469" s="146"/>
      <c r="L469" s="275"/>
      <c r="M469" s="125"/>
      <c r="N469" s="147"/>
      <c r="O469" s="146"/>
      <c r="P469" s="125"/>
      <c r="Q469" s="275"/>
      <c r="R469" s="148"/>
      <c r="S469" s="148"/>
      <c r="T469" s="146"/>
      <c r="U469" s="146"/>
      <c r="V469" s="146"/>
      <c r="W469" s="272"/>
      <c r="X469" s="146"/>
      <c r="Y469" s="125"/>
      <c r="Z469" s="125"/>
      <c r="AA469" s="146"/>
      <c r="AB469" s="183"/>
      <c r="AC469" s="125"/>
      <c r="AD469" s="146"/>
      <c r="AE469" s="125"/>
      <c r="AF469" s="146"/>
      <c r="AG469" s="125"/>
      <c r="AH469" s="146"/>
      <c r="AI469" s="125"/>
      <c r="AJ469" s="125"/>
      <c r="AK469" s="146"/>
      <c r="AL469" s="125"/>
      <c r="AM469" s="125"/>
      <c r="AN469" s="146"/>
      <c r="AO469" s="125"/>
      <c r="AP469" s="146"/>
      <c r="AQ469" s="125"/>
      <c r="AR469" s="146"/>
      <c r="AS469" s="125"/>
      <c r="AT469" s="146"/>
      <c r="AU469" s="125"/>
      <c r="AV469" s="125"/>
      <c r="AW469" s="146"/>
      <c r="AX469" s="125"/>
      <c r="AY469" s="125"/>
      <c r="AZ469" s="185"/>
      <c r="BA469" s="125"/>
      <c r="BB469" s="125"/>
      <c r="BC469" s="125"/>
      <c r="BD469" s="125"/>
      <c r="BE469" s="125"/>
      <c r="BF469" s="125"/>
      <c r="BG469" s="125"/>
      <c r="BH469" s="125"/>
      <c r="BI469" s="125"/>
      <c r="BJ469" s="125"/>
    </row>
    <row r="470">
      <c r="A470" s="146"/>
      <c r="B470" s="146"/>
      <c r="C470" s="146"/>
      <c r="D470" s="146"/>
      <c r="F470" s="272"/>
      <c r="G470" s="273"/>
      <c r="H470" s="146"/>
      <c r="I470" s="274"/>
      <c r="J470" s="146"/>
      <c r="K470" s="146"/>
      <c r="L470" s="275"/>
      <c r="M470" s="125"/>
      <c r="N470" s="147"/>
      <c r="O470" s="146"/>
      <c r="P470" s="125"/>
      <c r="Q470" s="275"/>
      <c r="R470" s="148"/>
      <c r="S470" s="148"/>
      <c r="T470" s="146"/>
      <c r="U470" s="146"/>
      <c r="V470" s="146"/>
      <c r="W470" s="272"/>
      <c r="X470" s="146"/>
      <c r="Y470" s="125"/>
      <c r="Z470" s="125"/>
      <c r="AA470" s="146"/>
      <c r="AB470" s="183"/>
      <c r="AC470" s="125"/>
      <c r="AD470" s="146"/>
      <c r="AE470" s="125"/>
      <c r="AF470" s="146"/>
      <c r="AG470" s="125"/>
      <c r="AH470" s="146"/>
      <c r="AI470" s="125"/>
      <c r="AJ470" s="125"/>
      <c r="AK470" s="146"/>
      <c r="AL470" s="125"/>
      <c r="AM470" s="125"/>
      <c r="AN470" s="146"/>
      <c r="AO470" s="125"/>
      <c r="AP470" s="146"/>
      <c r="AQ470" s="125"/>
      <c r="AR470" s="146"/>
      <c r="AS470" s="125"/>
      <c r="AT470" s="146"/>
      <c r="AU470" s="125"/>
      <c r="AV470" s="125"/>
      <c r="AW470" s="146"/>
      <c r="AX470" s="125"/>
      <c r="AY470" s="125"/>
      <c r="AZ470" s="185"/>
      <c r="BA470" s="125"/>
      <c r="BB470" s="125"/>
      <c r="BC470" s="125"/>
      <c r="BD470" s="125"/>
      <c r="BE470" s="125"/>
      <c r="BF470" s="125"/>
      <c r="BG470" s="125"/>
      <c r="BH470" s="125"/>
      <c r="BI470" s="125"/>
      <c r="BJ470" s="125"/>
    </row>
    <row r="471">
      <c r="A471" s="146"/>
      <c r="B471" s="146"/>
      <c r="C471" s="146"/>
      <c r="D471" s="146"/>
      <c r="F471" s="272"/>
      <c r="G471" s="273"/>
      <c r="H471" s="146"/>
      <c r="I471" s="274"/>
      <c r="J471" s="146"/>
      <c r="K471" s="146"/>
      <c r="L471" s="275"/>
      <c r="M471" s="125"/>
      <c r="N471" s="147"/>
      <c r="O471" s="146"/>
      <c r="P471" s="125"/>
      <c r="Q471" s="275"/>
      <c r="R471" s="148"/>
      <c r="S471" s="148"/>
      <c r="T471" s="146"/>
      <c r="U471" s="146"/>
      <c r="V471" s="146"/>
      <c r="W471" s="272"/>
      <c r="X471" s="146"/>
      <c r="Y471" s="125"/>
      <c r="Z471" s="125"/>
      <c r="AA471" s="146"/>
      <c r="AB471" s="183"/>
      <c r="AC471" s="125"/>
      <c r="AD471" s="146"/>
      <c r="AE471" s="125"/>
      <c r="AF471" s="146"/>
      <c r="AG471" s="125"/>
      <c r="AH471" s="146"/>
      <c r="AI471" s="125"/>
      <c r="AJ471" s="125"/>
      <c r="AK471" s="146"/>
      <c r="AL471" s="125"/>
      <c r="AM471" s="125"/>
      <c r="AN471" s="146"/>
      <c r="AO471" s="125"/>
      <c r="AP471" s="146"/>
      <c r="AQ471" s="125"/>
      <c r="AR471" s="146"/>
      <c r="AS471" s="125"/>
      <c r="AT471" s="146"/>
      <c r="AU471" s="125"/>
      <c r="AV471" s="125"/>
      <c r="AW471" s="146"/>
      <c r="AX471" s="125"/>
      <c r="AY471" s="125"/>
      <c r="AZ471" s="185"/>
      <c r="BA471" s="125"/>
      <c r="BB471" s="125"/>
      <c r="BC471" s="125"/>
      <c r="BD471" s="125"/>
      <c r="BE471" s="125"/>
      <c r="BF471" s="125"/>
      <c r="BG471" s="125"/>
      <c r="BH471" s="125"/>
      <c r="BI471" s="125"/>
      <c r="BJ471" s="125"/>
    </row>
    <row r="472">
      <c r="A472" s="146"/>
      <c r="B472" s="146"/>
      <c r="C472" s="146"/>
      <c r="D472" s="146"/>
      <c r="F472" s="272"/>
      <c r="G472" s="273"/>
      <c r="H472" s="146"/>
      <c r="I472" s="274"/>
      <c r="J472" s="146"/>
      <c r="K472" s="146"/>
      <c r="L472" s="275"/>
      <c r="M472" s="125"/>
      <c r="N472" s="147"/>
      <c r="O472" s="146"/>
      <c r="P472" s="125"/>
      <c r="Q472" s="275"/>
      <c r="R472" s="148"/>
      <c r="S472" s="148"/>
      <c r="T472" s="146"/>
      <c r="U472" s="146"/>
      <c r="V472" s="146"/>
      <c r="W472" s="272"/>
      <c r="X472" s="146"/>
      <c r="Y472" s="125"/>
      <c r="Z472" s="125"/>
      <c r="AA472" s="146"/>
      <c r="AB472" s="183"/>
      <c r="AC472" s="125"/>
      <c r="AD472" s="146"/>
      <c r="AE472" s="125"/>
      <c r="AF472" s="146"/>
      <c r="AG472" s="125"/>
      <c r="AH472" s="146"/>
      <c r="AI472" s="125"/>
      <c r="AJ472" s="125"/>
      <c r="AK472" s="146"/>
      <c r="AL472" s="125"/>
      <c r="AM472" s="125"/>
      <c r="AN472" s="146"/>
      <c r="AO472" s="125"/>
      <c r="AP472" s="146"/>
      <c r="AQ472" s="125"/>
      <c r="AR472" s="146"/>
      <c r="AS472" s="125"/>
      <c r="AT472" s="146"/>
      <c r="AU472" s="125"/>
      <c r="AV472" s="125"/>
      <c r="AW472" s="146"/>
      <c r="AX472" s="125"/>
      <c r="AY472" s="125"/>
      <c r="AZ472" s="185"/>
      <c r="BA472" s="125"/>
      <c r="BB472" s="125"/>
      <c r="BC472" s="125"/>
      <c r="BD472" s="125"/>
      <c r="BE472" s="125"/>
      <c r="BF472" s="125"/>
      <c r="BG472" s="125"/>
      <c r="BH472" s="125"/>
      <c r="BI472" s="125"/>
      <c r="BJ472" s="125"/>
    </row>
    <row r="473">
      <c r="A473" s="146"/>
      <c r="B473" s="146"/>
      <c r="C473" s="146"/>
      <c r="D473" s="146"/>
      <c r="F473" s="272"/>
      <c r="G473" s="273"/>
      <c r="H473" s="146"/>
      <c r="I473" s="274"/>
      <c r="J473" s="146"/>
      <c r="K473" s="146"/>
      <c r="L473" s="275"/>
      <c r="M473" s="125"/>
      <c r="N473" s="147"/>
      <c r="O473" s="146"/>
      <c r="P473" s="125"/>
      <c r="Q473" s="275"/>
      <c r="R473" s="148"/>
      <c r="S473" s="148"/>
      <c r="T473" s="146"/>
      <c r="U473" s="146"/>
      <c r="V473" s="146"/>
      <c r="W473" s="272"/>
      <c r="X473" s="146"/>
      <c r="Y473" s="125"/>
      <c r="Z473" s="125"/>
      <c r="AA473" s="146"/>
      <c r="AB473" s="183"/>
      <c r="AC473" s="125"/>
      <c r="AD473" s="146"/>
      <c r="AE473" s="125"/>
      <c r="AF473" s="146"/>
      <c r="AG473" s="125"/>
      <c r="AH473" s="146"/>
      <c r="AI473" s="125"/>
      <c r="AJ473" s="125"/>
      <c r="AK473" s="146"/>
      <c r="AL473" s="125"/>
      <c r="AM473" s="125"/>
      <c r="AN473" s="146"/>
      <c r="AO473" s="125"/>
      <c r="AP473" s="146"/>
      <c r="AQ473" s="125"/>
      <c r="AR473" s="146"/>
      <c r="AS473" s="125"/>
      <c r="AT473" s="146"/>
      <c r="AU473" s="125"/>
      <c r="AV473" s="125"/>
      <c r="AW473" s="146"/>
      <c r="AX473" s="125"/>
      <c r="AY473" s="125"/>
      <c r="AZ473" s="185"/>
      <c r="BA473" s="125"/>
      <c r="BB473" s="125"/>
      <c r="BC473" s="125"/>
      <c r="BD473" s="125"/>
      <c r="BE473" s="125"/>
      <c r="BF473" s="125"/>
      <c r="BG473" s="125"/>
      <c r="BH473" s="125"/>
      <c r="BI473" s="125"/>
      <c r="BJ473" s="125"/>
    </row>
    <row r="474">
      <c r="A474" s="146"/>
      <c r="B474" s="146"/>
      <c r="C474" s="146"/>
      <c r="D474" s="146"/>
      <c r="F474" s="272"/>
      <c r="G474" s="273"/>
      <c r="H474" s="146"/>
      <c r="I474" s="274"/>
      <c r="J474" s="146"/>
      <c r="K474" s="146"/>
      <c r="L474" s="275"/>
      <c r="M474" s="125"/>
      <c r="N474" s="147"/>
      <c r="O474" s="146"/>
      <c r="P474" s="125"/>
      <c r="Q474" s="275"/>
      <c r="R474" s="148"/>
      <c r="S474" s="148"/>
      <c r="T474" s="146"/>
      <c r="U474" s="146"/>
      <c r="V474" s="146"/>
      <c r="W474" s="272"/>
      <c r="X474" s="146"/>
      <c r="Y474" s="125"/>
      <c r="Z474" s="125"/>
      <c r="AA474" s="146"/>
      <c r="AB474" s="183"/>
      <c r="AC474" s="125"/>
      <c r="AD474" s="146"/>
      <c r="AE474" s="125"/>
      <c r="AF474" s="146"/>
      <c r="AG474" s="125"/>
      <c r="AH474" s="146"/>
      <c r="AI474" s="125"/>
      <c r="AJ474" s="125"/>
      <c r="AK474" s="146"/>
      <c r="AL474" s="125"/>
      <c r="AM474" s="125"/>
      <c r="AN474" s="146"/>
      <c r="AO474" s="125"/>
      <c r="AP474" s="146"/>
      <c r="AQ474" s="125"/>
      <c r="AR474" s="146"/>
      <c r="AS474" s="125"/>
      <c r="AT474" s="146"/>
      <c r="AU474" s="125"/>
      <c r="AV474" s="125"/>
      <c r="AW474" s="146"/>
      <c r="AX474" s="125"/>
      <c r="AY474" s="125"/>
      <c r="AZ474" s="185"/>
      <c r="BA474" s="125"/>
      <c r="BB474" s="125"/>
      <c r="BC474" s="125"/>
      <c r="BD474" s="125"/>
      <c r="BE474" s="125"/>
      <c r="BF474" s="125"/>
      <c r="BG474" s="125"/>
      <c r="BH474" s="125"/>
      <c r="BI474" s="125"/>
      <c r="BJ474" s="125"/>
    </row>
    <row r="475">
      <c r="A475" s="146"/>
      <c r="B475" s="146"/>
      <c r="C475" s="146"/>
      <c r="D475" s="146"/>
      <c r="F475" s="272"/>
      <c r="G475" s="273"/>
      <c r="H475" s="146"/>
      <c r="I475" s="274"/>
      <c r="J475" s="146"/>
      <c r="K475" s="146"/>
      <c r="L475" s="275"/>
      <c r="M475" s="125"/>
      <c r="N475" s="147"/>
      <c r="O475" s="146"/>
      <c r="P475" s="125"/>
      <c r="Q475" s="275"/>
      <c r="R475" s="148"/>
      <c r="S475" s="148"/>
      <c r="T475" s="146"/>
      <c r="U475" s="146"/>
      <c r="V475" s="146"/>
      <c r="W475" s="272"/>
      <c r="X475" s="146"/>
      <c r="Y475" s="125"/>
      <c r="Z475" s="125"/>
      <c r="AA475" s="146"/>
      <c r="AB475" s="183"/>
      <c r="AC475" s="125"/>
      <c r="AD475" s="146"/>
      <c r="AE475" s="125"/>
      <c r="AF475" s="146"/>
      <c r="AG475" s="125"/>
      <c r="AH475" s="146"/>
      <c r="AI475" s="125"/>
      <c r="AJ475" s="125"/>
      <c r="AK475" s="146"/>
      <c r="AL475" s="125"/>
      <c r="AM475" s="125"/>
      <c r="AN475" s="146"/>
      <c r="AO475" s="125"/>
      <c r="AP475" s="146"/>
      <c r="AQ475" s="125"/>
      <c r="AR475" s="146"/>
      <c r="AS475" s="125"/>
      <c r="AT475" s="146"/>
      <c r="AU475" s="125"/>
      <c r="AV475" s="125"/>
      <c r="AW475" s="146"/>
      <c r="AX475" s="125"/>
      <c r="AY475" s="125"/>
      <c r="AZ475" s="185"/>
      <c r="BA475" s="125"/>
      <c r="BB475" s="125"/>
      <c r="BC475" s="125"/>
      <c r="BD475" s="125"/>
      <c r="BE475" s="125"/>
      <c r="BF475" s="125"/>
      <c r="BG475" s="125"/>
      <c r="BH475" s="125"/>
      <c r="BI475" s="125"/>
      <c r="BJ475" s="125"/>
    </row>
    <row r="476">
      <c r="A476" s="146"/>
      <c r="B476" s="146"/>
      <c r="C476" s="146"/>
      <c r="D476" s="146"/>
      <c r="F476" s="272"/>
      <c r="G476" s="273"/>
      <c r="H476" s="146"/>
      <c r="I476" s="274"/>
      <c r="J476" s="146"/>
      <c r="K476" s="146"/>
      <c r="L476" s="275"/>
      <c r="M476" s="125"/>
      <c r="N476" s="147"/>
      <c r="O476" s="146"/>
      <c r="P476" s="125"/>
      <c r="Q476" s="275"/>
      <c r="R476" s="148"/>
      <c r="S476" s="148"/>
      <c r="T476" s="146"/>
      <c r="U476" s="146"/>
      <c r="V476" s="146"/>
      <c r="W476" s="272"/>
      <c r="X476" s="146"/>
      <c r="Y476" s="125"/>
      <c r="Z476" s="125"/>
      <c r="AA476" s="146"/>
      <c r="AB476" s="183"/>
      <c r="AC476" s="125"/>
      <c r="AD476" s="146"/>
      <c r="AE476" s="125"/>
      <c r="AF476" s="146"/>
      <c r="AG476" s="125"/>
      <c r="AH476" s="146"/>
      <c r="AI476" s="125"/>
      <c r="AJ476" s="125"/>
      <c r="AK476" s="146"/>
      <c r="AL476" s="125"/>
      <c r="AM476" s="125"/>
      <c r="AN476" s="146"/>
      <c r="AO476" s="125"/>
      <c r="AP476" s="146"/>
      <c r="AQ476" s="125"/>
      <c r="AR476" s="146"/>
      <c r="AS476" s="125"/>
      <c r="AT476" s="146"/>
      <c r="AU476" s="125"/>
      <c r="AV476" s="125"/>
      <c r="AW476" s="146"/>
      <c r="AX476" s="125"/>
      <c r="AY476" s="125"/>
      <c r="AZ476" s="185"/>
      <c r="BA476" s="125"/>
      <c r="BB476" s="125"/>
      <c r="BC476" s="125"/>
      <c r="BD476" s="125"/>
      <c r="BE476" s="125"/>
      <c r="BF476" s="125"/>
      <c r="BG476" s="125"/>
      <c r="BH476" s="125"/>
      <c r="BI476" s="125"/>
      <c r="BJ476" s="125"/>
    </row>
    <row r="477">
      <c r="A477" s="146"/>
      <c r="B477" s="146"/>
      <c r="C477" s="146"/>
      <c r="D477" s="146"/>
      <c r="F477" s="272"/>
      <c r="G477" s="273"/>
      <c r="H477" s="146"/>
      <c r="I477" s="274"/>
      <c r="J477" s="146"/>
      <c r="K477" s="146"/>
      <c r="L477" s="275"/>
      <c r="M477" s="125"/>
      <c r="N477" s="147"/>
      <c r="O477" s="146"/>
      <c r="P477" s="125"/>
      <c r="Q477" s="275"/>
      <c r="R477" s="148"/>
      <c r="S477" s="148"/>
      <c r="T477" s="146"/>
      <c r="U477" s="146"/>
      <c r="V477" s="146"/>
      <c r="W477" s="272"/>
      <c r="X477" s="146"/>
      <c r="Y477" s="125"/>
      <c r="Z477" s="125"/>
      <c r="AA477" s="146"/>
      <c r="AB477" s="183"/>
      <c r="AC477" s="125"/>
      <c r="AD477" s="146"/>
      <c r="AE477" s="125"/>
      <c r="AF477" s="146"/>
      <c r="AG477" s="125"/>
      <c r="AH477" s="146"/>
      <c r="AI477" s="125"/>
      <c r="AJ477" s="125"/>
      <c r="AK477" s="146"/>
      <c r="AL477" s="125"/>
      <c r="AM477" s="125"/>
      <c r="AN477" s="146"/>
      <c r="AO477" s="125"/>
      <c r="AP477" s="146"/>
      <c r="AQ477" s="125"/>
      <c r="AR477" s="146"/>
      <c r="AS477" s="125"/>
      <c r="AT477" s="146"/>
      <c r="AU477" s="125"/>
      <c r="AV477" s="125"/>
      <c r="AW477" s="146"/>
      <c r="AX477" s="125"/>
      <c r="AY477" s="125"/>
      <c r="AZ477" s="185"/>
      <c r="BA477" s="125"/>
      <c r="BB477" s="125"/>
      <c r="BC477" s="125"/>
      <c r="BD477" s="125"/>
      <c r="BE477" s="125"/>
      <c r="BF477" s="125"/>
      <c r="BG477" s="125"/>
      <c r="BH477" s="125"/>
      <c r="BI477" s="125"/>
      <c r="BJ477" s="125"/>
    </row>
    <row r="478">
      <c r="A478" s="146"/>
      <c r="B478" s="146"/>
      <c r="C478" s="146"/>
      <c r="D478" s="146"/>
      <c r="F478" s="272"/>
      <c r="G478" s="273"/>
      <c r="H478" s="146"/>
      <c r="I478" s="274"/>
      <c r="J478" s="146"/>
      <c r="K478" s="146"/>
      <c r="L478" s="275"/>
      <c r="M478" s="125"/>
      <c r="N478" s="147"/>
      <c r="O478" s="146"/>
      <c r="P478" s="125"/>
      <c r="Q478" s="275"/>
      <c r="R478" s="148"/>
      <c r="S478" s="148"/>
      <c r="T478" s="146"/>
      <c r="U478" s="146"/>
      <c r="V478" s="146"/>
      <c r="W478" s="272"/>
      <c r="X478" s="146"/>
      <c r="Y478" s="125"/>
      <c r="Z478" s="125"/>
      <c r="AA478" s="146"/>
      <c r="AB478" s="183"/>
      <c r="AC478" s="125"/>
      <c r="AD478" s="146"/>
      <c r="AE478" s="125"/>
      <c r="AF478" s="146"/>
      <c r="AG478" s="125"/>
      <c r="AH478" s="146"/>
      <c r="AI478" s="125"/>
      <c r="AJ478" s="125"/>
      <c r="AK478" s="146"/>
      <c r="AL478" s="125"/>
      <c r="AM478" s="125"/>
      <c r="AN478" s="146"/>
      <c r="AO478" s="125"/>
      <c r="AP478" s="146"/>
      <c r="AQ478" s="125"/>
      <c r="AR478" s="146"/>
      <c r="AS478" s="125"/>
      <c r="AT478" s="146"/>
      <c r="AU478" s="125"/>
      <c r="AV478" s="125"/>
      <c r="AW478" s="146"/>
      <c r="AX478" s="125"/>
      <c r="AY478" s="125"/>
      <c r="AZ478" s="185"/>
      <c r="BA478" s="125"/>
      <c r="BB478" s="125"/>
      <c r="BC478" s="125"/>
      <c r="BD478" s="125"/>
      <c r="BE478" s="125"/>
      <c r="BF478" s="125"/>
      <c r="BG478" s="125"/>
      <c r="BH478" s="125"/>
      <c r="BI478" s="125"/>
      <c r="BJ478" s="125"/>
    </row>
    <row r="479">
      <c r="A479" s="146"/>
      <c r="B479" s="146"/>
      <c r="C479" s="146"/>
      <c r="D479" s="146"/>
      <c r="F479" s="272"/>
      <c r="G479" s="273"/>
      <c r="H479" s="146"/>
      <c r="I479" s="274"/>
      <c r="J479" s="146"/>
      <c r="K479" s="146"/>
      <c r="L479" s="275"/>
      <c r="M479" s="125"/>
      <c r="N479" s="147"/>
      <c r="O479" s="146"/>
      <c r="P479" s="125"/>
      <c r="Q479" s="275"/>
      <c r="R479" s="148"/>
      <c r="S479" s="148"/>
      <c r="T479" s="146"/>
      <c r="U479" s="146"/>
      <c r="V479" s="146"/>
      <c r="W479" s="272"/>
      <c r="X479" s="146"/>
      <c r="Y479" s="125"/>
      <c r="Z479" s="125"/>
      <c r="AA479" s="146"/>
      <c r="AB479" s="183"/>
      <c r="AC479" s="125"/>
      <c r="AD479" s="146"/>
      <c r="AE479" s="125"/>
      <c r="AF479" s="146"/>
      <c r="AG479" s="125"/>
      <c r="AH479" s="146"/>
      <c r="AI479" s="125"/>
      <c r="AJ479" s="125"/>
      <c r="AK479" s="146"/>
      <c r="AL479" s="125"/>
      <c r="AM479" s="125"/>
      <c r="AN479" s="146"/>
      <c r="AO479" s="125"/>
      <c r="AP479" s="146"/>
      <c r="AQ479" s="125"/>
      <c r="AR479" s="146"/>
      <c r="AS479" s="125"/>
      <c r="AT479" s="146"/>
      <c r="AU479" s="125"/>
      <c r="AV479" s="125"/>
      <c r="AW479" s="146"/>
      <c r="AX479" s="125"/>
      <c r="AY479" s="125"/>
      <c r="AZ479" s="185"/>
      <c r="BA479" s="125"/>
      <c r="BB479" s="125"/>
      <c r="BC479" s="125"/>
      <c r="BD479" s="125"/>
      <c r="BE479" s="125"/>
      <c r="BF479" s="125"/>
      <c r="BG479" s="125"/>
      <c r="BH479" s="125"/>
      <c r="BI479" s="125"/>
      <c r="BJ479" s="125"/>
    </row>
    <row r="480">
      <c r="A480" s="146"/>
      <c r="B480" s="146"/>
      <c r="C480" s="146"/>
      <c r="D480" s="146"/>
      <c r="F480" s="272"/>
      <c r="G480" s="273"/>
      <c r="H480" s="146"/>
      <c r="I480" s="274"/>
      <c r="J480" s="146"/>
      <c r="K480" s="146"/>
      <c r="L480" s="275"/>
      <c r="M480" s="125"/>
      <c r="N480" s="147"/>
      <c r="O480" s="146"/>
      <c r="P480" s="125"/>
      <c r="Q480" s="275"/>
      <c r="R480" s="148"/>
      <c r="S480" s="148"/>
      <c r="T480" s="146"/>
      <c r="U480" s="146"/>
      <c r="V480" s="146"/>
      <c r="W480" s="272"/>
      <c r="X480" s="146"/>
      <c r="Y480" s="125"/>
      <c r="Z480" s="125"/>
      <c r="AA480" s="146"/>
      <c r="AB480" s="183"/>
      <c r="AC480" s="125"/>
      <c r="AD480" s="146"/>
      <c r="AE480" s="125"/>
      <c r="AF480" s="146"/>
      <c r="AG480" s="125"/>
      <c r="AH480" s="146"/>
      <c r="AI480" s="125"/>
      <c r="AJ480" s="125"/>
      <c r="AK480" s="146"/>
      <c r="AL480" s="125"/>
      <c r="AM480" s="125"/>
      <c r="AN480" s="146"/>
      <c r="AO480" s="125"/>
      <c r="AP480" s="146"/>
      <c r="AQ480" s="125"/>
      <c r="AR480" s="146"/>
      <c r="AS480" s="125"/>
      <c r="AT480" s="146"/>
      <c r="AU480" s="125"/>
      <c r="AV480" s="125"/>
      <c r="AW480" s="146"/>
      <c r="AX480" s="125"/>
      <c r="AY480" s="125"/>
      <c r="AZ480" s="185"/>
      <c r="BA480" s="125"/>
      <c r="BB480" s="125"/>
      <c r="BC480" s="125"/>
      <c r="BD480" s="125"/>
      <c r="BE480" s="125"/>
      <c r="BF480" s="125"/>
      <c r="BG480" s="125"/>
      <c r="BH480" s="125"/>
      <c r="BI480" s="125"/>
      <c r="BJ480" s="125"/>
    </row>
    <row r="481">
      <c r="A481" s="146"/>
      <c r="B481" s="146"/>
      <c r="C481" s="146"/>
      <c r="D481" s="146"/>
      <c r="F481" s="272"/>
      <c r="G481" s="273"/>
      <c r="H481" s="146"/>
      <c r="I481" s="274"/>
      <c r="J481" s="146"/>
      <c r="K481" s="146"/>
      <c r="L481" s="275"/>
      <c r="M481" s="125"/>
      <c r="N481" s="147"/>
      <c r="O481" s="146"/>
      <c r="P481" s="125"/>
      <c r="Q481" s="275"/>
      <c r="R481" s="148"/>
      <c r="S481" s="148"/>
      <c r="T481" s="146"/>
      <c r="U481" s="146"/>
      <c r="V481" s="146"/>
      <c r="W481" s="272"/>
      <c r="X481" s="146"/>
      <c r="Y481" s="125"/>
      <c r="Z481" s="125"/>
      <c r="AA481" s="146"/>
      <c r="AB481" s="183"/>
      <c r="AC481" s="125"/>
      <c r="AD481" s="146"/>
      <c r="AE481" s="125"/>
      <c r="AF481" s="146"/>
      <c r="AG481" s="125"/>
      <c r="AH481" s="146"/>
      <c r="AI481" s="125"/>
      <c r="AJ481" s="125"/>
      <c r="AK481" s="146"/>
      <c r="AL481" s="125"/>
      <c r="AM481" s="125"/>
      <c r="AN481" s="146"/>
      <c r="AO481" s="125"/>
      <c r="AP481" s="146"/>
      <c r="AQ481" s="125"/>
      <c r="AR481" s="146"/>
      <c r="AS481" s="125"/>
      <c r="AT481" s="146"/>
      <c r="AU481" s="125"/>
      <c r="AV481" s="125"/>
      <c r="AW481" s="146"/>
      <c r="AX481" s="125"/>
      <c r="AY481" s="125"/>
      <c r="AZ481" s="185"/>
      <c r="BA481" s="125"/>
      <c r="BB481" s="125"/>
      <c r="BC481" s="125"/>
      <c r="BD481" s="125"/>
      <c r="BE481" s="125"/>
      <c r="BF481" s="125"/>
      <c r="BG481" s="125"/>
      <c r="BH481" s="125"/>
      <c r="BI481" s="125"/>
      <c r="BJ481" s="125"/>
    </row>
    <row r="482">
      <c r="A482" s="146"/>
      <c r="B482" s="146"/>
      <c r="C482" s="146"/>
      <c r="D482" s="146"/>
      <c r="F482" s="272"/>
      <c r="G482" s="273"/>
      <c r="H482" s="146"/>
      <c r="I482" s="274"/>
      <c r="J482" s="146"/>
      <c r="K482" s="146"/>
      <c r="L482" s="275"/>
      <c r="M482" s="125"/>
      <c r="N482" s="147"/>
      <c r="O482" s="146"/>
      <c r="P482" s="125"/>
      <c r="Q482" s="275"/>
      <c r="R482" s="148"/>
      <c r="S482" s="148"/>
      <c r="T482" s="146"/>
      <c r="U482" s="146"/>
      <c r="V482" s="146"/>
      <c r="W482" s="272"/>
      <c r="X482" s="146"/>
      <c r="Y482" s="125"/>
      <c r="Z482" s="125"/>
      <c r="AA482" s="146"/>
      <c r="AB482" s="183"/>
      <c r="AC482" s="125"/>
      <c r="AD482" s="146"/>
      <c r="AE482" s="125"/>
      <c r="AF482" s="146"/>
      <c r="AG482" s="125"/>
      <c r="AH482" s="146"/>
      <c r="AI482" s="125"/>
      <c r="AJ482" s="125"/>
      <c r="AK482" s="146"/>
      <c r="AL482" s="125"/>
      <c r="AM482" s="125"/>
      <c r="AN482" s="146"/>
      <c r="AO482" s="125"/>
      <c r="AP482" s="146"/>
      <c r="AQ482" s="125"/>
      <c r="AR482" s="146"/>
      <c r="AS482" s="125"/>
      <c r="AT482" s="146"/>
      <c r="AU482" s="125"/>
      <c r="AV482" s="125"/>
      <c r="AW482" s="146"/>
      <c r="AX482" s="125"/>
      <c r="AY482" s="125"/>
      <c r="AZ482" s="185"/>
      <c r="BA482" s="125"/>
      <c r="BB482" s="125"/>
      <c r="BC482" s="125"/>
      <c r="BD482" s="125"/>
      <c r="BE482" s="125"/>
      <c r="BF482" s="125"/>
      <c r="BG482" s="125"/>
      <c r="BH482" s="125"/>
      <c r="BI482" s="125"/>
      <c r="BJ482" s="125"/>
    </row>
    <row r="483">
      <c r="A483" s="146"/>
      <c r="B483" s="146"/>
      <c r="C483" s="146"/>
      <c r="D483" s="146"/>
      <c r="F483" s="272"/>
      <c r="G483" s="273"/>
      <c r="H483" s="146"/>
      <c r="I483" s="274"/>
      <c r="J483" s="146"/>
      <c r="K483" s="146"/>
      <c r="L483" s="275"/>
      <c r="M483" s="125"/>
      <c r="N483" s="147"/>
      <c r="O483" s="146"/>
      <c r="P483" s="125"/>
      <c r="Q483" s="275"/>
      <c r="R483" s="148"/>
      <c r="S483" s="148"/>
      <c r="T483" s="146"/>
      <c r="U483" s="146"/>
      <c r="V483" s="146"/>
      <c r="W483" s="272"/>
      <c r="X483" s="146"/>
      <c r="Y483" s="125"/>
      <c r="Z483" s="125"/>
      <c r="AA483" s="146"/>
      <c r="AB483" s="183"/>
      <c r="AC483" s="125"/>
      <c r="AD483" s="146"/>
      <c r="AE483" s="125"/>
      <c r="AF483" s="146"/>
      <c r="AG483" s="125"/>
      <c r="AH483" s="146"/>
      <c r="AI483" s="125"/>
      <c r="AJ483" s="125"/>
      <c r="AK483" s="146"/>
      <c r="AL483" s="125"/>
      <c r="AM483" s="125"/>
      <c r="AN483" s="146"/>
      <c r="AO483" s="125"/>
      <c r="AP483" s="146"/>
      <c r="AQ483" s="125"/>
      <c r="AR483" s="146"/>
      <c r="AS483" s="125"/>
      <c r="AT483" s="146"/>
      <c r="AU483" s="125"/>
      <c r="AV483" s="125"/>
      <c r="AW483" s="146"/>
      <c r="AX483" s="125"/>
      <c r="AY483" s="125"/>
      <c r="AZ483" s="185"/>
      <c r="BA483" s="125"/>
      <c r="BB483" s="125"/>
      <c r="BC483" s="125"/>
      <c r="BD483" s="125"/>
      <c r="BE483" s="125"/>
      <c r="BF483" s="125"/>
      <c r="BG483" s="125"/>
      <c r="BH483" s="125"/>
      <c r="BI483" s="125"/>
      <c r="BJ483" s="125"/>
    </row>
    <row r="484">
      <c r="A484" s="146"/>
      <c r="B484" s="146"/>
      <c r="C484" s="146"/>
      <c r="D484" s="146"/>
      <c r="F484" s="272"/>
      <c r="G484" s="273"/>
      <c r="H484" s="146"/>
      <c r="I484" s="274"/>
      <c r="J484" s="146"/>
      <c r="K484" s="146"/>
      <c r="L484" s="275"/>
      <c r="M484" s="125"/>
      <c r="N484" s="147"/>
      <c r="O484" s="146"/>
      <c r="P484" s="125"/>
      <c r="Q484" s="275"/>
      <c r="R484" s="148"/>
      <c r="S484" s="148"/>
      <c r="T484" s="146"/>
      <c r="U484" s="146"/>
      <c r="V484" s="146"/>
      <c r="W484" s="272"/>
      <c r="X484" s="146"/>
      <c r="Y484" s="125"/>
      <c r="Z484" s="125"/>
      <c r="AA484" s="146"/>
      <c r="AB484" s="183"/>
      <c r="AC484" s="125"/>
      <c r="AD484" s="146"/>
      <c r="AE484" s="125"/>
      <c r="AF484" s="146"/>
      <c r="AG484" s="125"/>
      <c r="AH484" s="146"/>
      <c r="AI484" s="125"/>
      <c r="AJ484" s="125"/>
      <c r="AK484" s="146"/>
      <c r="AL484" s="125"/>
      <c r="AM484" s="125"/>
      <c r="AN484" s="146"/>
      <c r="AO484" s="125"/>
      <c r="AP484" s="146"/>
      <c r="AQ484" s="125"/>
      <c r="AR484" s="146"/>
      <c r="AS484" s="125"/>
      <c r="AT484" s="146"/>
      <c r="AU484" s="125"/>
      <c r="AV484" s="125"/>
      <c r="AW484" s="146"/>
      <c r="AX484" s="125"/>
      <c r="AY484" s="125"/>
      <c r="AZ484" s="185"/>
      <c r="BA484" s="125"/>
      <c r="BB484" s="125"/>
      <c r="BC484" s="125"/>
      <c r="BD484" s="125"/>
      <c r="BE484" s="125"/>
      <c r="BF484" s="125"/>
      <c r="BG484" s="125"/>
      <c r="BH484" s="125"/>
      <c r="BI484" s="125"/>
      <c r="BJ484" s="125"/>
    </row>
    <row r="485">
      <c r="A485" s="146"/>
      <c r="B485" s="146"/>
      <c r="C485" s="146"/>
      <c r="D485" s="146"/>
      <c r="F485" s="272"/>
      <c r="G485" s="273"/>
      <c r="H485" s="146"/>
      <c r="I485" s="274"/>
      <c r="J485" s="146"/>
      <c r="K485" s="146"/>
      <c r="L485" s="275"/>
      <c r="M485" s="125"/>
      <c r="N485" s="147"/>
      <c r="O485" s="146"/>
      <c r="P485" s="125"/>
      <c r="Q485" s="275"/>
      <c r="R485" s="148"/>
      <c r="S485" s="148"/>
      <c r="T485" s="146"/>
      <c r="U485" s="146"/>
      <c r="V485" s="146"/>
      <c r="W485" s="272"/>
      <c r="X485" s="146"/>
      <c r="Y485" s="125"/>
      <c r="Z485" s="125"/>
      <c r="AA485" s="146"/>
      <c r="AB485" s="183"/>
      <c r="AC485" s="125"/>
      <c r="AD485" s="146"/>
      <c r="AE485" s="125"/>
      <c r="AF485" s="146"/>
      <c r="AG485" s="125"/>
      <c r="AH485" s="146"/>
      <c r="AI485" s="125"/>
      <c r="AJ485" s="125"/>
      <c r="AK485" s="146"/>
      <c r="AL485" s="125"/>
      <c r="AM485" s="125"/>
      <c r="AN485" s="146"/>
      <c r="AO485" s="125"/>
      <c r="AP485" s="146"/>
      <c r="AQ485" s="125"/>
      <c r="AR485" s="146"/>
      <c r="AS485" s="125"/>
      <c r="AT485" s="146"/>
      <c r="AU485" s="125"/>
      <c r="AV485" s="125"/>
      <c r="AW485" s="146"/>
      <c r="AX485" s="125"/>
      <c r="AY485" s="125"/>
      <c r="AZ485" s="185"/>
      <c r="BA485" s="125"/>
      <c r="BB485" s="125"/>
      <c r="BC485" s="125"/>
      <c r="BD485" s="125"/>
      <c r="BE485" s="125"/>
      <c r="BF485" s="125"/>
      <c r="BG485" s="125"/>
      <c r="BH485" s="125"/>
      <c r="BI485" s="125"/>
      <c r="BJ485" s="125"/>
    </row>
    <row r="486">
      <c r="A486" s="146"/>
      <c r="B486" s="146"/>
      <c r="C486" s="146"/>
      <c r="D486" s="146"/>
      <c r="F486" s="272"/>
      <c r="G486" s="273"/>
      <c r="H486" s="146"/>
      <c r="I486" s="274"/>
      <c r="J486" s="146"/>
      <c r="K486" s="146"/>
      <c r="L486" s="275"/>
      <c r="M486" s="125"/>
      <c r="N486" s="147"/>
      <c r="O486" s="146"/>
      <c r="P486" s="125"/>
      <c r="Q486" s="275"/>
      <c r="R486" s="148"/>
      <c r="S486" s="148"/>
      <c r="T486" s="146"/>
      <c r="U486" s="146"/>
      <c r="V486" s="146"/>
      <c r="W486" s="272"/>
      <c r="X486" s="146"/>
      <c r="Y486" s="125"/>
      <c r="Z486" s="125"/>
      <c r="AA486" s="146"/>
      <c r="AB486" s="183"/>
      <c r="AC486" s="125"/>
      <c r="AD486" s="146"/>
      <c r="AE486" s="125"/>
      <c r="AF486" s="146"/>
      <c r="AG486" s="125"/>
      <c r="AH486" s="146"/>
      <c r="AI486" s="125"/>
      <c r="AJ486" s="125"/>
      <c r="AK486" s="146"/>
      <c r="AL486" s="125"/>
      <c r="AM486" s="125"/>
      <c r="AN486" s="146"/>
      <c r="AO486" s="125"/>
      <c r="AP486" s="146"/>
      <c r="AQ486" s="125"/>
      <c r="AR486" s="146"/>
      <c r="AS486" s="125"/>
      <c r="AT486" s="146"/>
      <c r="AU486" s="125"/>
      <c r="AV486" s="125"/>
      <c r="AW486" s="146"/>
      <c r="AX486" s="125"/>
      <c r="AY486" s="125"/>
      <c r="AZ486" s="185"/>
      <c r="BA486" s="125"/>
      <c r="BB486" s="125"/>
      <c r="BC486" s="125"/>
      <c r="BD486" s="125"/>
      <c r="BE486" s="125"/>
      <c r="BF486" s="125"/>
      <c r="BG486" s="125"/>
      <c r="BH486" s="125"/>
      <c r="BI486" s="125"/>
      <c r="BJ486" s="125"/>
    </row>
    <row r="487">
      <c r="A487" s="146"/>
      <c r="B487" s="146"/>
      <c r="C487" s="146"/>
      <c r="D487" s="146"/>
      <c r="F487" s="272"/>
      <c r="G487" s="273"/>
      <c r="H487" s="146"/>
      <c r="I487" s="274"/>
      <c r="J487" s="146"/>
      <c r="K487" s="146"/>
      <c r="L487" s="275"/>
      <c r="M487" s="125"/>
      <c r="N487" s="147"/>
      <c r="O487" s="146"/>
      <c r="P487" s="125"/>
      <c r="Q487" s="275"/>
      <c r="R487" s="148"/>
      <c r="S487" s="148"/>
      <c r="T487" s="146"/>
      <c r="U487" s="146"/>
      <c r="V487" s="146"/>
      <c r="W487" s="272"/>
      <c r="X487" s="146"/>
      <c r="Y487" s="125"/>
      <c r="Z487" s="125"/>
      <c r="AA487" s="146"/>
      <c r="AB487" s="183"/>
      <c r="AC487" s="125"/>
      <c r="AD487" s="146"/>
      <c r="AE487" s="125"/>
      <c r="AF487" s="146"/>
      <c r="AG487" s="125"/>
      <c r="AH487" s="146"/>
      <c r="AI487" s="125"/>
      <c r="AJ487" s="125"/>
      <c r="AK487" s="146"/>
      <c r="AL487" s="125"/>
      <c r="AM487" s="125"/>
      <c r="AN487" s="146"/>
      <c r="AO487" s="125"/>
      <c r="AP487" s="146"/>
      <c r="AQ487" s="125"/>
      <c r="AR487" s="146"/>
      <c r="AS487" s="125"/>
      <c r="AT487" s="146"/>
      <c r="AU487" s="125"/>
      <c r="AV487" s="125"/>
      <c r="AW487" s="146"/>
      <c r="AX487" s="125"/>
      <c r="AY487" s="125"/>
      <c r="AZ487" s="185"/>
      <c r="BA487" s="125"/>
      <c r="BB487" s="125"/>
      <c r="BC487" s="125"/>
      <c r="BD487" s="125"/>
      <c r="BE487" s="125"/>
      <c r="BF487" s="125"/>
      <c r="BG487" s="125"/>
      <c r="BH487" s="125"/>
      <c r="BI487" s="125"/>
      <c r="BJ487" s="125"/>
    </row>
    <row r="488">
      <c r="A488" s="146"/>
      <c r="B488" s="146"/>
      <c r="C488" s="146"/>
      <c r="D488" s="146"/>
      <c r="F488" s="272"/>
      <c r="G488" s="273"/>
      <c r="H488" s="146"/>
      <c r="I488" s="274"/>
      <c r="J488" s="146"/>
      <c r="K488" s="146"/>
      <c r="L488" s="275"/>
      <c r="M488" s="125"/>
      <c r="N488" s="147"/>
      <c r="O488" s="146"/>
      <c r="P488" s="125"/>
      <c r="Q488" s="275"/>
      <c r="R488" s="148"/>
      <c r="S488" s="148"/>
      <c r="T488" s="146"/>
      <c r="U488" s="146"/>
      <c r="V488" s="146"/>
      <c r="W488" s="272"/>
      <c r="X488" s="146"/>
      <c r="Y488" s="125"/>
      <c r="Z488" s="125"/>
      <c r="AA488" s="146"/>
      <c r="AB488" s="183"/>
      <c r="AC488" s="125"/>
      <c r="AD488" s="146"/>
      <c r="AE488" s="125"/>
      <c r="AF488" s="146"/>
      <c r="AG488" s="125"/>
      <c r="AH488" s="146"/>
      <c r="AI488" s="125"/>
      <c r="AJ488" s="125"/>
      <c r="AK488" s="146"/>
      <c r="AL488" s="125"/>
      <c r="AM488" s="125"/>
      <c r="AN488" s="146"/>
      <c r="AO488" s="125"/>
      <c r="AP488" s="146"/>
      <c r="AQ488" s="125"/>
      <c r="AR488" s="146"/>
      <c r="AS488" s="125"/>
      <c r="AT488" s="146"/>
      <c r="AU488" s="125"/>
      <c r="AV488" s="125"/>
      <c r="AW488" s="146"/>
      <c r="AX488" s="125"/>
      <c r="AY488" s="125"/>
      <c r="AZ488" s="185"/>
      <c r="BA488" s="125"/>
      <c r="BB488" s="125"/>
      <c r="BC488" s="125"/>
      <c r="BD488" s="125"/>
      <c r="BE488" s="125"/>
      <c r="BF488" s="125"/>
      <c r="BG488" s="125"/>
      <c r="BH488" s="125"/>
      <c r="BI488" s="125"/>
      <c r="BJ488" s="125"/>
    </row>
    <row r="489">
      <c r="A489" s="146"/>
      <c r="B489" s="146"/>
      <c r="C489" s="146"/>
      <c r="D489" s="146"/>
      <c r="F489" s="272"/>
      <c r="G489" s="273"/>
      <c r="H489" s="146"/>
      <c r="I489" s="274"/>
      <c r="J489" s="146"/>
      <c r="K489" s="146"/>
      <c r="L489" s="275"/>
      <c r="M489" s="125"/>
      <c r="N489" s="147"/>
      <c r="O489" s="146"/>
      <c r="P489" s="125"/>
      <c r="Q489" s="275"/>
      <c r="R489" s="148"/>
      <c r="S489" s="148"/>
      <c r="T489" s="146"/>
      <c r="U489" s="146"/>
      <c r="V489" s="146"/>
      <c r="W489" s="272"/>
      <c r="X489" s="146"/>
      <c r="Y489" s="125"/>
      <c r="Z489" s="125"/>
      <c r="AA489" s="146"/>
      <c r="AB489" s="183"/>
      <c r="AC489" s="125"/>
      <c r="AD489" s="146"/>
      <c r="AE489" s="125"/>
      <c r="AF489" s="146"/>
      <c r="AG489" s="125"/>
      <c r="AH489" s="146"/>
      <c r="AI489" s="125"/>
      <c r="AJ489" s="125"/>
      <c r="AK489" s="146"/>
      <c r="AL489" s="125"/>
      <c r="AM489" s="125"/>
      <c r="AN489" s="146"/>
      <c r="AO489" s="125"/>
      <c r="AP489" s="146"/>
      <c r="AQ489" s="125"/>
      <c r="AR489" s="146"/>
      <c r="AS489" s="125"/>
      <c r="AT489" s="146"/>
      <c r="AU489" s="125"/>
      <c r="AV489" s="125"/>
      <c r="AW489" s="146"/>
      <c r="AX489" s="125"/>
      <c r="AY489" s="125"/>
      <c r="AZ489" s="185"/>
      <c r="BA489" s="125"/>
      <c r="BB489" s="125"/>
      <c r="BC489" s="125"/>
      <c r="BD489" s="125"/>
      <c r="BE489" s="125"/>
      <c r="BF489" s="125"/>
      <c r="BG489" s="125"/>
      <c r="BH489" s="125"/>
      <c r="BI489" s="125"/>
      <c r="BJ489" s="125"/>
    </row>
    <row r="490">
      <c r="A490" s="146"/>
      <c r="B490" s="146"/>
      <c r="C490" s="146"/>
      <c r="D490" s="146"/>
      <c r="F490" s="272"/>
      <c r="G490" s="273"/>
      <c r="H490" s="146"/>
      <c r="I490" s="274"/>
      <c r="J490" s="146"/>
      <c r="K490" s="146"/>
      <c r="L490" s="275"/>
      <c r="M490" s="125"/>
      <c r="N490" s="147"/>
      <c r="O490" s="146"/>
      <c r="P490" s="125"/>
      <c r="Q490" s="275"/>
      <c r="R490" s="148"/>
      <c r="S490" s="148"/>
      <c r="T490" s="146"/>
      <c r="U490" s="146"/>
      <c r="V490" s="146"/>
      <c r="W490" s="272"/>
      <c r="X490" s="146"/>
      <c r="Y490" s="125"/>
      <c r="Z490" s="125"/>
      <c r="AA490" s="146"/>
      <c r="AB490" s="183"/>
      <c r="AC490" s="125"/>
      <c r="AD490" s="146"/>
      <c r="AE490" s="125"/>
      <c r="AF490" s="146"/>
      <c r="AG490" s="125"/>
      <c r="AH490" s="146"/>
      <c r="AI490" s="125"/>
      <c r="AJ490" s="125"/>
      <c r="AK490" s="146"/>
      <c r="AL490" s="125"/>
      <c r="AM490" s="125"/>
      <c r="AN490" s="146"/>
      <c r="AO490" s="125"/>
      <c r="AP490" s="146"/>
      <c r="AQ490" s="125"/>
      <c r="AR490" s="146"/>
      <c r="AS490" s="125"/>
      <c r="AT490" s="146"/>
      <c r="AU490" s="125"/>
      <c r="AV490" s="125"/>
      <c r="AW490" s="146"/>
      <c r="AX490" s="125"/>
      <c r="AY490" s="125"/>
      <c r="AZ490" s="185"/>
      <c r="BA490" s="125"/>
      <c r="BB490" s="125"/>
      <c r="BC490" s="125"/>
      <c r="BD490" s="125"/>
      <c r="BE490" s="125"/>
      <c r="BF490" s="125"/>
      <c r="BG490" s="125"/>
      <c r="BH490" s="125"/>
      <c r="BI490" s="125"/>
      <c r="BJ490" s="125"/>
    </row>
    <row r="491">
      <c r="A491" s="146"/>
      <c r="B491" s="146"/>
      <c r="C491" s="146"/>
      <c r="D491" s="146"/>
      <c r="F491" s="272"/>
      <c r="G491" s="273"/>
      <c r="H491" s="146"/>
      <c r="I491" s="274"/>
      <c r="J491" s="146"/>
      <c r="K491" s="146"/>
      <c r="L491" s="275"/>
      <c r="M491" s="125"/>
      <c r="N491" s="147"/>
      <c r="O491" s="146"/>
      <c r="P491" s="125"/>
      <c r="Q491" s="275"/>
      <c r="R491" s="148"/>
      <c r="S491" s="148"/>
      <c r="T491" s="146"/>
      <c r="U491" s="146"/>
      <c r="V491" s="146"/>
      <c r="W491" s="272"/>
      <c r="X491" s="146"/>
      <c r="Y491" s="125"/>
      <c r="Z491" s="125"/>
      <c r="AA491" s="146"/>
      <c r="AB491" s="183"/>
      <c r="AC491" s="125"/>
      <c r="AD491" s="146"/>
      <c r="AE491" s="125"/>
      <c r="AF491" s="146"/>
      <c r="AG491" s="125"/>
      <c r="AH491" s="146"/>
      <c r="AI491" s="125"/>
      <c r="AJ491" s="125"/>
      <c r="AK491" s="146"/>
      <c r="AL491" s="125"/>
      <c r="AM491" s="125"/>
      <c r="AN491" s="146"/>
      <c r="AO491" s="125"/>
      <c r="AP491" s="146"/>
      <c r="AQ491" s="125"/>
      <c r="AR491" s="146"/>
      <c r="AS491" s="125"/>
      <c r="AT491" s="146"/>
      <c r="AU491" s="125"/>
      <c r="AV491" s="125"/>
      <c r="AW491" s="146"/>
      <c r="AX491" s="125"/>
      <c r="AY491" s="125"/>
      <c r="AZ491" s="185"/>
      <c r="BA491" s="125"/>
      <c r="BB491" s="125"/>
      <c r="BC491" s="125"/>
      <c r="BD491" s="125"/>
      <c r="BE491" s="125"/>
      <c r="BF491" s="125"/>
      <c r="BG491" s="125"/>
      <c r="BH491" s="125"/>
      <c r="BI491" s="125"/>
      <c r="BJ491" s="125"/>
    </row>
    <row r="492">
      <c r="A492" s="146"/>
      <c r="B492" s="146"/>
      <c r="C492" s="146"/>
      <c r="D492" s="146"/>
      <c r="F492" s="272"/>
      <c r="G492" s="273"/>
      <c r="H492" s="146"/>
      <c r="I492" s="274"/>
      <c r="J492" s="146"/>
      <c r="K492" s="146"/>
      <c r="L492" s="275"/>
      <c r="M492" s="125"/>
      <c r="N492" s="147"/>
      <c r="O492" s="146"/>
      <c r="P492" s="125"/>
      <c r="Q492" s="275"/>
      <c r="R492" s="148"/>
      <c r="S492" s="148"/>
      <c r="T492" s="146"/>
      <c r="U492" s="146"/>
      <c r="V492" s="146"/>
      <c r="W492" s="272"/>
      <c r="X492" s="146"/>
      <c r="Y492" s="125"/>
      <c r="Z492" s="125"/>
      <c r="AA492" s="146"/>
      <c r="AB492" s="183"/>
      <c r="AC492" s="125"/>
      <c r="AD492" s="146"/>
      <c r="AE492" s="125"/>
      <c r="AF492" s="146"/>
      <c r="AG492" s="125"/>
      <c r="AH492" s="146"/>
      <c r="AI492" s="125"/>
      <c r="AJ492" s="125"/>
      <c r="AK492" s="146"/>
      <c r="AL492" s="125"/>
      <c r="AM492" s="125"/>
      <c r="AN492" s="146"/>
      <c r="AO492" s="125"/>
      <c r="AP492" s="146"/>
      <c r="AQ492" s="125"/>
      <c r="AR492" s="146"/>
      <c r="AS492" s="125"/>
      <c r="AT492" s="146"/>
      <c r="AU492" s="125"/>
      <c r="AV492" s="125"/>
      <c r="AW492" s="146"/>
      <c r="AX492" s="125"/>
      <c r="AY492" s="125"/>
      <c r="AZ492" s="185"/>
      <c r="BA492" s="125"/>
      <c r="BB492" s="125"/>
      <c r="BC492" s="125"/>
      <c r="BD492" s="125"/>
      <c r="BE492" s="125"/>
      <c r="BF492" s="125"/>
      <c r="BG492" s="125"/>
      <c r="BH492" s="125"/>
      <c r="BI492" s="125"/>
      <c r="BJ492" s="125"/>
    </row>
    <row r="493">
      <c r="A493" s="146"/>
      <c r="B493" s="146"/>
      <c r="C493" s="146"/>
      <c r="D493" s="146"/>
      <c r="F493" s="272"/>
      <c r="G493" s="273"/>
      <c r="H493" s="146"/>
      <c r="I493" s="274"/>
      <c r="J493" s="146"/>
      <c r="K493" s="146"/>
      <c r="L493" s="275"/>
      <c r="M493" s="125"/>
      <c r="N493" s="147"/>
      <c r="O493" s="146"/>
      <c r="P493" s="125"/>
      <c r="Q493" s="275"/>
      <c r="R493" s="148"/>
      <c r="S493" s="148"/>
      <c r="T493" s="146"/>
      <c r="U493" s="146"/>
      <c r="V493" s="146"/>
      <c r="W493" s="272"/>
      <c r="X493" s="146"/>
      <c r="Y493" s="125"/>
      <c r="Z493" s="125"/>
      <c r="AA493" s="146"/>
      <c r="AB493" s="183"/>
      <c r="AC493" s="125"/>
      <c r="AD493" s="146"/>
      <c r="AE493" s="125"/>
      <c r="AF493" s="146"/>
      <c r="AG493" s="125"/>
      <c r="AH493" s="146"/>
      <c r="AI493" s="125"/>
      <c r="AJ493" s="125"/>
      <c r="AK493" s="146"/>
      <c r="AL493" s="125"/>
      <c r="AM493" s="125"/>
      <c r="AN493" s="146"/>
      <c r="AO493" s="125"/>
      <c r="AP493" s="146"/>
      <c r="AQ493" s="125"/>
      <c r="AR493" s="146"/>
      <c r="AS493" s="125"/>
      <c r="AT493" s="146"/>
      <c r="AU493" s="125"/>
      <c r="AV493" s="125"/>
      <c r="AW493" s="146"/>
      <c r="AX493" s="125"/>
      <c r="AY493" s="125"/>
      <c r="AZ493" s="185"/>
      <c r="BA493" s="125"/>
      <c r="BB493" s="125"/>
      <c r="BC493" s="125"/>
      <c r="BD493" s="125"/>
      <c r="BE493" s="125"/>
      <c r="BF493" s="125"/>
      <c r="BG493" s="125"/>
      <c r="BH493" s="125"/>
      <c r="BI493" s="125"/>
      <c r="BJ493" s="125"/>
    </row>
    <row r="494">
      <c r="A494" s="146"/>
      <c r="B494" s="146"/>
      <c r="C494" s="146"/>
      <c r="D494" s="146"/>
      <c r="F494" s="272"/>
      <c r="G494" s="273"/>
      <c r="H494" s="146"/>
      <c r="I494" s="274"/>
      <c r="J494" s="146"/>
      <c r="K494" s="146"/>
      <c r="L494" s="275"/>
      <c r="M494" s="125"/>
      <c r="N494" s="147"/>
      <c r="O494" s="146"/>
      <c r="P494" s="125"/>
      <c r="Q494" s="275"/>
      <c r="R494" s="148"/>
      <c r="S494" s="148"/>
      <c r="T494" s="146"/>
      <c r="U494" s="146"/>
      <c r="V494" s="146"/>
      <c r="W494" s="272"/>
      <c r="X494" s="146"/>
      <c r="Y494" s="125"/>
      <c r="Z494" s="125"/>
      <c r="AA494" s="146"/>
      <c r="AB494" s="183"/>
      <c r="AC494" s="125"/>
      <c r="AD494" s="146"/>
      <c r="AE494" s="125"/>
      <c r="AF494" s="146"/>
      <c r="AG494" s="125"/>
      <c r="AH494" s="146"/>
      <c r="AI494" s="125"/>
      <c r="AJ494" s="125"/>
      <c r="AK494" s="146"/>
      <c r="AL494" s="125"/>
      <c r="AM494" s="125"/>
      <c r="AN494" s="146"/>
      <c r="AO494" s="125"/>
      <c r="AP494" s="146"/>
      <c r="AQ494" s="125"/>
      <c r="AR494" s="146"/>
      <c r="AS494" s="125"/>
      <c r="AT494" s="146"/>
      <c r="AU494" s="125"/>
      <c r="AV494" s="125"/>
      <c r="AW494" s="146"/>
      <c r="AX494" s="125"/>
      <c r="AY494" s="125"/>
      <c r="AZ494" s="185"/>
      <c r="BA494" s="125"/>
      <c r="BB494" s="125"/>
      <c r="BC494" s="125"/>
      <c r="BD494" s="125"/>
      <c r="BE494" s="125"/>
      <c r="BF494" s="125"/>
      <c r="BG494" s="125"/>
      <c r="BH494" s="125"/>
      <c r="BI494" s="125"/>
      <c r="BJ494" s="125"/>
    </row>
    <row r="495">
      <c r="A495" s="146"/>
      <c r="B495" s="146"/>
      <c r="C495" s="146"/>
      <c r="D495" s="146"/>
      <c r="F495" s="272"/>
      <c r="G495" s="273"/>
      <c r="H495" s="146"/>
      <c r="I495" s="274"/>
      <c r="J495" s="146"/>
      <c r="K495" s="146"/>
      <c r="L495" s="275"/>
      <c r="M495" s="125"/>
      <c r="N495" s="147"/>
      <c r="O495" s="146"/>
      <c r="P495" s="125"/>
      <c r="Q495" s="275"/>
      <c r="R495" s="148"/>
      <c r="S495" s="148"/>
      <c r="T495" s="146"/>
      <c r="U495" s="146"/>
      <c r="V495" s="146"/>
      <c r="W495" s="272"/>
      <c r="X495" s="146"/>
      <c r="Y495" s="125"/>
      <c r="Z495" s="125"/>
      <c r="AA495" s="146"/>
      <c r="AB495" s="183"/>
      <c r="AC495" s="125"/>
      <c r="AD495" s="146"/>
      <c r="AE495" s="125"/>
      <c r="AF495" s="146"/>
      <c r="AG495" s="125"/>
      <c r="AH495" s="146"/>
      <c r="AI495" s="125"/>
      <c r="AJ495" s="125"/>
      <c r="AK495" s="146"/>
      <c r="AL495" s="125"/>
      <c r="AM495" s="125"/>
      <c r="AN495" s="146"/>
      <c r="AO495" s="125"/>
      <c r="AP495" s="146"/>
      <c r="AQ495" s="125"/>
      <c r="AR495" s="146"/>
      <c r="AS495" s="125"/>
      <c r="AT495" s="146"/>
      <c r="AU495" s="125"/>
      <c r="AV495" s="125"/>
      <c r="AW495" s="146"/>
      <c r="AX495" s="125"/>
      <c r="AY495" s="125"/>
      <c r="AZ495" s="185"/>
      <c r="BA495" s="125"/>
      <c r="BB495" s="125"/>
      <c r="BC495" s="125"/>
      <c r="BD495" s="125"/>
      <c r="BE495" s="125"/>
      <c r="BF495" s="125"/>
      <c r="BG495" s="125"/>
      <c r="BH495" s="125"/>
      <c r="BI495" s="125"/>
      <c r="BJ495" s="125"/>
    </row>
    <row r="496">
      <c r="A496" s="146"/>
      <c r="B496" s="146"/>
      <c r="C496" s="146"/>
      <c r="D496" s="146"/>
      <c r="F496" s="272"/>
      <c r="G496" s="273"/>
      <c r="H496" s="146"/>
      <c r="I496" s="274"/>
      <c r="J496" s="146"/>
      <c r="K496" s="146"/>
      <c r="L496" s="275"/>
      <c r="M496" s="125"/>
      <c r="N496" s="147"/>
      <c r="O496" s="146"/>
      <c r="P496" s="125"/>
      <c r="Q496" s="275"/>
      <c r="R496" s="148"/>
      <c r="S496" s="148"/>
      <c r="T496" s="146"/>
      <c r="U496" s="146"/>
      <c r="V496" s="146"/>
      <c r="W496" s="272"/>
      <c r="X496" s="146"/>
      <c r="Y496" s="125"/>
      <c r="Z496" s="125"/>
      <c r="AA496" s="146"/>
      <c r="AB496" s="183"/>
      <c r="AC496" s="125"/>
      <c r="AD496" s="146"/>
      <c r="AE496" s="125"/>
      <c r="AF496" s="146"/>
      <c r="AG496" s="125"/>
      <c r="AH496" s="146"/>
      <c r="AI496" s="125"/>
      <c r="AJ496" s="125"/>
      <c r="AK496" s="146"/>
      <c r="AL496" s="125"/>
      <c r="AM496" s="125"/>
      <c r="AN496" s="146"/>
      <c r="AO496" s="125"/>
      <c r="AP496" s="146"/>
      <c r="AQ496" s="125"/>
      <c r="AR496" s="146"/>
      <c r="AS496" s="125"/>
      <c r="AT496" s="146"/>
      <c r="AU496" s="125"/>
      <c r="AV496" s="125"/>
      <c r="AW496" s="146"/>
      <c r="AX496" s="125"/>
      <c r="AY496" s="125"/>
      <c r="AZ496" s="185"/>
      <c r="BA496" s="125"/>
      <c r="BB496" s="125"/>
      <c r="BC496" s="125"/>
      <c r="BD496" s="125"/>
      <c r="BE496" s="125"/>
      <c r="BF496" s="125"/>
      <c r="BG496" s="125"/>
      <c r="BH496" s="125"/>
      <c r="BI496" s="125"/>
      <c r="BJ496" s="125"/>
    </row>
    <row r="497">
      <c r="A497" s="146"/>
      <c r="B497" s="146"/>
      <c r="C497" s="146"/>
      <c r="D497" s="146"/>
      <c r="F497" s="272"/>
      <c r="G497" s="273"/>
      <c r="H497" s="146"/>
      <c r="I497" s="274"/>
      <c r="J497" s="146"/>
      <c r="K497" s="146"/>
      <c r="L497" s="275"/>
      <c r="M497" s="125"/>
      <c r="N497" s="147"/>
      <c r="O497" s="146"/>
      <c r="P497" s="125"/>
      <c r="Q497" s="275"/>
      <c r="R497" s="148"/>
      <c r="S497" s="148"/>
      <c r="T497" s="146"/>
      <c r="U497" s="146"/>
      <c r="V497" s="146"/>
      <c r="W497" s="272"/>
      <c r="X497" s="146"/>
      <c r="Y497" s="125"/>
      <c r="Z497" s="125"/>
      <c r="AA497" s="146"/>
      <c r="AB497" s="183"/>
      <c r="AC497" s="125"/>
      <c r="AD497" s="146"/>
      <c r="AE497" s="125"/>
      <c r="AF497" s="146"/>
      <c r="AG497" s="125"/>
      <c r="AH497" s="146"/>
      <c r="AI497" s="125"/>
      <c r="AJ497" s="125"/>
      <c r="AK497" s="146"/>
      <c r="AL497" s="125"/>
      <c r="AM497" s="125"/>
      <c r="AN497" s="146"/>
      <c r="AO497" s="125"/>
      <c r="AP497" s="146"/>
      <c r="AQ497" s="125"/>
      <c r="AR497" s="146"/>
      <c r="AS497" s="125"/>
      <c r="AT497" s="146"/>
      <c r="AU497" s="125"/>
      <c r="AV497" s="125"/>
      <c r="AW497" s="146"/>
      <c r="AX497" s="125"/>
      <c r="AY497" s="125"/>
      <c r="AZ497" s="185"/>
      <c r="BA497" s="125"/>
      <c r="BB497" s="125"/>
      <c r="BC497" s="125"/>
      <c r="BD497" s="125"/>
      <c r="BE497" s="125"/>
      <c r="BF497" s="125"/>
      <c r="BG497" s="125"/>
      <c r="BH497" s="125"/>
      <c r="BI497" s="125"/>
      <c r="BJ497" s="125"/>
    </row>
    <row r="498">
      <c r="A498" s="146"/>
      <c r="B498" s="146"/>
      <c r="C498" s="146"/>
      <c r="D498" s="146"/>
      <c r="F498" s="272"/>
      <c r="G498" s="273"/>
      <c r="H498" s="146"/>
      <c r="I498" s="274"/>
      <c r="J498" s="146"/>
      <c r="K498" s="146"/>
      <c r="L498" s="275"/>
      <c r="M498" s="125"/>
      <c r="N498" s="147"/>
      <c r="O498" s="146"/>
      <c r="P498" s="125"/>
      <c r="Q498" s="275"/>
      <c r="R498" s="148"/>
      <c r="S498" s="148"/>
      <c r="T498" s="146"/>
      <c r="U498" s="146"/>
      <c r="V498" s="146"/>
      <c r="W498" s="272"/>
      <c r="X498" s="146"/>
      <c r="Y498" s="125"/>
      <c r="Z498" s="125"/>
      <c r="AA498" s="146"/>
      <c r="AB498" s="183"/>
      <c r="AC498" s="125"/>
      <c r="AD498" s="146"/>
      <c r="AE498" s="125"/>
      <c r="AF498" s="146"/>
      <c r="AG498" s="125"/>
      <c r="AH498" s="146"/>
      <c r="AI498" s="125"/>
      <c r="AJ498" s="125"/>
      <c r="AK498" s="146"/>
      <c r="AL498" s="125"/>
      <c r="AM498" s="125"/>
      <c r="AN498" s="146"/>
      <c r="AO498" s="125"/>
      <c r="AP498" s="146"/>
      <c r="AQ498" s="125"/>
      <c r="AR498" s="146"/>
      <c r="AS498" s="125"/>
      <c r="AT498" s="146"/>
      <c r="AU498" s="125"/>
      <c r="AV498" s="125"/>
      <c r="AW498" s="146"/>
      <c r="AX498" s="125"/>
      <c r="AY498" s="125"/>
      <c r="AZ498" s="185"/>
      <c r="BA498" s="125"/>
      <c r="BB498" s="125"/>
      <c r="BC498" s="125"/>
      <c r="BD498" s="125"/>
      <c r="BE498" s="125"/>
      <c r="BF498" s="125"/>
      <c r="BG498" s="125"/>
      <c r="BH498" s="125"/>
      <c r="BI498" s="125"/>
      <c r="BJ498" s="125"/>
    </row>
    <row r="499">
      <c r="A499" s="146"/>
      <c r="B499" s="146"/>
      <c r="C499" s="146"/>
      <c r="D499" s="146"/>
      <c r="F499" s="272"/>
      <c r="G499" s="273"/>
      <c r="H499" s="146"/>
      <c r="I499" s="274"/>
      <c r="J499" s="146"/>
      <c r="K499" s="146"/>
      <c r="L499" s="275"/>
      <c r="M499" s="125"/>
      <c r="N499" s="147"/>
      <c r="O499" s="146"/>
      <c r="P499" s="125"/>
      <c r="Q499" s="275"/>
      <c r="R499" s="148"/>
      <c r="S499" s="148"/>
      <c r="T499" s="146"/>
      <c r="U499" s="146"/>
      <c r="V499" s="146"/>
      <c r="W499" s="272"/>
      <c r="X499" s="146"/>
      <c r="Y499" s="125"/>
      <c r="Z499" s="125"/>
      <c r="AA499" s="146"/>
      <c r="AB499" s="183"/>
      <c r="AC499" s="125"/>
      <c r="AD499" s="146"/>
      <c r="AE499" s="125"/>
      <c r="AF499" s="146"/>
      <c r="AG499" s="125"/>
      <c r="AH499" s="146"/>
      <c r="AI499" s="125"/>
      <c r="AJ499" s="125"/>
      <c r="AK499" s="146"/>
      <c r="AL499" s="125"/>
      <c r="AM499" s="125"/>
      <c r="AN499" s="146"/>
      <c r="AO499" s="125"/>
      <c r="AP499" s="146"/>
      <c r="AQ499" s="125"/>
      <c r="AR499" s="146"/>
      <c r="AS499" s="125"/>
      <c r="AT499" s="146"/>
      <c r="AU499" s="125"/>
      <c r="AV499" s="125"/>
      <c r="AW499" s="146"/>
      <c r="AX499" s="125"/>
      <c r="AY499" s="125"/>
      <c r="AZ499" s="185"/>
      <c r="BA499" s="125"/>
      <c r="BB499" s="125"/>
      <c r="BC499" s="125"/>
      <c r="BD499" s="125"/>
      <c r="BE499" s="125"/>
      <c r="BF499" s="125"/>
      <c r="BG499" s="125"/>
      <c r="BH499" s="125"/>
      <c r="BI499" s="125"/>
      <c r="BJ499" s="125"/>
    </row>
    <row r="500">
      <c r="A500" s="146"/>
      <c r="B500" s="146"/>
      <c r="C500" s="146"/>
      <c r="D500" s="146"/>
      <c r="F500" s="272"/>
      <c r="G500" s="273"/>
      <c r="H500" s="146"/>
      <c r="I500" s="274"/>
      <c r="J500" s="146"/>
      <c r="K500" s="146"/>
      <c r="L500" s="275"/>
      <c r="M500" s="125"/>
      <c r="N500" s="147"/>
      <c r="O500" s="146"/>
      <c r="P500" s="125"/>
      <c r="Q500" s="275"/>
      <c r="R500" s="148"/>
      <c r="S500" s="148"/>
      <c r="T500" s="146"/>
      <c r="U500" s="146"/>
      <c r="V500" s="146"/>
      <c r="W500" s="272"/>
      <c r="X500" s="146"/>
      <c r="Y500" s="125"/>
      <c r="Z500" s="125"/>
      <c r="AA500" s="146"/>
      <c r="AB500" s="183"/>
      <c r="AC500" s="125"/>
      <c r="AD500" s="146"/>
      <c r="AE500" s="125"/>
      <c r="AF500" s="146"/>
      <c r="AG500" s="125"/>
      <c r="AH500" s="146"/>
      <c r="AI500" s="125"/>
      <c r="AJ500" s="125"/>
      <c r="AK500" s="146"/>
      <c r="AL500" s="125"/>
      <c r="AM500" s="125"/>
      <c r="AN500" s="146"/>
      <c r="AO500" s="125"/>
      <c r="AP500" s="146"/>
      <c r="AQ500" s="125"/>
      <c r="AR500" s="146"/>
      <c r="AS500" s="125"/>
      <c r="AT500" s="146"/>
      <c r="AU500" s="125"/>
      <c r="AV500" s="125"/>
      <c r="AW500" s="146"/>
      <c r="AX500" s="125"/>
      <c r="AY500" s="125"/>
      <c r="AZ500" s="185"/>
      <c r="BA500" s="125"/>
      <c r="BB500" s="125"/>
      <c r="BC500" s="125"/>
      <c r="BD500" s="125"/>
      <c r="BE500" s="125"/>
      <c r="BF500" s="125"/>
      <c r="BG500" s="125"/>
      <c r="BH500" s="125"/>
      <c r="BI500" s="125"/>
      <c r="BJ500" s="125"/>
    </row>
    <row r="501">
      <c r="A501" s="146"/>
      <c r="B501" s="146"/>
      <c r="C501" s="146"/>
      <c r="D501" s="146"/>
      <c r="F501" s="272"/>
      <c r="G501" s="273"/>
      <c r="H501" s="146"/>
      <c r="I501" s="274"/>
      <c r="J501" s="146"/>
      <c r="K501" s="146"/>
      <c r="L501" s="275"/>
      <c r="M501" s="125"/>
      <c r="N501" s="147"/>
      <c r="O501" s="146"/>
      <c r="P501" s="125"/>
      <c r="Q501" s="275"/>
      <c r="R501" s="148"/>
      <c r="S501" s="148"/>
      <c r="T501" s="146"/>
      <c r="U501" s="146"/>
      <c r="V501" s="146"/>
      <c r="W501" s="272"/>
      <c r="X501" s="146"/>
      <c r="Y501" s="125"/>
      <c r="Z501" s="125"/>
      <c r="AA501" s="146"/>
      <c r="AB501" s="183"/>
      <c r="AC501" s="125"/>
      <c r="AD501" s="146"/>
      <c r="AE501" s="125"/>
      <c r="AF501" s="146"/>
      <c r="AG501" s="125"/>
      <c r="AH501" s="146"/>
      <c r="AI501" s="125"/>
      <c r="AJ501" s="125"/>
      <c r="AK501" s="146"/>
      <c r="AL501" s="125"/>
      <c r="AM501" s="125"/>
      <c r="AN501" s="146"/>
      <c r="AO501" s="125"/>
      <c r="AP501" s="146"/>
      <c r="AQ501" s="125"/>
      <c r="AR501" s="146"/>
      <c r="AS501" s="125"/>
      <c r="AT501" s="146"/>
      <c r="AU501" s="125"/>
      <c r="AV501" s="125"/>
      <c r="AW501" s="146"/>
      <c r="AX501" s="125"/>
      <c r="AY501" s="125"/>
      <c r="AZ501" s="185"/>
      <c r="BA501" s="125"/>
      <c r="BB501" s="125"/>
      <c r="BC501" s="125"/>
      <c r="BD501" s="125"/>
      <c r="BE501" s="125"/>
      <c r="BF501" s="125"/>
      <c r="BG501" s="125"/>
      <c r="BH501" s="125"/>
      <c r="BI501" s="125"/>
      <c r="BJ501" s="125"/>
    </row>
    <row r="502">
      <c r="A502" s="146"/>
      <c r="B502" s="146"/>
      <c r="C502" s="146"/>
      <c r="D502" s="146"/>
      <c r="F502" s="272"/>
      <c r="G502" s="273"/>
      <c r="H502" s="146"/>
      <c r="I502" s="274"/>
      <c r="J502" s="146"/>
      <c r="K502" s="146"/>
      <c r="L502" s="275"/>
      <c r="M502" s="125"/>
      <c r="N502" s="147"/>
      <c r="O502" s="146"/>
      <c r="P502" s="125"/>
      <c r="Q502" s="275"/>
      <c r="R502" s="148"/>
      <c r="S502" s="148"/>
      <c r="T502" s="146"/>
      <c r="U502" s="146"/>
      <c r="V502" s="146"/>
      <c r="W502" s="272"/>
      <c r="X502" s="146"/>
      <c r="Y502" s="125"/>
      <c r="Z502" s="125"/>
      <c r="AA502" s="146"/>
      <c r="AB502" s="183"/>
      <c r="AC502" s="125"/>
      <c r="AD502" s="146"/>
      <c r="AE502" s="125"/>
      <c r="AF502" s="146"/>
      <c r="AG502" s="125"/>
      <c r="AH502" s="146"/>
      <c r="AI502" s="125"/>
      <c r="AJ502" s="125"/>
      <c r="AK502" s="146"/>
      <c r="AL502" s="125"/>
      <c r="AM502" s="125"/>
      <c r="AN502" s="146"/>
      <c r="AO502" s="125"/>
      <c r="AP502" s="146"/>
      <c r="AQ502" s="125"/>
      <c r="AR502" s="146"/>
      <c r="AS502" s="125"/>
      <c r="AT502" s="146"/>
      <c r="AU502" s="125"/>
      <c r="AV502" s="125"/>
      <c r="AW502" s="146"/>
      <c r="AX502" s="125"/>
      <c r="AY502" s="125"/>
      <c r="AZ502" s="185"/>
      <c r="BA502" s="125"/>
      <c r="BB502" s="125"/>
      <c r="BC502" s="125"/>
      <c r="BD502" s="125"/>
      <c r="BE502" s="125"/>
      <c r="BF502" s="125"/>
      <c r="BG502" s="125"/>
      <c r="BH502" s="125"/>
      <c r="BI502" s="125"/>
      <c r="BJ502" s="125"/>
    </row>
    <row r="503">
      <c r="A503" s="146"/>
      <c r="B503" s="146"/>
      <c r="C503" s="146"/>
      <c r="D503" s="146"/>
      <c r="F503" s="272"/>
      <c r="G503" s="273"/>
      <c r="H503" s="146"/>
      <c r="I503" s="274"/>
      <c r="J503" s="146"/>
      <c r="K503" s="146"/>
      <c r="L503" s="275"/>
      <c r="M503" s="125"/>
      <c r="N503" s="147"/>
      <c r="O503" s="146"/>
      <c r="P503" s="125"/>
      <c r="Q503" s="275"/>
      <c r="R503" s="148"/>
      <c r="S503" s="148"/>
      <c r="T503" s="146"/>
      <c r="U503" s="146"/>
      <c r="V503" s="146"/>
      <c r="W503" s="272"/>
      <c r="X503" s="146"/>
      <c r="Y503" s="125"/>
      <c r="Z503" s="125"/>
      <c r="AA503" s="146"/>
      <c r="AB503" s="183"/>
      <c r="AC503" s="125"/>
      <c r="AD503" s="146"/>
      <c r="AE503" s="125"/>
      <c r="AF503" s="146"/>
      <c r="AG503" s="125"/>
      <c r="AH503" s="146"/>
      <c r="AI503" s="125"/>
      <c r="AJ503" s="125"/>
      <c r="AK503" s="146"/>
      <c r="AL503" s="125"/>
      <c r="AM503" s="125"/>
      <c r="AN503" s="146"/>
      <c r="AO503" s="125"/>
      <c r="AP503" s="146"/>
      <c r="AQ503" s="125"/>
      <c r="AR503" s="146"/>
      <c r="AS503" s="125"/>
      <c r="AT503" s="146"/>
      <c r="AU503" s="125"/>
      <c r="AV503" s="125"/>
      <c r="AW503" s="146"/>
      <c r="AX503" s="125"/>
      <c r="AY503" s="125"/>
      <c r="AZ503" s="185"/>
      <c r="BA503" s="125"/>
      <c r="BB503" s="125"/>
      <c r="BC503" s="125"/>
      <c r="BD503" s="125"/>
      <c r="BE503" s="125"/>
      <c r="BF503" s="125"/>
      <c r="BG503" s="125"/>
      <c r="BH503" s="125"/>
      <c r="BI503" s="125"/>
      <c r="BJ503" s="125"/>
    </row>
    <row r="504">
      <c r="A504" s="146"/>
      <c r="B504" s="146"/>
      <c r="C504" s="146"/>
      <c r="D504" s="146"/>
      <c r="F504" s="272"/>
      <c r="G504" s="273"/>
      <c r="H504" s="146"/>
      <c r="I504" s="274"/>
      <c r="J504" s="146"/>
      <c r="K504" s="146"/>
      <c r="L504" s="275"/>
      <c r="M504" s="125"/>
      <c r="N504" s="147"/>
      <c r="O504" s="146"/>
      <c r="P504" s="125"/>
      <c r="Q504" s="275"/>
      <c r="R504" s="148"/>
      <c r="S504" s="148"/>
      <c r="T504" s="146"/>
      <c r="U504" s="146"/>
      <c r="V504" s="146"/>
      <c r="W504" s="272"/>
      <c r="X504" s="146"/>
      <c r="Y504" s="125"/>
      <c r="Z504" s="125"/>
      <c r="AA504" s="146"/>
      <c r="AB504" s="183"/>
      <c r="AC504" s="125"/>
      <c r="AD504" s="146"/>
      <c r="AE504" s="125"/>
      <c r="AF504" s="146"/>
      <c r="AG504" s="125"/>
      <c r="AH504" s="146"/>
      <c r="AI504" s="125"/>
      <c r="AJ504" s="125"/>
      <c r="AK504" s="146"/>
      <c r="AL504" s="125"/>
      <c r="AM504" s="125"/>
      <c r="AN504" s="146"/>
      <c r="AO504" s="125"/>
      <c r="AP504" s="146"/>
      <c r="AQ504" s="125"/>
      <c r="AR504" s="146"/>
      <c r="AS504" s="125"/>
      <c r="AT504" s="146"/>
      <c r="AU504" s="125"/>
      <c r="AV504" s="125"/>
      <c r="AW504" s="146"/>
      <c r="AX504" s="125"/>
      <c r="AY504" s="125"/>
      <c r="AZ504" s="185"/>
      <c r="BA504" s="125"/>
      <c r="BB504" s="125"/>
      <c r="BC504" s="125"/>
      <c r="BD504" s="125"/>
      <c r="BE504" s="125"/>
      <c r="BF504" s="125"/>
      <c r="BG504" s="125"/>
      <c r="BH504" s="125"/>
      <c r="BI504" s="125"/>
      <c r="BJ504" s="125"/>
    </row>
    <row r="505">
      <c r="A505" s="146"/>
      <c r="B505" s="146"/>
      <c r="C505" s="146"/>
      <c r="D505" s="146"/>
      <c r="F505" s="272"/>
      <c r="G505" s="273"/>
      <c r="H505" s="146"/>
      <c r="I505" s="274"/>
      <c r="J505" s="146"/>
      <c r="K505" s="146"/>
      <c r="L505" s="275"/>
      <c r="M505" s="125"/>
      <c r="N505" s="147"/>
      <c r="O505" s="146"/>
      <c r="P505" s="125"/>
      <c r="Q505" s="275"/>
      <c r="R505" s="148"/>
      <c r="S505" s="148"/>
      <c r="T505" s="146"/>
      <c r="U505" s="146"/>
      <c r="V505" s="146"/>
      <c r="W505" s="272"/>
      <c r="X505" s="146"/>
      <c r="Y505" s="125"/>
      <c r="Z505" s="125"/>
      <c r="AA505" s="146"/>
      <c r="AB505" s="183"/>
      <c r="AC505" s="125"/>
      <c r="AD505" s="146"/>
      <c r="AE505" s="125"/>
      <c r="AF505" s="146"/>
      <c r="AG505" s="125"/>
      <c r="AH505" s="146"/>
      <c r="AI505" s="125"/>
      <c r="AJ505" s="125"/>
      <c r="AK505" s="146"/>
      <c r="AL505" s="125"/>
      <c r="AM505" s="125"/>
      <c r="AN505" s="146"/>
      <c r="AO505" s="125"/>
      <c r="AP505" s="146"/>
      <c r="AQ505" s="125"/>
      <c r="AR505" s="146"/>
      <c r="AS505" s="125"/>
      <c r="AT505" s="146"/>
      <c r="AU505" s="125"/>
      <c r="AV505" s="125"/>
      <c r="AW505" s="146"/>
      <c r="AX505" s="125"/>
      <c r="AY505" s="125"/>
      <c r="AZ505" s="185"/>
      <c r="BA505" s="125"/>
      <c r="BB505" s="125"/>
      <c r="BC505" s="125"/>
      <c r="BD505" s="125"/>
      <c r="BE505" s="125"/>
      <c r="BF505" s="125"/>
      <c r="BG505" s="125"/>
      <c r="BH505" s="125"/>
      <c r="BI505" s="125"/>
      <c r="BJ505" s="125"/>
    </row>
    <row r="506">
      <c r="A506" s="146"/>
      <c r="B506" s="146"/>
      <c r="C506" s="146"/>
      <c r="D506" s="146"/>
      <c r="F506" s="272"/>
      <c r="G506" s="273"/>
      <c r="H506" s="146"/>
      <c r="I506" s="274"/>
      <c r="J506" s="146"/>
      <c r="K506" s="146"/>
      <c r="L506" s="275"/>
      <c r="M506" s="125"/>
      <c r="N506" s="147"/>
      <c r="O506" s="146"/>
      <c r="P506" s="125"/>
      <c r="Q506" s="275"/>
      <c r="R506" s="148"/>
      <c r="S506" s="148"/>
      <c r="T506" s="146"/>
      <c r="U506" s="146"/>
      <c r="V506" s="146"/>
      <c r="W506" s="272"/>
      <c r="X506" s="146"/>
      <c r="Y506" s="125"/>
      <c r="Z506" s="125"/>
      <c r="AA506" s="146"/>
      <c r="AB506" s="183"/>
      <c r="AC506" s="125"/>
      <c r="AD506" s="146"/>
      <c r="AE506" s="125"/>
      <c r="AF506" s="146"/>
      <c r="AG506" s="125"/>
      <c r="AH506" s="146"/>
      <c r="AI506" s="125"/>
      <c r="AJ506" s="125"/>
      <c r="AK506" s="146"/>
      <c r="AL506" s="125"/>
      <c r="AM506" s="125"/>
      <c r="AN506" s="146"/>
      <c r="AO506" s="125"/>
      <c r="AP506" s="146"/>
      <c r="AQ506" s="125"/>
      <c r="AR506" s="146"/>
      <c r="AS506" s="125"/>
      <c r="AT506" s="146"/>
      <c r="AU506" s="125"/>
      <c r="AV506" s="125"/>
      <c r="AW506" s="146"/>
      <c r="AX506" s="125"/>
      <c r="AY506" s="125"/>
      <c r="AZ506" s="185"/>
      <c r="BA506" s="125"/>
      <c r="BB506" s="125"/>
      <c r="BC506" s="125"/>
      <c r="BD506" s="125"/>
      <c r="BE506" s="125"/>
      <c r="BF506" s="125"/>
      <c r="BG506" s="125"/>
      <c r="BH506" s="125"/>
      <c r="BI506" s="125"/>
      <c r="BJ506" s="125"/>
    </row>
    <row r="507">
      <c r="A507" s="146"/>
      <c r="B507" s="146"/>
      <c r="C507" s="146"/>
      <c r="D507" s="146"/>
      <c r="F507" s="272"/>
      <c r="G507" s="273"/>
      <c r="H507" s="146"/>
      <c r="I507" s="274"/>
      <c r="J507" s="146"/>
      <c r="K507" s="146"/>
      <c r="L507" s="275"/>
      <c r="M507" s="125"/>
      <c r="N507" s="147"/>
      <c r="O507" s="146"/>
      <c r="P507" s="125"/>
      <c r="Q507" s="275"/>
      <c r="R507" s="148"/>
      <c r="S507" s="148"/>
      <c r="T507" s="146"/>
      <c r="U507" s="146"/>
      <c r="V507" s="146"/>
      <c r="W507" s="272"/>
      <c r="X507" s="146"/>
      <c r="Y507" s="125"/>
      <c r="Z507" s="125"/>
      <c r="AA507" s="146"/>
      <c r="AB507" s="183"/>
      <c r="AC507" s="125"/>
      <c r="AD507" s="146"/>
      <c r="AE507" s="125"/>
      <c r="AF507" s="146"/>
      <c r="AG507" s="125"/>
      <c r="AH507" s="146"/>
      <c r="AI507" s="125"/>
      <c r="AJ507" s="125"/>
      <c r="AK507" s="146"/>
      <c r="AL507" s="125"/>
      <c r="AM507" s="125"/>
      <c r="AN507" s="146"/>
      <c r="AO507" s="125"/>
      <c r="AP507" s="146"/>
      <c r="AQ507" s="125"/>
      <c r="AR507" s="146"/>
      <c r="AS507" s="125"/>
      <c r="AT507" s="146"/>
      <c r="AU507" s="125"/>
      <c r="AV507" s="125"/>
      <c r="AW507" s="146"/>
      <c r="AX507" s="125"/>
      <c r="AY507" s="125"/>
      <c r="AZ507" s="185"/>
      <c r="BA507" s="125"/>
      <c r="BB507" s="125"/>
      <c r="BC507" s="125"/>
      <c r="BD507" s="125"/>
      <c r="BE507" s="125"/>
      <c r="BF507" s="125"/>
      <c r="BG507" s="125"/>
      <c r="BH507" s="125"/>
      <c r="BI507" s="125"/>
      <c r="BJ507" s="125"/>
    </row>
    <row r="508">
      <c r="A508" s="146"/>
      <c r="B508" s="146"/>
      <c r="C508" s="146"/>
      <c r="D508" s="146"/>
      <c r="F508" s="272"/>
      <c r="G508" s="273"/>
      <c r="H508" s="146"/>
      <c r="I508" s="274"/>
      <c r="J508" s="146"/>
      <c r="K508" s="146"/>
      <c r="L508" s="275"/>
      <c r="M508" s="125"/>
      <c r="N508" s="147"/>
      <c r="O508" s="146"/>
      <c r="P508" s="125"/>
      <c r="Q508" s="275"/>
      <c r="R508" s="148"/>
      <c r="S508" s="148"/>
      <c r="T508" s="146"/>
      <c r="U508" s="146"/>
      <c r="V508" s="146"/>
      <c r="W508" s="272"/>
      <c r="X508" s="146"/>
      <c r="Y508" s="125"/>
      <c r="Z508" s="125"/>
      <c r="AA508" s="146"/>
      <c r="AB508" s="183"/>
      <c r="AC508" s="125"/>
      <c r="AD508" s="146"/>
      <c r="AE508" s="125"/>
      <c r="AF508" s="146"/>
      <c r="AG508" s="125"/>
      <c r="AH508" s="146"/>
      <c r="AI508" s="125"/>
      <c r="AJ508" s="125"/>
      <c r="AK508" s="146"/>
      <c r="AL508" s="125"/>
      <c r="AM508" s="125"/>
      <c r="AN508" s="146"/>
      <c r="AO508" s="125"/>
      <c r="AP508" s="146"/>
      <c r="AQ508" s="125"/>
      <c r="AR508" s="146"/>
      <c r="AS508" s="125"/>
      <c r="AT508" s="146"/>
      <c r="AU508" s="125"/>
      <c r="AV508" s="125"/>
      <c r="AW508" s="146"/>
      <c r="AX508" s="125"/>
      <c r="AY508" s="125"/>
      <c r="AZ508" s="185"/>
      <c r="BA508" s="125"/>
      <c r="BB508" s="125"/>
      <c r="BC508" s="125"/>
      <c r="BD508" s="125"/>
      <c r="BE508" s="125"/>
      <c r="BF508" s="125"/>
      <c r="BG508" s="125"/>
      <c r="BH508" s="125"/>
      <c r="BI508" s="125"/>
      <c r="BJ508" s="125"/>
    </row>
    <row r="509">
      <c r="A509" s="146"/>
      <c r="B509" s="146"/>
      <c r="C509" s="146"/>
      <c r="D509" s="146"/>
      <c r="F509" s="272"/>
      <c r="G509" s="273"/>
      <c r="H509" s="146"/>
      <c r="I509" s="274"/>
      <c r="J509" s="146"/>
      <c r="K509" s="146"/>
      <c r="L509" s="275"/>
      <c r="M509" s="125"/>
      <c r="N509" s="147"/>
      <c r="O509" s="146"/>
      <c r="P509" s="125"/>
      <c r="Q509" s="275"/>
      <c r="R509" s="148"/>
      <c r="S509" s="148"/>
      <c r="T509" s="146"/>
      <c r="U509" s="146"/>
      <c r="V509" s="146"/>
      <c r="W509" s="272"/>
      <c r="X509" s="146"/>
      <c r="Y509" s="125"/>
      <c r="Z509" s="125"/>
      <c r="AA509" s="146"/>
      <c r="AB509" s="183"/>
      <c r="AC509" s="125"/>
      <c r="AD509" s="146"/>
      <c r="AE509" s="125"/>
      <c r="AF509" s="146"/>
      <c r="AG509" s="125"/>
      <c r="AH509" s="146"/>
      <c r="AI509" s="125"/>
      <c r="AJ509" s="125"/>
      <c r="AK509" s="146"/>
      <c r="AL509" s="125"/>
      <c r="AM509" s="125"/>
      <c r="AN509" s="146"/>
      <c r="AO509" s="125"/>
      <c r="AP509" s="146"/>
      <c r="AQ509" s="125"/>
      <c r="AR509" s="146"/>
      <c r="AS509" s="125"/>
      <c r="AT509" s="146"/>
      <c r="AU509" s="125"/>
      <c r="AV509" s="125"/>
      <c r="AW509" s="146"/>
      <c r="AX509" s="125"/>
      <c r="AY509" s="125"/>
      <c r="AZ509" s="185"/>
      <c r="BA509" s="125"/>
      <c r="BB509" s="125"/>
      <c r="BC509" s="125"/>
      <c r="BD509" s="125"/>
      <c r="BE509" s="125"/>
      <c r="BF509" s="125"/>
      <c r="BG509" s="125"/>
      <c r="BH509" s="125"/>
      <c r="BI509" s="125"/>
      <c r="BJ509" s="125"/>
    </row>
    <row r="510">
      <c r="A510" s="146"/>
      <c r="B510" s="146"/>
      <c r="C510" s="146"/>
      <c r="D510" s="146"/>
      <c r="F510" s="272"/>
      <c r="G510" s="273"/>
      <c r="H510" s="146"/>
      <c r="I510" s="274"/>
      <c r="J510" s="146"/>
      <c r="K510" s="146"/>
      <c r="L510" s="275"/>
      <c r="M510" s="125"/>
      <c r="N510" s="147"/>
      <c r="O510" s="146"/>
      <c r="P510" s="125"/>
      <c r="Q510" s="275"/>
      <c r="R510" s="148"/>
      <c r="S510" s="148"/>
      <c r="T510" s="146"/>
      <c r="U510" s="146"/>
      <c r="V510" s="146"/>
      <c r="W510" s="272"/>
      <c r="X510" s="146"/>
      <c r="Y510" s="125"/>
      <c r="Z510" s="125"/>
      <c r="AA510" s="146"/>
      <c r="AB510" s="183"/>
      <c r="AC510" s="125"/>
      <c r="AD510" s="146"/>
      <c r="AE510" s="125"/>
      <c r="AF510" s="146"/>
      <c r="AG510" s="125"/>
      <c r="AH510" s="146"/>
      <c r="AI510" s="125"/>
      <c r="AJ510" s="125"/>
      <c r="AK510" s="146"/>
      <c r="AL510" s="125"/>
      <c r="AM510" s="125"/>
      <c r="AN510" s="146"/>
      <c r="AO510" s="125"/>
      <c r="AP510" s="146"/>
      <c r="AQ510" s="125"/>
      <c r="AR510" s="146"/>
      <c r="AS510" s="125"/>
      <c r="AT510" s="146"/>
      <c r="AU510" s="125"/>
      <c r="AV510" s="125"/>
      <c r="AW510" s="146"/>
      <c r="AX510" s="125"/>
      <c r="AY510" s="125"/>
      <c r="AZ510" s="185"/>
      <c r="BA510" s="125"/>
      <c r="BB510" s="125"/>
      <c r="BC510" s="125"/>
      <c r="BD510" s="125"/>
      <c r="BE510" s="125"/>
      <c r="BF510" s="125"/>
      <c r="BG510" s="125"/>
      <c r="BH510" s="125"/>
      <c r="BI510" s="125"/>
      <c r="BJ510" s="125"/>
    </row>
    <row r="511">
      <c r="A511" s="146"/>
      <c r="B511" s="146"/>
      <c r="C511" s="146"/>
      <c r="D511" s="146"/>
      <c r="F511" s="272"/>
      <c r="G511" s="273"/>
      <c r="H511" s="146"/>
      <c r="I511" s="274"/>
      <c r="J511" s="146"/>
      <c r="K511" s="146"/>
      <c r="L511" s="275"/>
      <c r="M511" s="125"/>
      <c r="N511" s="147"/>
      <c r="O511" s="146"/>
      <c r="P511" s="125"/>
      <c r="Q511" s="275"/>
      <c r="R511" s="148"/>
      <c r="S511" s="148"/>
      <c r="T511" s="146"/>
      <c r="U511" s="146"/>
      <c r="V511" s="146"/>
      <c r="W511" s="272"/>
      <c r="X511" s="146"/>
      <c r="Y511" s="125"/>
      <c r="Z511" s="125"/>
      <c r="AA511" s="146"/>
      <c r="AB511" s="183"/>
      <c r="AC511" s="125"/>
      <c r="AD511" s="146"/>
      <c r="AE511" s="125"/>
      <c r="AF511" s="146"/>
      <c r="AG511" s="125"/>
      <c r="AH511" s="146"/>
      <c r="AI511" s="125"/>
      <c r="AJ511" s="125"/>
      <c r="AK511" s="146"/>
      <c r="AL511" s="125"/>
      <c r="AM511" s="125"/>
      <c r="AN511" s="146"/>
      <c r="AO511" s="125"/>
      <c r="AP511" s="146"/>
      <c r="AQ511" s="125"/>
      <c r="AR511" s="146"/>
      <c r="AS511" s="125"/>
      <c r="AT511" s="146"/>
      <c r="AU511" s="125"/>
      <c r="AV511" s="125"/>
      <c r="AW511" s="146"/>
      <c r="AX511" s="125"/>
      <c r="AY511" s="125"/>
      <c r="AZ511" s="185"/>
      <c r="BA511" s="125"/>
      <c r="BB511" s="125"/>
      <c r="BC511" s="125"/>
      <c r="BD511" s="125"/>
      <c r="BE511" s="125"/>
      <c r="BF511" s="125"/>
      <c r="BG511" s="125"/>
      <c r="BH511" s="125"/>
      <c r="BI511" s="125"/>
      <c r="BJ511" s="125"/>
    </row>
    <row r="512">
      <c r="A512" s="146"/>
      <c r="B512" s="146"/>
      <c r="C512" s="146"/>
      <c r="D512" s="146"/>
      <c r="F512" s="272"/>
      <c r="G512" s="273"/>
      <c r="H512" s="146"/>
      <c r="I512" s="274"/>
      <c r="J512" s="146"/>
      <c r="K512" s="146"/>
      <c r="L512" s="275"/>
      <c r="M512" s="125"/>
      <c r="N512" s="147"/>
      <c r="O512" s="146"/>
      <c r="P512" s="125"/>
      <c r="Q512" s="275"/>
      <c r="R512" s="148"/>
      <c r="S512" s="148"/>
      <c r="T512" s="146"/>
      <c r="U512" s="146"/>
      <c r="V512" s="146"/>
      <c r="W512" s="272"/>
      <c r="X512" s="146"/>
      <c r="Y512" s="125"/>
      <c r="Z512" s="125"/>
      <c r="AA512" s="146"/>
      <c r="AB512" s="183"/>
      <c r="AC512" s="125"/>
      <c r="AD512" s="146"/>
      <c r="AE512" s="125"/>
      <c r="AF512" s="146"/>
      <c r="AG512" s="125"/>
      <c r="AH512" s="146"/>
      <c r="AI512" s="125"/>
      <c r="AJ512" s="125"/>
      <c r="AK512" s="146"/>
      <c r="AL512" s="125"/>
      <c r="AM512" s="125"/>
      <c r="AN512" s="146"/>
      <c r="AO512" s="125"/>
      <c r="AP512" s="146"/>
      <c r="AQ512" s="125"/>
      <c r="AR512" s="146"/>
      <c r="AS512" s="125"/>
      <c r="AT512" s="146"/>
      <c r="AU512" s="125"/>
      <c r="AV512" s="125"/>
      <c r="AW512" s="146"/>
      <c r="AX512" s="125"/>
      <c r="AY512" s="125"/>
      <c r="AZ512" s="185"/>
      <c r="BA512" s="125"/>
      <c r="BB512" s="125"/>
      <c r="BC512" s="125"/>
      <c r="BD512" s="125"/>
      <c r="BE512" s="125"/>
      <c r="BF512" s="125"/>
      <c r="BG512" s="125"/>
      <c r="BH512" s="125"/>
      <c r="BI512" s="125"/>
      <c r="BJ512" s="125"/>
    </row>
    <row r="513">
      <c r="A513" s="146"/>
      <c r="B513" s="146"/>
      <c r="C513" s="146"/>
      <c r="D513" s="146"/>
      <c r="F513" s="272"/>
      <c r="G513" s="273"/>
      <c r="H513" s="146"/>
      <c r="I513" s="274"/>
      <c r="J513" s="146"/>
      <c r="K513" s="146"/>
      <c r="L513" s="275"/>
      <c r="M513" s="125"/>
      <c r="N513" s="147"/>
      <c r="O513" s="146"/>
      <c r="P513" s="125"/>
      <c r="Q513" s="275"/>
      <c r="R513" s="148"/>
      <c r="S513" s="148"/>
      <c r="T513" s="146"/>
      <c r="U513" s="146"/>
      <c r="V513" s="146"/>
      <c r="W513" s="272"/>
      <c r="X513" s="146"/>
      <c r="Y513" s="125"/>
      <c r="Z513" s="125"/>
      <c r="AA513" s="146"/>
      <c r="AB513" s="183"/>
      <c r="AC513" s="125"/>
      <c r="AD513" s="146"/>
      <c r="AE513" s="125"/>
      <c r="AF513" s="146"/>
      <c r="AG513" s="125"/>
      <c r="AH513" s="146"/>
      <c r="AI513" s="125"/>
      <c r="AJ513" s="125"/>
      <c r="AK513" s="146"/>
      <c r="AL513" s="125"/>
      <c r="AM513" s="125"/>
      <c r="AN513" s="146"/>
      <c r="AO513" s="125"/>
      <c r="AP513" s="146"/>
      <c r="AQ513" s="125"/>
      <c r="AR513" s="146"/>
      <c r="AS513" s="125"/>
      <c r="AT513" s="146"/>
      <c r="AU513" s="125"/>
      <c r="AV513" s="125"/>
      <c r="AW513" s="146"/>
      <c r="AX513" s="125"/>
      <c r="AY513" s="125"/>
      <c r="AZ513" s="185"/>
      <c r="BA513" s="125"/>
      <c r="BB513" s="125"/>
      <c r="BC513" s="125"/>
      <c r="BD513" s="125"/>
      <c r="BE513" s="125"/>
      <c r="BF513" s="125"/>
      <c r="BG513" s="125"/>
      <c r="BH513" s="125"/>
      <c r="BI513" s="125"/>
      <c r="BJ513" s="125"/>
    </row>
    <row r="514">
      <c r="A514" s="146"/>
      <c r="B514" s="146"/>
      <c r="C514" s="146"/>
      <c r="D514" s="146"/>
      <c r="F514" s="272"/>
      <c r="G514" s="273"/>
      <c r="H514" s="146"/>
      <c r="I514" s="274"/>
      <c r="J514" s="146"/>
      <c r="K514" s="146"/>
      <c r="L514" s="275"/>
      <c r="M514" s="125"/>
      <c r="N514" s="147"/>
      <c r="O514" s="146"/>
      <c r="P514" s="125"/>
      <c r="Q514" s="275"/>
      <c r="R514" s="148"/>
      <c r="S514" s="148"/>
      <c r="T514" s="146"/>
      <c r="U514" s="146"/>
      <c r="V514" s="146"/>
      <c r="W514" s="272"/>
      <c r="X514" s="146"/>
      <c r="Y514" s="125"/>
      <c r="Z514" s="125"/>
      <c r="AA514" s="146"/>
      <c r="AB514" s="183"/>
      <c r="AC514" s="125"/>
      <c r="AD514" s="146"/>
      <c r="AE514" s="125"/>
      <c r="AF514" s="146"/>
      <c r="AG514" s="125"/>
      <c r="AH514" s="146"/>
      <c r="AI514" s="125"/>
      <c r="AJ514" s="125"/>
      <c r="AK514" s="146"/>
      <c r="AL514" s="125"/>
      <c r="AM514" s="125"/>
      <c r="AN514" s="146"/>
      <c r="AO514" s="125"/>
      <c r="AP514" s="146"/>
      <c r="AQ514" s="125"/>
      <c r="AR514" s="146"/>
      <c r="AS514" s="125"/>
      <c r="AT514" s="146"/>
      <c r="AU514" s="125"/>
      <c r="AV514" s="125"/>
      <c r="AW514" s="146"/>
      <c r="AX514" s="125"/>
      <c r="AY514" s="125"/>
      <c r="AZ514" s="185"/>
      <c r="BA514" s="125"/>
      <c r="BB514" s="125"/>
      <c r="BC514" s="125"/>
      <c r="BD514" s="125"/>
      <c r="BE514" s="125"/>
      <c r="BF514" s="125"/>
      <c r="BG514" s="125"/>
      <c r="BH514" s="125"/>
      <c r="BI514" s="125"/>
      <c r="BJ514" s="125"/>
    </row>
    <row r="515">
      <c r="A515" s="146"/>
      <c r="B515" s="146"/>
      <c r="C515" s="146"/>
      <c r="D515" s="146"/>
      <c r="F515" s="272"/>
      <c r="G515" s="273"/>
      <c r="H515" s="146"/>
      <c r="I515" s="274"/>
      <c r="J515" s="146"/>
      <c r="K515" s="146"/>
      <c r="L515" s="275"/>
      <c r="M515" s="125"/>
      <c r="N515" s="147"/>
      <c r="O515" s="146"/>
      <c r="P515" s="125"/>
      <c r="Q515" s="275"/>
      <c r="R515" s="148"/>
      <c r="S515" s="148"/>
      <c r="T515" s="146"/>
      <c r="U515" s="146"/>
      <c r="V515" s="146"/>
      <c r="W515" s="272"/>
      <c r="X515" s="146"/>
      <c r="Y515" s="125"/>
      <c r="Z515" s="125"/>
      <c r="AA515" s="146"/>
      <c r="AB515" s="183"/>
      <c r="AC515" s="125"/>
      <c r="AD515" s="146"/>
      <c r="AE515" s="125"/>
      <c r="AF515" s="146"/>
      <c r="AG515" s="125"/>
      <c r="AH515" s="146"/>
      <c r="AI515" s="125"/>
      <c r="AJ515" s="125"/>
      <c r="AK515" s="146"/>
      <c r="AL515" s="125"/>
      <c r="AM515" s="125"/>
      <c r="AN515" s="146"/>
      <c r="AO515" s="125"/>
      <c r="AP515" s="146"/>
      <c r="AQ515" s="125"/>
      <c r="AR515" s="146"/>
      <c r="AS515" s="125"/>
      <c r="AT515" s="146"/>
      <c r="AU515" s="125"/>
      <c r="AV515" s="125"/>
      <c r="AW515" s="146"/>
      <c r="AX515" s="125"/>
      <c r="AY515" s="125"/>
      <c r="AZ515" s="185"/>
      <c r="BA515" s="125"/>
      <c r="BB515" s="125"/>
      <c r="BC515" s="125"/>
      <c r="BD515" s="125"/>
      <c r="BE515" s="125"/>
      <c r="BF515" s="125"/>
      <c r="BG515" s="125"/>
      <c r="BH515" s="125"/>
      <c r="BI515" s="125"/>
      <c r="BJ515" s="125"/>
    </row>
    <row r="516">
      <c r="A516" s="146"/>
      <c r="B516" s="146"/>
      <c r="C516" s="146"/>
      <c r="D516" s="146"/>
      <c r="F516" s="272"/>
      <c r="G516" s="273"/>
      <c r="H516" s="146"/>
      <c r="I516" s="274"/>
      <c r="J516" s="146"/>
      <c r="K516" s="146"/>
      <c r="L516" s="275"/>
      <c r="M516" s="125"/>
      <c r="N516" s="147"/>
      <c r="O516" s="146"/>
      <c r="P516" s="125"/>
      <c r="Q516" s="275"/>
      <c r="R516" s="148"/>
      <c r="S516" s="148"/>
      <c r="T516" s="146"/>
      <c r="U516" s="146"/>
      <c r="V516" s="146"/>
      <c r="W516" s="272"/>
      <c r="X516" s="146"/>
      <c r="Y516" s="125"/>
      <c r="Z516" s="125"/>
      <c r="AA516" s="146"/>
      <c r="AB516" s="183"/>
      <c r="AC516" s="125"/>
      <c r="AD516" s="146"/>
      <c r="AE516" s="125"/>
      <c r="AF516" s="146"/>
      <c r="AG516" s="125"/>
      <c r="AH516" s="146"/>
      <c r="AI516" s="125"/>
      <c r="AJ516" s="125"/>
      <c r="AK516" s="146"/>
      <c r="AL516" s="125"/>
      <c r="AM516" s="125"/>
      <c r="AN516" s="146"/>
      <c r="AO516" s="125"/>
      <c r="AP516" s="146"/>
      <c r="AQ516" s="125"/>
      <c r="AR516" s="146"/>
      <c r="AS516" s="125"/>
      <c r="AT516" s="146"/>
      <c r="AU516" s="125"/>
      <c r="AV516" s="125"/>
      <c r="AW516" s="146"/>
      <c r="AX516" s="125"/>
      <c r="AY516" s="125"/>
      <c r="AZ516" s="185"/>
      <c r="BA516" s="125"/>
      <c r="BB516" s="125"/>
      <c r="BC516" s="125"/>
      <c r="BD516" s="125"/>
      <c r="BE516" s="125"/>
      <c r="BF516" s="125"/>
      <c r="BG516" s="125"/>
      <c r="BH516" s="125"/>
      <c r="BI516" s="125"/>
      <c r="BJ516" s="125"/>
    </row>
    <row r="517">
      <c r="A517" s="146"/>
      <c r="B517" s="146"/>
      <c r="C517" s="146"/>
      <c r="D517" s="146"/>
      <c r="F517" s="272"/>
      <c r="G517" s="273"/>
      <c r="H517" s="146"/>
      <c r="I517" s="274"/>
      <c r="J517" s="146"/>
      <c r="K517" s="146"/>
      <c r="L517" s="275"/>
      <c r="M517" s="125"/>
      <c r="N517" s="147"/>
      <c r="O517" s="146"/>
      <c r="P517" s="125"/>
      <c r="Q517" s="275"/>
      <c r="R517" s="148"/>
      <c r="S517" s="148"/>
      <c r="T517" s="146"/>
      <c r="U517" s="146"/>
      <c r="V517" s="146"/>
      <c r="W517" s="272"/>
      <c r="X517" s="146"/>
      <c r="Y517" s="125"/>
      <c r="Z517" s="125"/>
      <c r="AA517" s="146"/>
      <c r="AB517" s="183"/>
      <c r="AC517" s="125"/>
      <c r="AD517" s="146"/>
      <c r="AE517" s="125"/>
      <c r="AF517" s="146"/>
      <c r="AG517" s="125"/>
      <c r="AH517" s="146"/>
      <c r="AI517" s="125"/>
      <c r="AJ517" s="125"/>
      <c r="AK517" s="146"/>
      <c r="AL517" s="125"/>
      <c r="AM517" s="125"/>
      <c r="AN517" s="146"/>
      <c r="AO517" s="125"/>
      <c r="AP517" s="146"/>
      <c r="AQ517" s="125"/>
      <c r="AR517" s="146"/>
      <c r="AS517" s="125"/>
      <c r="AT517" s="146"/>
      <c r="AU517" s="125"/>
      <c r="AV517" s="125"/>
      <c r="AW517" s="146"/>
      <c r="AX517" s="125"/>
      <c r="AY517" s="125"/>
      <c r="AZ517" s="185"/>
      <c r="BA517" s="125"/>
      <c r="BB517" s="125"/>
      <c r="BC517" s="125"/>
      <c r="BD517" s="125"/>
      <c r="BE517" s="125"/>
      <c r="BF517" s="125"/>
      <c r="BG517" s="125"/>
      <c r="BH517" s="125"/>
      <c r="BI517" s="125"/>
      <c r="BJ517" s="125"/>
    </row>
    <row r="518">
      <c r="A518" s="146"/>
      <c r="B518" s="146"/>
      <c r="C518" s="146"/>
      <c r="D518" s="146"/>
      <c r="F518" s="272"/>
      <c r="G518" s="273"/>
      <c r="H518" s="146"/>
      <c r="I518" s="274"/>
      <c r="J518" s="146"/>
      <c r="K518" s="146"/>
      <c r="L518" s="275"/>
      <c r="M518" s="125"/>
      <c r="N518" s="147"/>
      <c r="O518" s="146"/>
      <c r="P518" s="125"/>
      <c r="Q518" s="275"/>
      <c r="R518" s="148"/>
      <c r="S518" s="148"/>
      <c r="T518" s="146"/>
      <c r="U518" s="146"/>
      <c r="V518" s="146"/>
      <c r="W518" s="272"/>
      <c r="X518" s="146"/>
      <c r="Y518" s="125"/>
      <c r="Z518" s="125"/>
      <c r="AA518" s="146"/>
      <c r="AB518" s="183"/>
      <c r="AC518" s="125"/>
      <c r="AD518" s="146"/>
      <c r="AE518" s="125"/>
      <c r="AF518" s="146"/>
      <c r="AG518" s="125"/>
      <c r="AH518" s="146"/>
      <c r="AI518" s="125"/>
      <c r="AJ518" s="125"/>
      <c r="AK518" s="146"/>
      <c r="AL518" s="125"/>
      <c r="AM518" s="125"/>
      <c r="AN518" s="146"/>
      <c r="AO518" s="125"/>
      <c r="AP518" s="146"/>
      <c r="AQ518" s="125"/>
      <c r="AR518" s="146"/>
      <c r="AS518" s="125"/>
      <c r="AT518" s="146"/>
      <c r="AU518" s="125"/>
      <c r="AV518" s="125"/>
      <c r="AW518" s="146"/>
      <c r="AX518" s="125"/>
      <c r="AY518" s="125"/>
      <c r="AZ518" s="185"/>
      <c r="BA518" s="125"/>
      <c r="BB518" s="125"/>
      <c r="BC518" s="125"/>
      <c r="BD518" s="125"/>
      <c r="BE518" s="125"/>
      <c r="BF518" s="125"/>
      <c r="BG518" s="125"/>
      <c r="BH518" s="125"/>
      <c r="BI518" s="125"/>
      <c r="BJ518" s="125"/>
    </row>
    <row r="519">
      <c r="A519" s="146"/>
      <c r="B519" s="146"/>
      <c r="C519" s="146"/>
      <c r="D519" s="146"/>
      <c r="F519" s="272"/>
      <c r="G519" s="273"/>
      <c r="H519" s="146"/>
      <c r="I519" s="274"/>
      <c r="J519" s="146"/>
      <c r="K519" s="146"/>
      <c r="L519" s="275"/>
      <c r="M519" s="125"/>
      <c r="N519" s="147"/>
      <c r="O519" s="146"/>
      <c r="P519" s="125"/>
      <c r="Q519" s="275"/>
      <c r="R519" s="148"/>
      <c r="S519" s="148"/>
      <c r="T519" s="146"/>
      <c r="U519" s="146"/>
      <c r="V519" s="146"/>
      <c r="W519" s="272"/>
      <c r="X519" s="146"/>
      <c r="Y519" s="125"/>
      <c r="Z519" s="125"/>
      <c r="AA519" s="146"/>
      <c r="AB519" s="183"/>
      <c r="AC519" s="125"/>
      <c r="AD519" s="146"/>
      <c r="AE519" s="125"/>
      <c r="AF519" s="146"/>
      <c r="AG519" s="125"/>
      <c r="AH519" s="146"/>
      <c r="AI519" s="125"/>
      <c r="AJ519" s="125"/>
      <c r="AK519" s="146"/>
      <c r="AL519" s="125"/>
      <c r="AM519" s="125"/>
      <c r="AN519" s="146"/>
      <c r="AO519" s="125"/>
      <c r="AP519" s="146"/>
      <c r="AQ519" s="125"/>
      <c r="AR519" s="146"/>
      <c r="AS519" s="125"/>
      <c r="AT519" s="146"/>
      <c r="AU519" s="125"/>
      <c r="AV519" s="125"/>
      <c r="AW519" s="146"/>
      <c r="AX519" s="125"/>
      <c r="AY519" s="125"/>
      <c r="AZ519" s="185"/>
      <c r="BA519" s="125"/>
      <c r="BB519" s="125"/>
      <c r="BC519" s="125"/>
      <c r="BD519" s="125"/>
      <c r="BE519" s="125"/>
      <c r="BF519" s="125"/>
      <c r="BG519" s="125"/>
      <c r="BH519" s="125"/>
      <c r="BI519" s="125"/>
      <c r="BJ519" s="125"/>
    </row>
    <row r="520">
      <c r="A520" s="146"/>
      <c r="B520" s="146"/>
      <c r="C520" s="146"/>
      <c r="D520" s="146"/>
      <c r="F520" s="272"/>
      <c r="G520" s="273"/>
      <c r="H520" s="146"/>
      <c r="I520" s="274"/>
      <c r="J520" s="146"/>
      <c r="K520" s="146"/>
      <c r="L520" s="275"/>
      <c r="M520" s="125"/>
      <c r="N520" s="147"/>
      <c r="O520" s="146"/>
      <c r="P520" s="125"/>
      <c r="Q520" s="275"/>
      <c r="R520" s="148"/>
      <c r="S520" s="148"/>
      <c r="T520" s="146"/>
      <c r="U520" s="146"/>
      <c r="V520" s="146"/>
      <c r="W520" s="272"/>
      <c r="X520" s="146"/>
      <c r="Y520" s="125"/>
      <c r="Z520" s="125"/>
      <c r="AA520" s="146"/>
      <c r="AB520" s="183"/>
      <c r="AC520" s="125"/>
      <c r="AD520" s="146"/>
      <c r="AE520" s="125"/>
      <c r="AF520" s="146"/>
      <c r="AG520" s="125"/>
      <c r="AH520" s="146"/>
      <c r="AI520" s="125"/>
      <c r="AJ520" s="125"/>
      <c r="AK520" s="146"/>
      <c r="AL520" s="125"/>
      <c r="AM520" s="125"/>
      <c r="AN520" s="146"/>
      <c r="AO520" s="125"/>
      <c r="AP520" s="146"/>
      <c r="AQ520" s="125"/>
      <c r="AR520" s="146"/>
      <c r="AS520" s="125"/>
      <c r="AT520" s="146"/>
      <c r="AU520" s="125"/>
      <c r="AV520" s="125"/>
      <c r="AW520" s="146"/>
      <c r="AX520" s="125"/>
      <c r="AY520" s="125"/>
      <c r="AZ520" s="185"/>
      <c r="BA520" s="125"/>
      <c r="BB520" s="125"/>
      <c r="BC520" s="125"/>
      <c r="BD520" s="125"/>
      <c r="BE520" s="125"/>
      <c r="BF520" s="125"/>
      <c r="BG520" s="125"/>
      <c r="BH520" s="125"/>
      <c r="BI520" s="125"/>
      <c r="BJ520" s="125"/>
    </row>
    <row r="521">
      <c r="A521" s="146"/>
      <c r="B521" s="146"/>
      <c r="C521" s="146"/>
      <c r="D521" s="146"/>
      <c r="F521" s="272"/>
      <c r="G521" s="273"/>
      <c r="H521" s="146"/>
      <c r="I521" s="274"/>
      <c r="J521" s="146"/>
      <c r="K521" s="146"/>
      <c r="L521" s="275"/>
      <c r="M521" s="125"/>
      <c r="N521" s="147"/>
      <c r="O521" s="146"/>
      <c r="P521" s="125"/>
      <c r="Q521" s="275"/>
      <c r="R521" s="148"/>
      <c r="S521" s="148"/>
      <c r="T521" s="146"/>
      <c r="U521" s="146"/>
      <c r="V521" s="146"/>
      <c r="W521" s="272"/>
      <c r="X521" s="146"/>
      <c r="Y521" s="125"/>
      <c r="Z521" s="125"/>
      <c r="AA521" s="146"/>
      <c r="AB521" s="183"/>
      <c r="AC521" s="125"/>
      <c r="AD521" s="146"/>
      <c r="AE521" s="125"/>
      <c r="AF521" s="146"/>
      <c r="AG521" s="125"/>
      <c r="AH521" s="146"/>
      <c r="AI521" s="125"/>
      <c r="AJ521" s="125"/>
      <c r="AK521" s="146"/>
      <c r="AL521" s="125"/>
      <c r="AM521" s="125"/>
      <c r="AN521" s="146"/>
      <c r="AO521" s="125"/>
      <c r="AP521" s="146"/>
      <c r="AQ521" s="125"/>
      <c r="AR521" s="146"/>
      <c r="AS521" s="125"/>
      <c r="AT521" s="146"/>
      <c r="AU521" s="125"/>
      <c r="AV521" s="125"/>
      <c r="AW521" s="146"/>
      <c r="AX521" s="125"/>
      <c r="AY521" s="125"/>
      <c r="AZ521" s="185"/>
      <c r="BA521" s="125"/>
      <c r="BB521" s="125"/>
      <c r="BC521" s="125"/>
      <c r="BD521" s="125"/>
      <c r="BE521" s="125"/>
      <c r="BF521" s="125"/>
      <c r="BG521" s="125"/>
      <c r="BH521" s="125"/>
      <c r="BI521" s="125"/>
      <c r="BJ521" s="125"/>
    </row>
    <row r="522">
      <c r="A522" s="146"/>
      <c r="B522" s="146"/>
      <c r="C522" s="146"/>
      <c r="D522" s="146"/>
      <c r="F522" s="272"/>
      <c r="G522" s="273"/>
      <c r="H522" s="146"/>
      <c r="I522" s="274"/>
      <c r="J522" s="146"/>
      <c r="K522" s="146"/>
      <c r="L522" s="275"/>
      <c r="M522" s="125"/>
      <c r="N522" s="147"/>
      <c r="O522" s="146"/>
      <c r="P522" s="125"/>
      <c r="Q522" s="275"/>
      <c r="R522" s="148"/>
      <c r="S522" s="148"/>
      <c r="T522" s="146"/>
      <c r="U522" s="146"/>
      <c r="V522" s="146"/>
      <c r="W522" s="272"/>
      <c r="X522" s="146"/>
      <c r="Y522" s="125"/>
      <c r="Z522" s="125"/>
      <c r="AA522" s="146"/>
      <c r="AB522" s="183"/>
      <c r="AC522" s="125"/>
      <c r="AD522" s="146"/>
      <c r="AE522" s="125"/>
      <c r="AF522" s="146"/>
      <c r="AG522" s="125"/>
      <c r="AH522" s="146"/>
      <c r="AI522" s="125"/>
      <c r="AJ522" s="125"/>
      <c r="AK522" s="146"/>
      <c r="AL522" s="125"/>
      <c r="AM522" s="125"/>
      <c r="AN522" s="146"/>
      <c r="AO522" s="125"/>
      <c r="AP522" s="146"/>
      <c r="AQ522" s="125"/>
      <c r="AR522" s="146"/>
      <c r="AS522" s="125"/>
      <c r="AT522" s="146"/>
      <c r="AU522" s="125"/>
      <c r="AV522" s="125"/>
      <c r="AW522" s="146"/>
      <c r="AX522" s="125"/>
      <c r="AY522" s="125"/>
      <c r="AZ522" s="185"/>
      <c r="BA522" s="125"/>
      <c r="BB522" s="125"/>
      <c r="BC522" s="125"/>
      <c r="BD522" s="125"/>
      <c r="BE522" s="125"/>
      <c r="BF522" s="125"/>
      <c r="BG522" s="125"/>
      <c r="BH522" s="125"/>
      <c r="BI522" s="125"/>
      <c r="BJ522" s="125"/>
    </row>
    <row r="523">
      <c r="A523" s="146"/>
      <c r="B523" s="146"/>
      <c r="C523" s="146"/>
      <c r="D523" s="146"/>
      <c r="F523" s="272"/>
      <c r="G523" s="273"/>
      <c r="H523" s="146"/>
      <c r="I523" s="274"/>
      <c r="J523" s="146"/>
      <c r="K523" s="146"/>
      <c r="L523" s="275"/>
      <c r="M523" s="125"/>
      <c r="N523" s="147"/>
      <c r="O523" s="146"/>
      <c r="P523" s="125"/>
      <c r="Q523" s="275"/>
      <c r="R523" s="148"/>
      <c r="S523" s="148"/>
      <c r="T523" s="146"/>
      <c r="U523" s="146"/>
      <c r="V523" s="146"/>
      <c r="W523" s="272"/>
      <c r="X523" s="146"/>
      <c r="Y523" s="125"/>
      <c r="Z523" s="125"/>
      <c r="AA523" s="146"/>
      <c r="AB523" s="183"/>
      <c r="AC523" s="125"/>
      <c r="AD523" s="146"/>
      <c r="AE523" s="125"/>
      <c r="AF523" s="146"/>
      <c r="AG523" s="125"/>
      <c r="AH523" s="146"/>
      <c r="AI523" s="125"/>
      <c r="AJ523" s="125"/>
      <c r="AK523" s="146"/>
      <c r="AL523" s="125"/>
      <c r="AM523" s="125"/>
      <c r="AN523" s="146"/>
      <c r="AO523" s="125"/>
      <c r="AP523" s="146"/>
      <c r="AQ523" s="125"/>
      <c r="AR523" s="146"/>
      <c r="AS523" s="125"/>
      <c r="AT523" s="146"/>
      <c r="AU523" s="125"/>
      <c r="AV523" s="125"/>
      <c r="AW523" s="146"/>
      <c r="AX523" s="125"/>
      <c r="AY523" s="125"/>
      <c r="AZ523" s="185"/>
      <c r="BA523" s="125"/>
      <c r="BB523" s="125"/>
      <c r="BC523" s="125"/>
      <c r="BD523" s="125"/>
      <c r="BE523" s="125"/>
      <c r="BF523" s="125"/>
      <c r="BG523" s="125"/>
      <c r="BH523" s="125"/>
      <c r="BI523" s="125"/>
      <c r="BJ523" s="125"/>
    </row>
    <row r="524">
      <c r="A524" s="146"/>
      <c r="B524" s="146"/>
      <c r="C524" s="146"/>
      <c r="D524" s="146"/>
      <c r="F524" s="272"/>
      <c r="G524" s="273"/>
      <c r="H524" s="146"/>
      <c r="I524" s="274"/>
      <c r="J524" s="146"/>
      <c r="K524" s="146"/>
      <c r="L524" s="275"/>
      <c r="M524" s="125"/>
      <c r="N524" s="147"/>
      <c r="O524" s="146"/>
      <c r="P524" s="125"/>
      <c r="Q524" s="275"/>
      <c r="R524" s="148"/>
      <c r="S524" s="148"/>
      <c r="T524" s="146"/>
      <c r="U524" s="146"/>
      <c r="V524" s="146"/>
      <c r="W524" s="272"/>
      <c r="X524" s="146"/>
      <c r="Y524" s="125"/>
      <c r="Z524" s="125"/>
      <c r="AA524" s="146"/>
      <c r="AB524" s="183"/>
      <c r="AC524" s="125"/>
      <c r="AD524" s="146"/>
      <c r="AE524" s="125"/>
      <c r="AF524" s="146"/>
      <c r="AG524" s="125"/>
      <c r="AH524" s="146"/>
      <c r="AI524" s="125"/>
      <c r="AJ524" s="125"/>
      <c r="AK524" s="146"/>
      <c r="AL524" s="125"/>
      <c r="AM524" s="125"/>
      <c r="AN524" s="146"/>
      <c r="AO524" s="125"/>
      <c r="AP524" s="146"/>
      <c r="AQ524" s="125"/>
      <c r="AR524" s="146"/>
      <c r="AS524" s="125"/>
      <c r="AT524" s="146"/>
      <c r="AU524" s="125"/>
      <c r="AV524" s="125"/>
      <c r="AW524" s="146"/>
      <c r="AX524" s="125"/>
      <c r="AY524" s="125"/>
      <c r="AZ524" s="185"/>
      <c r="BA524" s="125"/>
      <c r="BB524" s="125"/>
      <c r="BC524" s="125"/>
      <c r="BD524" s="125"/>
      <c r="BE524" s="125"/>
      <c r="BF524" s="125"/>
      <c r="BG524" s="125"/>
      <c r="BH524" s="125"/>
      <c r="BI524" s="125"/>
      <c r="BJ524" s="125"/>
    </row>
    <row r="525">
      <c r="A525" s="146"/>
      <c r="B525" s="146"/>
      <c r="C525" s="146"/>
      <c r="D525" s="146"/>
      <c r="F525" s="272"/>
      <c r="G525" s="273"/>
      <c r="H525" s="146"/>
      <c r="I525" s="274"/>
      <c r="J525" s="146"/>
      <c r="K525" s="146"/>
      <c r="L525" s="275"/>
      <c r="M525" s="125"/>
      <c r="N525" s="147"/>
      <c r="O525" s="146"/>
      <c r="P525" s="125"/>
      <c r="Q525" s="275"/>
      <c r="R525" s="148"/>
      <c r="S525" s="148"/>
      <c r="T525" s="146"/>
      <c r="U525" s="146"/>
      <c r="V525" s="146"/>
      <c r="W525" s="272"/>
      <c r="X525" s="146"/>
      <c r="Y525" s="125"/>
      <c r="Z525" s="125"/>
      <c r="AA525" s="146"/>
      <c r="AB525" s="183"/>
      <c r="AC525" s="125"/>
      <c r="AD525" s="146"/>
      <c r="AE525" s="125"/>
      <c r="AF525" s="146"/>
      <c r="AG525" s="125"/>
      <c r="AH525" s="146"/>
      <c r="AI525" s="125"/>
      <c r="AJ525" s="125"/>
      <c r="AK525" s="146"/>
      <c r="AL525" s="125"/>
      <c r="AM525" s="125"/>
      <c r="AN525" s="146"/>
      <c r="AO525" s="125"/>
      <c r="AP525" s="146"/>
      <c r="AQ525" s="125"/>
      <c r="AR525" s="146"/>
      <c r="AS525" s="125"/>
      <c r="AT525" s="146"/>
      <c r="AU525" s="125"/>
      <c r="AV525" s="125"/>
      <c r="AW525" s="146"/>
      <c r="AX525" s="125"/>
      <c r="AY525" s="125"/>
      <c r="AZ525" s="185"/>
      <c r="BA525" s="125"/>
      <c r="BB525" s="125"/>
      <c r="BC525" s="125"/>
      <c r="BD525" s="125"/>
      <c r="BE525" s="125"/>
      <c r="BF525" s="125"/>
      <c r="BG525" s="125"/>
      <c r="BH525" s="125"/>
      <c r="BI525" s="125"/>
      <c r="BJ525" s="125"/>
    </row>
    <row r="526">
      <c r="A526" s="146"/>
      <c r="B526" s="146"/>
      <c r="C526" s="146"/>
      <c r="D526" s="146"/>
      <c r="F526" s="272"/>
      <c r="G526" s="273"/>
      <c r="H526" s="146"/>
      <c r="I526" s="274"/>
      <c r="J526" s="146"/>
      <c r="K526" s="146"/>
      <c r="L526" s="275"/>
      <c r="M526" s="125"/>
      <c r="N526" s="147"/>
      <c r="O526" s="146"/>
      <c r="P526" s="125"/>
      <c r="Q526" s="275"/>
      <c r="R526" s="148"/>
      <c r="S526" s="148"/>
      <c r="T526" s="146"/>
      <c r="U526" s="146"/>
      <c r="V526" s="146"/>
      <c r="W526" s="272"/>
      <c r="X526" s="146"/>
      <c r="Y526" s="125"/>
      <c r="Z526" s="125"/>
      <c r="AA526" s="146"/>
      <c r="AB526" s="183"/>
      <c r="AC526" s="125"/>
      <c r="AD526" s="146"/>
      <c r="AE526" s="125"/>
      <c r="AF526" s="146"/>
      <c r="AG526" s="125"/>
      <c r="AH526" s="146"/>
      <c r="AI526" s="125"/>
      <c r="AJ526" s="125"/>
      <c r="AK526" s="146"/>
      <c r="AL526" s="125"/>
      <c r="AM526" s="125"/>
      <c r="AN526" s="146"/>
      <c r="AO526" s="125"/>
      <c r="AP526" s="146"/>
      <c r="AQ526" s="125"/>
      <c r="AR526" s="146"/>
      <c r="AS526" s="125"/>
      <c r="AT526" s="146"/>
      <c r="AU526" s="125"/>
      <c r="AV526" s="125"/>
      <c r="AW526" s="146"/>
      <c r="AX526" s="125"/>
      <c r="AY526" s="125"/>
      <c r="AZ526" s="185"/>
      <c r="BA526" s="125"/>
      <c r="BB526" s="125"/>
      <c r="BC526" s="125"/>
      <c r="BD526" s="125"/>
      <c r="BE526" s="125"/>
      <c r="BF526" s="125"/>
      <c r="BG526" s="125"/>
      <c r="BH526" s="125"/>
      <c r="BI526" s="125"/>
      <c r="BJ526" s="125"/>
    </row>
    <row r="527">
      <c r="A527" s="146"/>
      <c r="B527" s="146"/>
      <c r="C527" s="146"/>
      <c r="D527" s="146"/>
      <c r="F527" s="272"/>
      <c r="G527" s="273"/>
      <c r="H527" s="146"/>
      <c r="I527" s="274"/>
      <c r="J527" s="146"/>
      <c r="K527" s="146"/>
      <c r="L527" s="275"/>
      <c r="M527" s="125"/>
      <c r="N527" s="147"/>
      <c r="O527" s="146"/>
      <c r="P527" s="125"/>
      <c r="Q527" s="275"/>
      <c r="R527" s="148"/>
      <c r="S527" s="148"/>
      <c r="T527" s="146"/>
      <c r="U527" s="146"/>
      <c r="V527" s="146"/>
      <c r="W527" s="272"/>
      <c r="X527" s="146"/>
      <c r="Y527" s="125"/>
      <c r="Z527" s="125"/>
      <c r="AA527" s="146"/>
      <c r="AB527" s="183"/>
      <c r="AC527" s="125"/>
      <c r="AD527" s="146"/>
      <c r="AE527" s="125"/>
      <c r="AF527" s="146"/>
      <c r="AG527" s="125"/>
      <c r="AH527" s="146"/>
      <c r="AI527" s="125"/>
      <c r="AJ527" s="125"/>
      <c r="AK527" s="146"/>
      <c r="AL527" s="125"/>
      <c r="AM527" s="125"/>
      <c r="AN527" s="146"/>
      <c r="AO527" s="125"/>
      <c r="AP527" s="146"/>
      <c r="AQ527" s="125"/>
      <c r="AR527" s="146"/>
      <c r="AS527" s="125"/>
      <c r="AT527" s="146"/>
      <c r="AU527" s="125"/>
      <c r="AV527" s="125"/>
      <c r="AW527" s="146"/>
      <c r="AX527" s="125"/>
      <c r="AY527" s="125"/>
      <c r="AZ527" s="185"/>
      <c r="BA527" s="125"/>
      <c r="BB527" s="125"/>
      <c r="BC527" s="125"/>
      <c r="BD527" s="125"/>
      <c r="BE527" s="125"/>
      <c r="BF527" s="125"/>
      <c r="BG527" s="125"/>
      <c r="BH527" s="125"/>
      <c r="BI527" s="125"/>
      <c r="BJ527" s="125"/>
    </row>
    <row r="528">
      <c r="A528" s="146"/>
      <c r="B528" s="146"/>
      <c r="C528" s="146"/>
      <c r="D528" s="146"/>
      <c r="F528" s="272"/>
      <c r="G528" s="273"/>
      <c r="H528" s="146"/>
      <c r="I528" s="274"/>
      <c r="J528" s="146"/>
      <c r="K528" s="146"/>
      <c r="L528" s="275"/>
      <c r="M528" s="125"/>
      <c r="N528" s="147"/>
      <c r="O528" s="146"/>
      <c r="P528" s="125"/>
      <c r="Q528" s="275"/>
      <c r="R528" s="148"/>
      <c r="S528" s="148"/>
      <c r="T528" s="146"/>
      <c r="U528" s="146"/>
      <c r="V528" s="146"/>
      <c r="W528" s="272"/>
      <c r="X528" s="146"/>
      <c r="Y528" s="125"/>
      <c r="Z528" s="125"/>
      <c r="AA528" s="146"/>
      <c r="AB528" s="183"/>
      <c r="AC528" s="125"/>
      <c r="AD528" s="146"/>
      <c r="AE528" s="125"/>
      <c r="AF528" s="146"/>
      <c r="AG528" s="125"/>
      <c r="AH528" s="146"/>
      <c r="AI528" s="125"/>
      <c r="AJ528" s="125"/>
      <c r="AK528" s="146"/>
      <c r="AL528" s="125"/>
      <c r="AM528" s="125"/>
      <c r="AN528" s="146"/>
      <c r="AO528" s="125"/>
      <c r="AP528" s="146"/>
      <c r="AQ528" s="125"/>
      <c r="AR528" s="146"/>
      <c r="AS528" s="125"/>
      <c r="AT528" s="146"/>
      <c r="AU528" s="125"/>
      <c r="AV528" s="125"/>
      <c r="AW528" s="146"/>
      <c r="AX528" s="125"/>
      <c r="AY528" s="125"/>
      <c r="AZ528" s="185"/>
      <c r="BA528" s="125"/>
      <c r="BB528" s="125"/>
      <c r="BC528" s="125"/>
      <c r="BD528" s="125"/>
      <c r="BE528" s="125"/>
      <c r="BF528" s="125"/>
      <c r="BG528" s="125"/>
      <c r="BH528" s="125"/>
      <c r="BI528" s="125"/>
      <c r="BJ528" s="125"/>
    </row>
    <row r="529">
      <c r="A529" s="146"/>
      <c r="B529" s="146"/>
      <c r="C529" s="146"/>
      <c r="D529" s="146"/>
      <c r="F529" s="272"/>
      <c r="G529" s="273"/>
      <c r="H529" s="146"/>
      <c r="I529" s="274"/>
      <c r="J529" s="146"/>
      <c r="K529" s="146"/>
      <c r="L529" s="275"/>
      <c r="M529" s="125"/>
      <c r="N529" s="147"/>
      <c r="O529" s="146"/>
      <c r="P529" s="125"/>
      <c r="Q529" s="275"/>
      <c r="R529" s="148"/>
      <c r="S529" s="148"/>
      <c r="T529" s="146"/>
      <c r="U529" s="146"/>
      <c r="V529" s="146"/>
      <c r="W529" s="272"/>
      <c r="X529" s="146"/>
      <c r="Y529" s="125"/>
      <c r="Z529" s="125"/>
      <c r="AA529" s="146"/>
      <c r="AB529" s="183"/>
      <c r="AC529" s="125"/>
      <c r="AD529" s="146"/>
      <c r="AE529" s="125"/>
      <c r="AF529" s="146"/>
      <c r="AG529" s="125"/>
      <c r="AH529" s="146"/>
      <c r="AI529" s="125"/>
      <c r="AJ529" s="125"/>
      <c r="AK529" s="146"/>
      <c r="AL529" s="125"/>
      <c r="AM529" s="125"/>
      <c r="AN529" s="146"/>
      <c r="AO529" s="125"/>
      <c r="AP529" s="146"/>
      <c r="AQ529" s="125"/>
      <c r="AR529" s="146"/>
      <c r="AS529" s="125"/>
      <c r="AT529" s="146"/>
      <c r="AU529" s="125"/>
      <c r="AV529" s="125"/>
      <c r="AW529" s="146"/>
      <c r="AX529" s="125"/>
      <c r="AY529" s="125"/>
      <c r="AZ529" s="185"/>
      <c r="BA529" s="125"/>
      <c r="BB529" s="125"/>
      <c r="BC529" s="125"/>
      <c r="BD529" s="125"/>
      <c r="BE529" s="125"/>
      <c r="BF529" s="125"/>
      <c r="BG529" s="125"/>
      <c r="BH529" s="125"/>
      <c r="BI529" s="125"/>
      <c r="BJ529" s="125"/>
    </row>
    <row r="530">
      <c r="A530" s="146"/>
      <c r="B530" s="146"/>
      <c r="C530" s="146"/>
      <c r="D530" s="146"/>
      <c r="F530" s="272"/>
      <c r="G530" s="273"/>
      <c r="H530" s="146"/>
      <c r="I530" s="274"/>
      <c r="J530" s="146"/>
      <c r="K530" s="146"/>
      <c r="L530" s="275"/>
      <c r="M530" s="125"/>
      <c r="N530" s="147"/>
      <c r="O530" s="146"/>
      <c r="P530" s="125"/>
      <c r="Q530" s="275"/>
      <c r="R530" s="148"/>
      <c r="S530" s="148"/>
      <c r="T530" s="146"/>
      <c r="U530" s="146"/>
      <c r="V530" s="146"/>
      <c r="W530" s="272"/>
      <c r="X530" s="146"/>
      <c r="Y530" s="125"/>
      <c r="Z530" s="125"/>
      <c r="AA530" s="146"/>
      <c r="AB530" s="183"/>
      <c r="AC530" s="125"/>
      <c r="AD530" s="146"/>
      <c r="AE530" s="125"/>
      <c r="AF530" s="146"/>
      <c r="AG530" s="125"/>
      <c r="AH530" s="146"/>
      <c r="AI530" s="125"/>
      <c r="AJ530" s="125"/>
      <c r="AK530" s="146"/>
      <c r="AL530" s="125"/>
      <c r="AM530" s="125"/>
      <c r="AN530" s="146"/>
      <c r="AO530" s="125"/>
      <c r="AP530" s="146"/>
      <c r="AQ530" s="125"/>
      <c r="AR530" s="146"/>
      <c r="AS530" s="125"/>
      <c r="AT530" s="146"/>
      <c r="AU530" s="125"/>
      <c r="AV530" s="125"/>
      <c r="AW530" s="146"/>
      <c r="AX530" s="125"/>
      <c r="AY530" s="125"/>
      <c r="AZ530" s="185"/>
      <c r="BA530" s="125"/>
      <c r="BB530" s="125"/>
      <c r="BC530" s="125"/>
      <c r="BD530" s="125"/>
      <c r="BE530" s="125"/>
      <c r="BF530" s="125"/>
      <c r="BG530" s="125"/>
      <c r="BH530" s="125"/>
      <c r="BI530" s="125"/>
      <c r="BJ530" s="125"/>
    </row>
    <row r="531">
      <c r="A531" s="146"/>
      <c r="B531" s="146"/>
      <c r="C531" s="146"/>
      <c r="D531" s="146"/>
      <c r="F531" s="272"/>
      <c r="G531" s="273"/>
      <c r="H531" s="146"/>
      <c r="I531" s="274"/>
      <c r="J531" s="146"/>
      <c r="K531" s="146"/>
      <c r="L531" s="275"/>
      <c r="M531" s="125"/>
      <c r="N531" s="147"/>
      <c r="O531" s="146"/>
      <c r="P531" s="125"/>
      <c r="Q531" s="275"/>
      <c r="R531" s="148"/>
      <c r="S531" s="148"/>
      <c r="T531" s="146"/>
      <c r="U531" s="146"/>
      <c r="V531" s="146"/>
      <c r="W531" s="272"/>
      <c r="X531" s="146"/>
      <c r="Y531" s="125"/>
      <c r="Z531" s="125"/>
      <c r="AA531" s="146"/>
      <c r="AB531" s="183"/>
      <c r="AC531" s="125"/>
      <c r="AD531" s="146"/>
      <c r="AE531" s="125"/>
      <c r="AF531" s="146"/>
      <c r="AG531" s="125"/>
      <c r="AH531" s="146"/>
      <c r="AI531" s="125"/>
      <c r="AJ531" s="125"/>
      <c r="AK531" s="146"/>
      <c r="AL531" s="125"/>
      <c r="AM531" s="125"/>
      <c r="AN531" s="146"/>
      <c r="AO531" s="125"/>
      <c r="AP531" s="146"/>
      <c r="AQ531" s="125"/>
      <c r="AR531" s="146"/>
      <c r="AS531" s="125"/>
      <c r="AT531" s="146"/>
      <c r="AU531" s="125"/>
      <c r="AV531" s="125"/>
      <c r="AW531" s="146"/>
      <c r="AX531" s="125"/>
      <c r="AY531" s="125"/>
      <c r="AZ531" s="185"/>
      <c r="BA531" s="125"/>
      <c r="BB531" s="125"/>
      <c r="BC531" s="125"/>
      <c r="BD531" s="125"/>
      <c r="BE531" s="125"/>
      <c r="BF531" s="125"/>
      <c r="BG531" s="125"/>
      <c r="BH531" s="125"/>
      <c r="BI531" s="125"/>
      <c r="BJ531" s="125"/>
    </row>
    <row r="532">
      <c r="A532" s="146"/>
      <c r="B532" s="146"/>
      <c r="C532" s="146"/>
      <c r="D532" s="146"/>
      <c r="F532" s="272"/>
      <c r="G532" s="273"/>
      <c r="H532" s="146"/>
      <c r="I532" s="274"/>
      <c r="J532" s="146"/>
      <c r="K532" s="146"/>
      <c r="L532" s="275"/>
      <c r="M532" s="125"/>
      <c r="N532" s="147"/>
      <c r="O532" s="146"/>
      <c r="P532" s="125"/>
      <c r="Q532" s="275"/>
      <c r="R532" s="148"/>
      <c r="S532" s="148"/>
      <c r="T532" s="146"/>
      <c r="U532" s="146"/>
      <c r="V532" s="146"/>
      <c r="W532" s="272"/>
      <c r="X532" s="146"/>
      <c r="Y532" s="125"/>
      <c r="Z532" s="125"/>
      <c r="AA532" s="146"/>
      <c r="AB532" s="183"/>
      <c r="AC532" s="125"/>
      <c r="AD532" s="146"/>
      <c r="AE532" s="125"/>
      <c r="AF532" s="146"/>
      <c r="AG532" s="125"/>
      <c r="AH532" s="146"/>
      <c r="AI532" s="125"/>
      <c r="AJ532" s="125"/>
      <c r="AK532" s="146"/>
      <c r="AL532" s="125"/>
      <c r="AM532" s="125"/>
      <c r="AN532" s="146"/>
      <c r="AO532" s="125"/>
      <c r="AP532" s="146"/>
      <c r="AQ532" s="125"/>
      <c r="AR532" s="146"/>
      <c r="AS532" s="125"/>
      <c r="AT532" s="146"/>
      <c r="AU532" s="125"/>
      <c r="AV532" s="125"/>
      <c r="AW532" s="146"/>
      <c r="AX532" s="125"/>
      <c r="AY532" s="125"/>
      <c r="AZ532" s="185"/>
      <c r="BA532" s="125"/>
      <c r="BB532" s="125"/>
      <c r="BC532" s="125"/>
      <c r="BD532" s="125"/>
      <c r="BE532" s="125"/>
      <c r="BF532" s="125"/>
      <c r="BG532" s="125"/>
      <c r="BH532" s="125"/>
      <c r="BI532" s="125"/>
      <c r="BJ532" s="125"/>
    </row>
    <row r="533">
      <c r="A533" s="146"/>
      <c r="B533" s="146"/>
      <c r="C533" s="146"/>
      <c r="D533" s="146"/>
      <c r="F533" s="272"/>
      <c r="G533" s="273"/>
      <c r="H533" s="146"/>
      <c r="I533" s="274"/>
      <c r="J533" s="146"/>
      <c r="K533" s="146"/>
      <c r="L533" s="275"/>
      <c r="M533" s="125"/>
      <c r="N533" s="147"/>
      <c r="O533" s="146"/>
      <c r="P533" s="125"/>
      <c r="Q533" s="275"/>
      <c r="R533" s="148"/>
      <c r="S533" s="148"/>
      <c r="T533" s="146"/>
      <c r="U533" s="146"/>
      <c r="V533" s="146"/>
      <c r="W533" s="272"/>
      <c r="X533" s="146"/>
      <c r="Y533" s="125"/>
      <c r="Z533" s="125"/>
      <c r="AA533" s="146"/>
      <c r="AB533" s="183"/>
      <c r="AC533" s="125"/>
      <c r="AD533" s="146"/>
      <c r="AE533" s="125"/>
      <c r="AF533" s="146"/>
      <c r="AG533" s="125"/>
      <c r="AH533" s="146"/>
      <c r="AI533" s="125"/>
      <c r="AJ533" s="125"/>
      <c r="AK533" s="146"/>
      <c r="AL533" s="125"/>
      <c r="AM533" s="125"/>
      <c r="AN533" s="146"/>
      <c r="AO533" s="125"/>
      <c r="AP533" s="146"/>
      <c r="AQ533" s="125"/>
      <c r="AR533" s="146"/>
      <c r="AS533" s="125"/>
      <c r="AT533" s="146"/>
      <c r="AU533" s="125"/>
      <c r="AV533" s="125"/>
      <c r="AW533" s="146"/>
      <c r="AX533" s="125"/>
      <c r="AY533" s="125"/>
      <c r="AZ533" s="185"/>
      <c r="BA533" s="125"/>
      <c r="BB533" s="125"/>
      <c r="BC533" s="125"/>
      <c r="BD533" s="125"/>
      <c r="BE533" s="125"/>
      <c r="BF533" s="125"/>
      <c r="BG533" s="125"/>
      <c r="BH533" s="125"/>
      <c r="BI533" s="125"/>
      <c r="BJ533" s="125"/>
    </row>
    <row r="534">
      <c r="A534" s="146"/>
      <c r="B534" s="146"/>
      <c r="C534" s="146"/>
      <c r="D534" s="146"/>
      <c r="F534" s="272"/>
      <c r="G534" s="273"/>
      <c r="H534" s="146"/>
      <c r="I534" s="274"/>
      <c r="J534" s="146"/>
      <c r="K534" s="146"/>
      <c r="L534" s="275"/>
      <c r="M534" s="125"/>
      <c r="N534" s="147"/>
      <c r="O534" s="146"/>
      <c r="P534" s="125"/>
      <c r="Q534" s="275"/>
      <c r="R534" s="148"/>
      <c r="S534" s="148"/>
      <c r="T534" s="146"/>
      <c r="U534" s="146"/>
      <c r="V534" s="146"/>
      <c r="W534" s="272"/>
      <c r="X534" s="146"/>
      <c r="Y534" s="125"/>
      <c r="Z534" s="125"/>
      <c r="AA534" s="146"/>
      <c r="AB534" s="183"/>
      <c r="AC534" s="125"/>
      <c r="AD534" s="146"/>
      <c r="AE534" s="125"/>
      <c r="AF534" s="146"/>
      <c r="AG534" s="125"/>
      <c r="AH534" s="146"/>
      <c r="AI534" s="125"/>
      <c r="AJ534" s="125"/>
      <c r="AK534" s="146"/>
      <c r="AL534" s="125"/>
      <c r="AM534" s="125"/>
      <c r="AN534" s="146"/>
      <c r="AO534" s="125"/>
      <c r="AP534" s="146"/>
      <c r="AQ534" s="125"/>
      <c r="AR534" s="146"/>
      <c r="AS534" s="125"/>
      <c r="AT534" s="146"/>
      <c r="AU534" s="125"/>
      <c r="AV534" s="125"/>
      <c r="AW534" s="146"/>
      <c r="AX534" s="125"/>
      <c r="AY534" s="125"/>
      <c r="AZ534" s="185"/>
      <c r="BA534" s="125"/>
      <c r="BB534" s="125"/>
      <c r="BC534" s="125"/>
      <c r="BD534" s="125"/>
      <c r="BE534" s="125"/>
      <c r="BF534" s="125"/>
      <c r="BG534" s="125"/>
      <c r="BH534" s="125"/>
      <c r="BI534" s="125"/>
      <c r="BJ534" s="125"/>
    </row>
    <row r="535">
      <c r="A535" s="146"/>
      <c r="B535" s="146"/>
      <c r="C535" s="146"/>
      <c r="D535" s="146"/>
      <c r="F535" s="272"/>
      <c r="G535" s="273"/>
      <c r="H535" s="146"/>
      <c r="I535" s="274"/>
      <c r="J535" s="146"/>
      <c r="K535" s="146"/>
      <c r="L535" s="275"/>
      <c r="M535" s="125"/>
      <c r="N535" s="147"/>
      <c r="O535" s="146"/>
      <c r="P535" s="125"/>
      <c r="Q535" s="275"/>
      <c r="R535" s="148"/>
      <c r="S535" s="148"/>
      <c r="T535" s="146"/>
      <c r="U535" s="146"/>
      <c r="V535" s="146"/>
      <c r="W535" s="272"/>
      <c r="X535" s="146"/>
      <c r="Y535" s="125"/>
      <c r="Z535" s="125"/>
      <c r="AA535" s="146"/>
      <c r="AB535" s="183"/>
      <c r="AC535" s="125"/>
      <c r="AD535" s="146"/>
      <c r="AE535" s="125"/>
      <c r="AF535" s="146"/>
      <c r="AG535" s="125"/>
      <c r="AH535" s="146"/>
      <c r="AI535" s="125"/>
      <c r="AJ535" s="125"/>
      <c r="AK535" s="146"/>
      <c r="AL535" s="125"/>
      <c r="AM535" s="125"/>
      <c r="AN535" s="146"/>
      <c r="AO535" s="125"/>
      <c r="AP535" s="146"/>
      <c r="AQ535" s="125"/>
      <c r="AR535" s="146"/>
      <c r="AS535" s="125"/>
      <c r="AT535" s="146"/>
      <c r="AU535" s="125"/>
      <c r="AV535" s="125"/>
      <c r="AW535" s="146"/>
      <c r="AX535" s="125"/>
      <c r="AY535" s="125"/>
      <c r="AZ535" s="185"/>
      <c r="BA535" s="125"/>
      <c r="BB535" s="125"/>
      <c r="BC535" s="125"/>
      <c r="BD535" s="125"/>
      <c r="BE535" s="125"/>
      <c r="BF535" s="125"/>
      <c r="BG535" s="125"/>
      <c r="BH535" s="125"/>
      <c r="BI535" s="125"/>
      <c r="BJ535" s="125"/>
    </row>
    <row r="536">
      <c r="A536" s="146"/>
      <c r="B536" s="146"/>
      <c r="C536" s="146"/>
      <c r="D536" s="146"/>
      <c r="F536" s="272"/>
      <c r="G536" s="273"/>
      <c r="H536" s="146"/>
      <c r="I536" s="274"/>
      <c r="J536" s="146"/>
      <c r="K536" s="146"/>
      <c r="L536" s="275"/>
      <c r="M536" s="125"/>
      <c r="N536" s="147"/>
      <c r="O536" s="146"/>
      <c r="P536" s="125"/>
      <c r="Q536" s="275"/>
      <c r="R536" s="148"/>
      <c r="S536" s="148"/>
      <c r="T536" s="146"/>
      <c r="U536" s="146"/>
      <c r="V536" s="146"/>
      <c r="W536" s="272"/>
      <c r="X536" s="146"/>
      <c r="Y536" s="125"/>
      <c r="Z536" s="125"/>
      <c r="AA536" s="146"/>
      <c r="AB536" s="183"/>
      <c r="AC536" s="125"/>
      <c r="AD536" s="146"/>
      <c r="AE536" s="125"/>
      <c r="AF536" s="146"/>
      <c r="AG536" s="125"/>
      <c r="AH536" s="146"/>
      <c r="AI536" s="125"/>
      <c r="AJ536" s="125"/>
      <c r="AK536" s="146"/>
      <c r="AL536" s="125"/>
      <c r="AM536" s="125"/>
      <c r="AN536" s="146"/>
      <c r="AO536" s="125"/>
      <c r="AP536" s="146"/>
      <c r="AQ536" s="125"/>
      <c r="AR536" s="146"/>
      <c r="AS536" s="125"/>
      <c r="AT536" s="146"/>
      <c r="AU536" s="125"/>
      <c r="AV536" s="125"/>
      <c r="AW536" s="146"/>
      <c r="AX536" s="125"/>
      <c r="AY536" s="125"/>
      <c r="AZ536" s="185"/>
      <c r="BA536" s="125"/>
      <c r="BB536" s="125"/>
      <c r="BC536" s="125"/>
      <c r="BD536" s="125"/>
      <c r="BE536" s="125"/>
      <c r="BF536" s="125"/>
      <c r="BG536" s="125"/>
      <c r="BH536" s="125"/>
      <c r="BI536" s="125"/>
      <c r="BJ536" s="125"/>
    </row>
    <row r="537">
      <c r="A537" s="146"/>
      <c r="B537" s="146"/>
      <c r="C537" s="146"/>
      <c r="D537" s="146"/>
      <c r="F537" s="272"/>
      <c r="G537" s="273"/>
      <c r="H537" s="146"/>
      <c r="I537" s="274"/>
      <c r="J537" s="146"/>
      <c r="K537" s="146"/>
      <c r="L537" s="275"/>
      <c r="M537" s="125"/>
      <c r="N537" s="147"/>
      <c r="O537" s="146"/>
      <c r="P537" s="125"/>
      <c r="Q537" s="275"/>
      <c r="R537" s="148"/>
      <c r="S537" s="148"/>
      <c r="T537" s="146"/>
      <c r="U537" s="146"/>
      <c r="V537" s="146"/>
      <c r="W537" s="272"/>
      <c r="X537" s="146"/>
      <c r="Y537" s="125"/>
      <c r="Z537" s="125"/>
      <c r="AA537" s="146"/>
      <c r="AB537" s="183"/>
      <c r="AC537" s="125"/>
      <c r="AD537" s="146"/>
      <c r="AE537" s="125"/>
      <c r="AF537" s="146"/>
      <c r="AG537" s="125"/>
      <c r="AH537" s="146"/>
      <c r="AI537" s="125"/>
      <c r="AJ537" s="125"/>
      <c r="AK537" s="146"/>
      <c r="AL537" s="125"/>
      <c r="AM537" s="125"/>
      <c r="AN537" s="146"/>
      <c r="AO537" s="125"/>
      <c r="AP537" s="146"/>
      <c r="AQ537" s="125"/>
      <c r="AR537" s="146"/>
      <c r="AS537" s="125"/>
      <c r="AT537" s="146"/>
      <c r="AU537" s="125"/>
      <c r="AV537" s="125"/>
      <c r="AW537" s="146"/>
      <c r="AX537" s="125"/>
      <c r="AY537" s="125"/>
      <c r="AZ537" s="185"/>
      <c r="BA537" s="125"/>
      <c r="BB537" s="125"/>
      <c r="BC537" s="125"/>
      <c r="BD537" s="125"/>
      <c r="BE537" s="125"/>
      <c r="BF537" s="125"/>
      <c r="BG537" s="125"/>
      <c r="BH537" s="125"/>
      <c r="BI537" s="125"/>
      <c r="BJ537" s="125"/>
    </row>
    <row r="538">
      <c r="A538" s="146"/>
      <c r="B538" s="146"/>
      <c r="C538" s="146"/>
      <c r="D538" s="146"/>
      <c r="F538" s="272"/>
      <c r="G538" s="273"/>
      <c r="H538" s="146"/>
      <c r="I538" s="274"/>
      <c r="J538" s="146"/>
      <c r="K538" s="146"/>
      <c r="L538" s="275"/>
      <c r="M538" s="125"/>
      <c r="N538" s="147"/>
      <c r="O538" s="146"/>
      <c r="P538" s="125"/>
      <c r="Q538" s="275"/>
      <c r="R538" s="148"/>
      <c r="S538" s="148"/>
      <c r="T538" s="146"/>
      <c r="U538" s="146"/>
      <c r="V538" s="146"/>
      <c r="W538" s="272"/>
      <c r="X538" s="146"/>
      <c r="Y538" s="125"/>
      <c r="Z538" s="125"/>
      <c r="AA538" s="146"/>
      <c r="AB538" s="183"/>
      <c r="AC538" s="125"/>
      <c r="AD538" s="146"/>
      <c r="AE538" s="125"/>
      <c r="AF538" s="146"/>
      <c r="AG538" s="125"/>
      <c r="AH538" s="146"/>
      <c r="AI538" s="125"/>
      <c r="AJ538" s="125"/>
      <c r="AK538" s="146"/>
      <c r="AL538" s="125"/>
      <c r="AM538" s="125"/>
      <c r="AN538" s="146"/>
      <c r="AO538" s="125"/>
      <c r="AP538" s="146"/>
      <c r="AQ538" s="125"/>
      <c r="AR538" s="146"/>
      <c r="AS538" s="125"/>
      <c r="AT538" s="146"/>
      <c r="AU538" s="125"/>
      <c r="AV538" s="125"/>
      <c r="AW538" s="146"/>
      <c r="AX538" s="125"/>
      <c r="AY538" s="125"/>
      <c r="AZ538" s="185"/>
      <c r="BA538" s="125"/>
      <c r="BB538" s="125"/>
      <c r="BC538" s="125"/>
      <c r="BD538" s="125"/>
      <c r="BE538" s="125"/>
      <c r="BF538" s="125"/>
      <c r="BG538" s="125"/>
      <c r="BH538" s="125"/>
      <c r="BI538" s="125"/>
      <c r="BJ538" s="125"/>
    </row>
    <row r="539">
      <c r="A539" s="146"/>
      <c r="B539" s="146"/>
      <c r="C539" s="146"/>
      <c r="D539" s="146"/>
      <c r="F539" s="272"/>
      <c r="G539" s="273"/>
      <c r="H539" s="146"/>
      <c r="I539" s="274"/>
      <c r="J539" s="146"/>
      <c r="K539" s="146"/>
      <c r="L539" s="275"/>
      <c r="M539" s="125"/>
      <c r="N539" s="147"/>
      <c r="O539" s="146"/>
      <c r="P539" s="125"/>
      <c r="Q539" s="275"/>
      <c r="R539" s="148"/>
      <c r="S539" s="148"/>
      <c r="T539" s="146"/>
      <c r="U539" s="146"/>
      <c r="V539" s="146"/>
      <c r="W539" s="272"/>
      <c r="X539" s="146"/>
      <c r="Y539" s="125"/>
      <c r="Z539" s="125"/>
      <c r="AA539" s="146"/>
      <c r="AB539" s="183"/>
      <c r="AC539" s="125"/>
      <c r="AD539" s="146"/>
      <c r="AE539" s="125"/>
      <c r="AF539" s="146"/>
      <c r="AG539" s="125"/>
      <c r="AH539" s="146"/>
      <c r="AI539" s="125"/>
      <c r="AJ539" s="125"/>
      <c r="AK539" s="146"/>
      <c r="AL539" s="125"/>
      <c r="AM539" s="125"/>
      <c r="AN539" s="146"/>
      <c r="AO539" s="125"/>
      <c r="AP539" s="146"/>
      <c r="AQ539" s="125"/>
      <c r="AR539" s="146"/>
      <c r="AS539" s="125"/>
      <c r="AT539" s="146"/>
      <c r="AU539" s="125"/>
      <c r="AV539" s="125"/>
      <c r="AW539" s="146"/>
      <c r="AX539" s="125"/>
      <c r="AY539" s="125"/>
      <c r="AZ539" s="185"/>
      <c r="BA539" s="125"/>
      <c r="BB539" s="125"/>
      <c r="BC539" s="125"/>
      <c r="BD539" s="125"/>
      <c r="BE539" s="125"/>
      <c r="BF539" s="125"/>
      <c r="BG539" s="125"/>
      <c r="BH539" s="125"/>
      <c r="BI539" s="125"/>
      <c r="BJ539" s="125"/>
    </row>
    <row r="540">
      <c r="A540" s="146"/>
      <c r="B540" s="146"/>
      <c r="C540" s="146"/>
      <c r="D540" s="146"/>
      <c r="F540" s="272"/>
      <c r="G540" s="273"/>
      <c r="H540" s="146"/>
      <c r="I540" s="274"/>
      <c r="J540" s="146"/>
      <c r="K540" s="146"/>
      <c r="L540" s="275"/>
      <c r="M540" s="125"/>
      <c r="N540" s="147"/>
      <c r="O540" s="146"/>
      <c r="P540" s="125"/>
      <c r="Q540" s="275"/>
      <c r="R540" s="148"/>
      <c r="S540" s="148"/>
      <c r="T540" s="146"/>
      <c r="U540" s="146"/>
      <c r="V540" s="146"/>
      <c r="W540" s="272"/>
      <c r="X540" s="146"/>
      <c r="Y540" s="125"/>
      <c r="Z540" s="125"/>
      <c r="AA540" s="146"/>
      <c r="AB540" s="183"/>
      <c r="AC540" s="125"/>
      <c r="AD540" s="146"/>
      <c r="AE540" s="125"/>
      <c r="AF540" s="146"/>
      <c r="AG540" s="125"/>
      <c r="AH540" s="146"/>
      <c r="AI540" s="125"/>
      <c r="AJ540" s="125"/>
      <c r="AK540" s="146"/>
      <c r="AL540" s="125"/>
      <c r="AM540" s="125"/>
      <c r="AN540" s="146"/>
      <c r="AO540" s="125"/>
      <c r="AP540" s="146"/>
      <c r="AQ540" s="125"/>
      <c r="AR540" s="146"/>
      <c r="AS540" s="125"/>
      <c r="AT540" s="146"/>
      <c r="AU540" s="125"/>
      <c r="AV540" s="125"/>
      <c r="AW540" s="146"/>
      <c r="AX540" s="125"/>
      <c r="AY540" s="125"/>
      <c r="AZ540" s="185"/>
      <c r="BA540" s="125"/>
      <c r="BB540" s="125"/>
      <c r="BC540" s="125"/>
      <c r="BD540" s="125"/>
      <c r="BE540" s="125"/>
      <c r="BF540" s="125"/>
      <c r="BG540" s="125"/>
      <c r="BH540" s="125"/>
      <c r="BI540" s="125"/>
      <c r="BJ540" s="125"/>
    </row>
    <row r="541">
      <c r="A541" s="146"/>
      <c r="B541" s="146"/>
      <c r="C541" s="146"/>
      <c r="D541" s="146"/>
      <c r="F541" s="272"/>
      <c r="G541" s="273"/>
      <c r="H541" s="146"/>
      <c r="I541" s="274"/>
      <c r="J541" s="146"/>
      <c r="K541" s="146"/>
      <c r="L541" s="275"/>
      <c r="M541" s="125"/>
      <c r="N541" s="147"/>
      <c r="O541" s="146"/>
      <c r="P541" s="125"/>
      <c r="Q541" s="275"/>
      <c r="R541" s="148"/>
      <c r="S541" s="148"/>
      <c r="T541" s="146"/>
      <c r="U541" s="146"/>
      <c r="V541" s="146"/>
      <c r="W541" s="272"/>
      <c r="X541" s="146"/>
      <c r="Y541" s="125"/>
      <c r="Z541" s="125"/>
      <c r="AA541" s="146"/>
      <c r="AB541" s="183"/>
      <c r="AC541" s="125"/>
      <c r="AD541" s="146"/>
      <c r="AE541" s="125"/>
      <c r="AF541" s="146"/>
      <c r="AG541" s="125"/>
      <c r="AH541" s="146"/>
      <c r="AI541" s="125"/>
      <c r="AJ541" s="125"/>
      <c r="AK541" s="146"/>
      <c r="AL541" s="125"/>
      <c r="AM541" s="125"/>
      <c r="AN541" s="146"/>
      <c r="AO541" s="125"/>
      <c r="AP541" s="146"/>
      <c r="AQ541" s="125"/>
      <c r="AR541" s="146"/>
      <c r="AS541" s="125"/>
      <c r="AT541" s="146"/>
      <c r="AU541" s="125"/>
      <c r="AV541" s="125"/>
      <c r="AW541" s="146"/>
      <c r="AX541" s="125"/>
      <c r="AY541" s="125"/>
      <c r="AZ541" s="185"/>
      <c r="BA541" s="125"/>
      <c r="BB541" s="125"/>
      <c r="BC541" s="125"/>
      <c r="BD541" s="125"/>
      <c r="BE541" s="125"/>
      <c r="BF541" s="125"/>
      <c r="BG541" s="125"/>
      <c r="BH541" s="125"/>
      <c r="BI541" s="125"/>
      <c r="BJ541" s="125"/>
    </row>
    <row r="542">
      <c r="A542" s="146"/>
      <c r="B542" s="146"/>
      <c r="C542" s="146"/>
      <c r="D542" s="146"/>
      <c r="F542" s="272"/>
      <c r="G542" s="273"/>
      <c r="H542" s="146"/>
      <c r="I542" s="274"/>
      <c r="J542" s="146"/>
      <c r="K542" s="146"/>
      <c r="L542" s="275"/>
      <c r="M542" s="125"/>
      <c r="N542" s="147"/>
      <c r="O542" s="146"/>
      <c r="P542" s="125"/>
      <c r="Q542" s="275"/>
      <c r="R542" s="148"/>
      <c r="S542" s="148"/>
      <c r="T542" s="146"/>
      <c r="U542" s="146"/>
      <c r="V542" s="146"/>
      <c r="W542" s="272"/>
      <c r="X542" s="146"/>
      <c r="Y542" s="125"/>
      <c r="Z542" s="125"/>
      <c r="AA542" s="146"/>
      <c r="AB542" s="183"/>
      <c r="AC542" s="125"/>
      <c r="AD542" s="146"/>
      <c r="AE542" s="125"/>
      <c r="AF542" s="146"/>
      <c r="AG542" s="125"/>
      <c r="AH542" s="146"/>
      <c r="AI542" s="125"/>
      <c r="AJ542" s="125"/>
      <c r="AK542" s="146"/>
      <c r="AL542" s="125"/>
      <c r="AM542" s="125"/>
      <c r="AN542" s="146"/>
      <c r="AO542" s="125"/>
      <c r="AP542" s="146"/>
      <c r="AQ542" s="125"/>
      <c r="AR542" s="146"/>
      <c r="AS542" s="125"/>
      <c r="AT542" s="146"/>
      <c r="AU542" s="125"/>
      <c r="AV542" s="125"/>
      <c r="AW542" s="146"/>
      <c r="AX542" s="125"/>
      <c r="AY542" s="125"/>
      <c r="AZ542" s="185"/>
      <c r="BA542" s="125"/>
      <c r="BB542" s="125"/>
      <c r="BC542" s="125"/>
      <c r="BD542" s="125"/>
      <c r="BE542" s="125"/>
      <c r="BF542" s="125"/>
      <c r="BG542" s="125"/>
      <c r="BH542" s="125"/>
      <c r="BI542" s="125"/>
      <c r="BJ542" s="125"/>
    </row>
    <row r="543">
      <c r="A543" s="146"/>
      <c r="B543" s="146"/>
      <c r="C543" s="146"/>
      <c r="D543" s="146"/>
      <c r="F543" s="272"/>
      <c r="G543" s="273"/>
      <c r="H543" s="146"/>
      <c r="I543" s="274"/>
      <c r="J543" s="146"/>
      <c r="K543" s="146"/>
      <c r="L543" s="275"/>
      <c r="M543" s="125"/>
      <c r="N543" s="147"/>
      <c r="O543" s="146"/>
      <c r="P543" s="125"/>
      <c r="Q543" s="275"/>
      <c r="R543" s="148"/>
      <c r="S543" s="148"/>
      <c r="T543" s="146"/>
      <c r="U543" s="146"/>
      <c r="V543" s="146"/>
      <c r="W543" s="272"/>
      <c r="X543" s="146"/>
      <c r="Y543" s="125"/>
      <c r="Z543" s="125"/>
      <c r="AA543" s="146"/>
      <c r="AB543" s="183"/>
      <c r="AC543" s="125"/>
      <c r="AD543" s="146"/>
      <c r="AE543" s="125"/>
      <c r="AF543" s="146"/>
      <c r="AG543" s="125"/>
      <c r="AH543" s="146"/>
      <c r="AI543" s="125"/>
      <c r="AJ543" s="125"/>
      <c r="AK543" s="146"/>
      <c r="AL543" s="125"/>
      <c r="AM543" s="125"/>
      <c r="AN543" s="146"/>
      <c r="AO543" s="125"/>
      <c r="AP543" s="146"/>
      <c r="AQ543" s="125"/>
      <c r="AR543" s="146"/>
      <c r="AS543" s="125"/>
      <c r="AT543" s="146"/>
      <c r="AU543" s="125"/>
      <c r="AV543" s="125"/>
      <c r="AW543" s="146"/>
      <c r="AX543" s="125"/>
      <c r="AY543" s="125"/>
      <c r="AZ543" s="185"/>
      <c r="BA543" s="125"/>
      <c r="BB543" s="125"/>
      <c r="BC543" s="125"/>
      <c r="BD543" s="125"/>
      <c r="BE543" s="125"/>
      <c r="BF543" s="125"/>
      <c r="BG543" s="125"/>
      <c r="BH543" s="125"/>
      <c r="BI543" s="125"/>
      <c r="BJ543" s="125"/>
    </row>
    <row r="544">
      <c r="A544" s="146"/>
      <c r="B544" s="146"/>
      <c r="C544" s="146"/>
      <c r="D544" s="146"/>
      <c r="F544" s="272"/>
      <c r="G544" s="273"/>
      <c r="H544" s="146"/>
      <c r="I544" s="274"/>
      <c r="J544" s="146"/>
      <c r="K544" s="146"/>
      <c r="L544" s="275"/>
      <c r="M544" s="125"/>
      <c r="N544" s="147"/>
      <c r="O544" s="146"/>
      <c r="P544" s="125"/>
      <c r="Q544" s="275"/>
      <c r="R544" s="148"/>
      <c r="S544" s="148"/>
      <c r="T544" s="146"/>
      <c r="U544" s="146"/>
      <c r="V544" s="146"/>
      <c r="W544" s="272"/>
      <c r="X544" s="146"/>
      <c r="Y544" s="125"/>
      <c r="Z544" s="125"/>
      <c r="AA544" s="146"/>
      <c r="AB544" s="183"/>
      <c r="AC544" s="125"/>
      <c r="AD544" s="146"/>
      <c r="AE544" s="125"/>
      <c r="AF544" s="146"/>
      <c r="AG544" s="125"/>
      <c r="AH544" s="146"/>
      <c r="AI544" s="125"/>
      <c r="AJ544" s="125"/>
      <c r="AK544" s="146"/>
      <c r="AL544" s="125"/>
      <c r="AM544" s="125"/>
      <c r="AN544" s="146"/>
      <c r="AO544" s="125"/>
      <c r="AP544" s="146"/>
      <c r="AQ544" s="125"/>
      <c r="AR544" s="146"/>
      <c r="AS544" s="125"/>
      <c r="AT544" s="146"/>
      <c r="AU544" s="125"/>
      <c r="AV544" s="125"/>
      <c r="AW544" s="146"/>
      <c r="AX544" s="125"/>
      <c r="AY544" s="125"/>
      <c r="AZ544" s="185"/>
      <c r="BA544" s="125"/>
      <c r="BB544" s="125"/>
      <c r="BC544" s="125"/>
      <c r="BD544" s="125"/>
      <c r="BE544" s="125"/>
      <c r="BF544" s="125"/>
      <c r="BG544" s="125"/>
      <c r="BH544" s="125"/>
      <c r="BI544" s="125"/>
      <c r="BJ544" s="125"/>
    </row>
    <row r="545">
      <c r="A545" s="146"/>
      <c r="B545" s="146"/>
      <c r="C545" s="146"/>
      <c r="D545" s="146"/>
      <c r="F545" s="272"/>
      <c r="G545" s="273"/>
      <c r="H545" s="146"/>
      <c r="I545" s="274"/>
      <c r="J545" s="146"/>
      <c r="K545" s="146"/>
      <c r="L545" s="275"/>
      <c r="M545" s="125"/>
      <c r="N545" s="147"/>
      <c r="O545" s="146"/>
      <c r="P545" s="125"/>
      <c r="Q545" s="275"/>
      <c r="R545" s="148"/>
      <c r="S545" s="148"/>
      <c r="T545" s="146"/>
      <c r="U545" s="146"/>
      <c r="V545" s="146"/>
      <c r="W545" s="272"/>
      <c r="X545" s="146"/>
      <c r="Y545" s="125"/>
      <c r="Z545" s="125"/>
      <c r="AA545" s="146"/>
      <c r="AB545" s="183"/>
      <c r="AC545" s="125"/>
      <c r="AD545" s="146"/>
      <c r="AE545" s="125"/>
      <c r="AF545" s="146"/>
      <c r="AG545" s="125"/>
      <c r="AH545" s="146"/>
      <c r="AI545" s="125"/>
      <c r="AJ545" s="125"/>
      <c r="AK545" s="146"/>
      <c r="AL545" s="125"/>
      <c r="AM545" s="125"/>
      <c r="AN545" s="146"/>
      <c r="AO545" s="125"/>
      <c r="AP545" s="146"/>
      <c r="AQ545" s="125"/>
      <c r="AR545" s="146"/>
      <c r="AS545" s="125"/>
      <c r="AT545" s="146"/>
      <c r="AU545" s="125"/>
      <c r="AV545" s="125"/>
      <c r="AW545" s="146"/>
      <c r="AX545" s="125"/>
      <c r="AY545" s="125"/>
      <c r="AZ545" s="185"/>
      <c r="BA545" s="125"/>
      <c r="BB545" s="125"/>
      <c r="BC545" s="125"/>
      <c r="BD545" s="125"/>
      <c r="BE545" s="125"/>
      <c r="BF545" s="125"/>
      <c r="BG545" s="125"/>
      <c r="BH545" s="125"/>
      <c r="BI545" s="125"/>
      <c r="BJ545" s="125"/>
    </row>
    <row r="546">
      <c r="A546" s="146"/>
      <c r="B546" s="146"/>
      <c r="C546" s="146"/>
      <c r="D546" s="146"/>
      <c r="F546" s="272"/>
      <c r="G546" s="273"/>
      <c r="H546" s="146"/>
      <c r="I546" s="274"/>
      <c r="J546" s="146"/>
      <c r="K546" s="146"/>
      <c r="L546" s="275"/>
      <c r="M546" s="125"/>
      <c r="N546" s="147"/>
      <c r="O546" s="146"/>
      <c r="P546" s="125"/>
      <c r="Q546" s="275"/>
      <c r="R546" s="148"/>
      <c r="S546" s="148"/>
      <c r="T546" s="146"/>
      <c r="U546" s="146"/>
      <c r="V546" s="146"/>
      <c r="W546" s="272"/>
      <c r="X546" s="146"/>
      <c r="Y546" s="125"/>
      <c r="Z546" s="125"/>
      <c r="AA546" s="146"/>
      <c r="AB546" s="183"/>
      <c r="AC546" s="125"/>
      <c r="AD546" s="146"/>
      <c r="AE546" s="125"/>
      <c r="AF546" s="146"/>
      <c r="AG546" s="125"/>
      <c r="AH546" s="146"/>
      <c r="AI546" s="125"/>
      <c r="AJ546" s="125"/>
      <c r="AK546" s="146"/>
      <c r="AL546" s="125"/>
      <c r="AM546" s="125"/>
      <c r="AN546" s="146"/>
      <c r="AO546" s="125"/>
      <c r="AP546" s="146"/>
      <c r="AQ546" s="125"/>
      <c r="AR546" s="146"/>
      <c r="AS546" s="125"/>
      <c r="AT546" s="146"/>
      <c r="AU546" s="125"/>
      <c r="AV546" s="125"/>
      <c r="AW546" s="146"/>
      <c r="AX546" s="125"/>
      <c r="AY546" s="125"/>
      <c r="AZ546" s="185"/>
      <c r="BA546" s="125"/>
      <c r="BB546" s="125"/>
      <c r="BC546" s="125"/>
      <c r="BD546" s="125"/>
      <c r="BE546" s="125"/>
      <c r="BF546" s="125"/>
      <c r="BG546" s="125"/>
      <c r="BH546" s="125"/>
      <c r="BI546" s="125"/>
      <c r="BJ546" s="125"/>
    </row>
    <row r="547">
      <c r="A547" s="146"/>
      <c r="B547" s="146"/>
      <c r="C547" s="146"/>
      <c r="D547" s="146"/>
      <c r="F547" s="272"/>
      <c r="G547" s="273"/>
      <c r="H547" s="146"/>
      <c r="I547" s="274"/>
      <c r="J547" s="146"/>
      <c r="K547" s="146"/>
      <c r="L547" s="275"/>
      <c r="M547" s="125"/>
      <c r="N547" s="147"/>
      <c r="O547" s="146"/>
      <c r="P547" s="125"/>
      <c r="Q547" s="275"/>
      <c r="R547" s="148"/>
      <c r="S547" s="148"/>
      <c r="T547" s="146"/>
      <c r="U547" s="146"/>
      <c r="V547" s="146"/>
      <c r="W547" s="272"/>
      <c r="X547" s="146"/>
      <c r="Y547" s="125"/>
      <c r="Z547" s="125"/>
      <c r="AA547" s="146"/>
      <c r="AB547" s="183"/>
      <c r="AC547" s="125"/>
      <c r="AD547" s="146"/>
      <c r="AE547" s="125"/>
      <c r="AF547" s="146"/>
      <c r="AG547" s="125"/>
      <c r="AH547" s="146"/>
      <c r="AI547" s="125"/>
      <c r="AJ547" s="125"/>
      <c r="AK547" s="146"/>
      <c r="AL547" s="125"/>
      <c r="AM547" s="125"/>
      <c r="AN547" s="146"/>
      <c r="AO547" s="125"/>
      <c r="AP547" s="146"/>
      <c r="AQ547" s="125"/>
      <c r="AR547" s="146"/>
      <c r="AS547" s="125"/>
      <c r="AT547" s="146"/>
      <c r="AU547" s="125"/>
      <c r="AV547" s="125"/>
      <c r="AW547" s="146"/>
      <c r="AX547" s="125"/>
      <c r="AY547" s="125"/>
      <c r="AZ547" s="185"/>
      <c r="BA547" s="125"/>
      <c r="BB547" s="125"/>
      <c r="BC547" s="125"/>
      <c r="BD547" s="125"/>
      <c r="BE547" s="125"/>
      <c r="BF547" s="125"/>
      <c r="BG547" s="125"/>
      <c r="BH547" s="125"/>
      <c r="BI547" s="125"/>
      <c r="BJ547" s="125"/>
    </row>
    <row r="548">
      <c r="A548" s="146"/>
      <c r="B548" s="146"/>
      <c r="C548" s="146"/>
      <c r="D548" s="146"/>
      <c r="F548" s="272"/>
      <c r="G548" s="273"/>
      <c r="H548" s="146"/>
      <c r="I548" s="274"/>
      <c r="J548" s="146"/>
      <c r="K548" s="146"/>
      <c r="L548" s="275"/>
      <c r="M548" s="125"/>
      <c r="N548" s="147"/>
      <c r="O548" s="146"/>
      <c r="P548" s="125"/>
      <c r="Q548" s="275"/>
      <c r="R548" s="148"/>
      <c r="S548" s="148"/>
      <c r="T548" s="146"/>
      <c r="U548" s="146"/>
      <c r="V548" s="146"/>
      <c r="W548" s="272"/>
      <c r="X548" s="146"/>
      <c r="Y548" s="125"/>
      <c r="Z548" s="125"/>
      <c r="AA548" s="146"/>
      <c r="AB548" s="183"/>
      <c r="AC548" s="125"/>
      <c r="AD548" s="146"/>
      <c r="AE548" s="125"/>
      <c r="AF548" s="146"/>
      <c r="AG548" s="125"/>
      <c r="AH548" s="146"/>
      <c r="AI548" s="125"/>
      <c r="AJ548" s="125"/>
      <c r="AK548" s="146"/>
      <c r="AL548" s="125"/>
      <c r="AM548" s="125"/>
      <c r="AN548" s="146"/>
      <c r="AO548" s="125"/>
      <c r="AP548" s="146"/>
      <c r="AQ548" s="125"/>
      <c r="AR548" s="146"/>
      <c r="AS548" s="125"/>
      <c r="AT548" s="146"/>
      <c r="AU548" s="125"/>
      <c r="AV548" s="125"/>
      <c r="AW548" s="146"/>
      <c r="AX548" s="125"/>
      <c r="AY548" s="125"/>
      <c r="AZ548" s="185"/>
      <c r="BA548" s="125"/>
      <c r="BB548" s="125"/>
      <c r="BC548" s="125"/>
      <c r="BD548" s="125"/>
      <c r="BE548" s="125"/>
      <c r="BF548" s="125"/>
      <c r="BG548" s="125"/>
      <c r="BH548" s="125"/>
      <c r="BI548" s="125"/>
      <c r="BJ548" s="125"/>
    </row>
    <row r="549">
      <c r="A549" s="146"/>
      <c r="B549" s="146"/>
      <c r="C549" s="146"/>
      <c r="D549" s="146"/>
      <c r="F549" s="272"/>
      <c r="G549" s="273"/>
      <c r="H549" s="146"/>
      <c r="I549" s="274"/>
      <c r="J549" s="146"/>
      <c r="K549" s="146"/>
      <c r="L549" s="275"/>
      <c r="M549" s="125"/>
      <c r="N549" s="147"/>
      <c r="O549" s="146"/>
      <c r="P549" s="125"/>
      <c r="Q549" s="275"/>
      <c r="R549" s="148"/>
      <c r="S549" s="148"/>
      <c r="T549" s="146"/>
      <c r="U549" s="146"/>
      <c r="V549" s="146"/>
      <c r="W549" s="272"/>
      <c r="X549" s="146"/>
      <c r="Y549" s="125"/>
      <c r="Z549" s="125"/>
      <c r="AA549" s="146"/>
      <c r="AB549" s="183"/>
      <c r="AC549" s="125"/>
      <c r="AD549" s="146"/>
      <c r="AE549" s="125"/>
      <c r="AF549" s="146"/>
      <c r="AG549" s="125"/>
      <c r="AH549" s="146"/>
      <c r="AI549" s="125"/>
      <c r="AJ549" s="125"/>
      <c r="AK549" s="146"/>
      <c r="AL549" s="125"/>
      <c r="AM549" s="125"/>
      <c r="AN549" s="146"/>
      <c r="AO549" s="125"/>
      <c r="AP549" s="146"/>
      <c r="AQ549" s="125"/>
      <c r="AR549" s="146"/>
      <c r="AS549" s="125"/>
      <c r="AT549" s="146"/>
      <c r="AU549" s="125"/>
      <c r="AV549" s="125"/>
      <c r="AW549" s="146"/>
      <c r="AX549" s="125"/>
      <c r="AY549" s="125"/>
      <c r="AZ549" s="185"/>
      <c r="BA549" s="125"/>
      <c r="BB549" s="125"/>
      <c r="BC549" s="125"/>
      <c r="BD549" s="125"/>
      <c r="BE549" s="125"/>
      <c r="BF549" s="125"/>
      <c r="BG549" s="125"/>
      <c r="BH549" s="125"/>
      <c r="BI549" s="125"/>
      <c r="BJ549" s="125"/>
    </row>
    <row r="550">
      <c r="A550" s="146"/>
      <c r="B550" s="146"/>
      <c r="C550" s="146"/>
      <c r="D550" s="146"/>
      <c r="F550" s="272"/>
      <c r="G550" s="273"/>
      <c r="H550" s="146"/>
      <c r="I550" s="274"/>
      <c r="J550" s="146"/>
      <c r="K550" s="146"/>
      <c r="L550" s="275"/>
      <c r="M550" s="125"/>
      <c r="N550" s="147"/>
      <c r="O550" s="146"/>
      <c r="P550" s="125"/>
      <c r="Q550" s="275"/>
      <c r="R550" s="148"/>
      <c r="S550" s="148"/>
      <c r="T550" s="146"/>
      <c r="U550" s="146"/>
      <c r="V550" s="146"/>
      <c r="W550" s="272"/>
      <c r="X550" s="146"/>
      <c r="Y550" s="125"/>
      <c r="Z550" s="125"/>
      <c r="AA550" s="146"/>
      <c r="AB550" s="183"/>
      <c r="AC550" s="125"/>
      <c r="AD550" s="146"/>
      <c r="AE550" s="125"/>
      <c r="AF550" s="146"/>
      <c r="AG550" s="125"/>
      <c r="AH550" s="146"/>
      <c r="AI550" s="125"/>
      <c r="AJ550" s="125"/>
      <c r="AK550" s="146"/>
      <c r="AL550" s="125"/>
      <c r="AM550" s="125"/>
      <c r="AN550" s="146"/>
      <c r="AO550" s="125"/>
      <c r="AP550" s="146"/>
      <c r="AQ550" s="125"/>
      <c r="AR550" s="146"/>
      <c r="AS550" s="125"/>
      <c r="AT550" s="146"/>
      <c r="AU550" s="125"/>
      <c r="AV550" s="125"/>
      <c r="AW550" s="146"/>
      <c r="AX550" s="125"/>
      <c r="AY550" s="125"/>
      <c r="AZ550" s="185"/>
      <c r="BA550" s="125"/>
      <c r="BB550" s="125"/>
      <c r="BC550" s="125"/>
      <c r="BD550" s="125"/>
      <c r="BE550" s="125"/>
      <c r="BF550" s="125"/>
      <c r="BG550" s="125"/>
      <c r="BH550" s="125"/>
      <c r="BI550" s="125"/>
      <c r="BJ550" s="125"/>
    </row>
    <row r="551">
      <c r="A551" s="146"/>
      <c r="B551" s="146"/>
      <c r="C551" s="146"/>
      <c r="D551" s="146"/>
      <c r="F551" s="272"/>
      <c r="G551" s="273"/>
      <c r="H551" s="146"/>
      <c r="I551" s="274"/>
      <c r="J551" s="146"/>
      <c r="K551" s="146"/>
      <c r="L551" s="275"/>
      <c r="M551" s="125"/>
      <c r="N551" s="147"/>
      <c r="O551" s="146"/>
      <c r="P551" s="125"/>
      <c r="Q551" s="275"/>
      <c r="R551" s="148"/>
      <c r="S551" s="148"/>
      <c r="T551" s="146"/>
      <c r="U551" s="146"/>
      <c r="V551" s="146"/>
      <c r="W551" s="272"/>
      <c r="X551" s="146"/>
      <c r="Y551" s="125"/>
      <c r="Z551" s="125"/>
      <c r="AA551" s="146"/>
      <c r="AB551" s="183"/>
      <c r="AC551" s="125"/>
      <c r="AD551" s="146"/>
      <c r="AE551" s="125"/>
      <c r="AF551" s="146"/>
      <c r="AG551" s="125"/>
      <c r="AH551" s="146"/>
      <c r="AI551" s="125"/>
      <c r="AJ551" s="125"/>
      <c r="AK551" s="146"/>
      <c r="AL551" s="125"/>
      <c r="AM551" s="125"/>
      <c r="AN551" s="146"/>
      <c r="AO551" s="125"/>
      <c r="AP551" s="146"/>
      <c r="AQ551" s="125"/>
      <c r="AR551" s="146"/>
      <c r="AS551" s="125"/>
      <c r="AT551" s="146"/>
      <c r="AU551" s="125"/>
      <c r="AV551" s="125"/>
      <c r="AW551" s="146"/>
      <c r="AX551" s="125"/>
      <c r="AY551" s="125"/>
      <c r="AZ551" s="185"/>
      <c r="BA551" s="125"/>
      <c r="BB551" s="125"/>
      <c r="BC551" s="125"/>
      <c r="BD551" s="125"/>
      <c r="BE551" s="125"/>
      <c r="BF551" s="125"/>
      <c r="BG551" s="125"/>
      <c r="BH551" s="125"/>
      <c r="BI551" s="125"/>
      <c r="BJ551" s="125"/>
    </row>
    <row r="552">
      <c r="A552" s="146"/>
      <c r="B552" s="146"/>
      <c r="C552" s="146"/>
      <c r="D552" s="146"/>
      <c r="F552" s="272"/>
      <c r="G552" s="273"/>
      <c r="H552" s="146"/>
      <c r="I552" s="274"/>
      <c r="J552" s="146"/>
      <c r="K552" s="146"/>
      <c r="L552" s="275"/>
      <c r="M552" s="125"/>
      <c r="N552" s="147"/>
      <c r="O552" s="146"/>
      <c r="P552" s="125"/>
      <c r="Q552" s="275"/>
      <c r="R552" s="148"/>
      <c r="S552" s="148"/>
      <c r="T552" s="146"/>
      <c r="U552" s="146"/>
      <c r="V552" s="146"/>
      <c r="W552" s="272"/>
      <c r="X552" s="146"/>
      <c r="Y552" s="125"/>
      <c r="Z552" s="125"/>
      <c r="AA552" s="146"/>
      <c r="AB552" s="183"/>
      <c r="AC552" s="125"/>
      <c r="AD552" s="146"/>
      <c r="AE552" s="125"/>
      <c r="AF552" s="146"/>
      <c r="AG552" s="125"/>
      <c r="AH552" s="146"/>
      <c r="AI552" s="125"/>
      <c r="AJ552" s="125"/>
      <c r="AK552" s="146"/>
      <c r="AL552" s="125"/>
      <c r="AM552" s="125"/>
      <c r="AN552" s="146"/>
      <c r="AO552" s="125"/>
      <c r="AP552" s="146"/>
      <c r="AQ552" s="125"/>
      <c r="AR552" s="146"/>
      <c r="AS552" s="125"/>
      <c r="AT552" s="146"/>
      <c r="AU552" s="125"/>
      <c r="AV552" s="125"/>
      <c r="AW552" s="146"/>
      <c r="AX552" s="125"/>
      <c r="AY552" s="125"/>
      <c r="AZ552" s="185"/>
      <c r="BA552" s="125"/>
      <c r="BB552" s="125"/>
      <c r="BC552" s="125"/>
      <c r="BD552" s="125"/>
      <c r="BE552" s="125"/>
      <c r="BF552" s="125"/>
      <c r="BG552" s="125"/>
      <c r="BH552" s="125"/>
      <c r="BI552" s="125"/>
      <c r="BJ552" s="125"/>
    </row>
    <row r="553">
      <c r="A553" s="146"/>
      <c r="B553" s="146"/>
      <c r="C553" s="146"/>
      <c r="D553" s="146"/>
      <c r="F553" s="272"/>
      <c r="G553" s="273"/>
      <c r="H553" s="146"/>
      <c r="I553" s="274"/>
      <c r="J553" s="146"/>
      <c r="K553" s="146"/>
      <c r="L553" s="275"/>
      <c r="M553" s="125"/>
      <c r="N553" s="147"/>
      <c r="O553" s="146"/>
      <c r="P553" s="125"/>
      <c r="Q553" s="275"/>
      <c r="R553" s="148"/>
      <c r="S553" s="148"/>
      <c r="T553" s="146"/>
      <c r="U553" s="146"/>
      <c r="V553" s="146"/>
      <c r="W553" s="272"/>
      <c r="X553" s="146"/>
      <c r="Y553" s="125"/>
      <c r="Z553" s="125"/>
      <c r="AA553" s="146"/>
      <c r="AB553" s="183"/>
      <c r="AC553" s="125"/>
      <c r="AD553" s="146"/>
      <c r="AE553" s="125"/>
      <c r="AF553" s="146"/>
      <c r="AG553" s="125"/>
      <c r="AH553" s="146"/>
      <c r="AI553" s="125"/>
      <c r="AJ553" s="125"/>
      <c r="AK553" s="146"/>
      <c r="AL553" s="125"/>
      <c r="AM553" s="125"/>
      <c r="AN553" s="146"/>
      <c r="AO553" s="125"/>
      <c r="AP553" s="146"/>
      <c r="AQ553" s="125"/>
      <c r="AR553" s="146"/>
      <c r="AS553" s="125"/>
      <c r="AT553" s="146"/>
      <c r="AU553" s="125"/>
      <c r="AV553" s="125"/>
      <c r="AW553" s="146"/>
      <c r="AX553" s="125"/>
      <c r="AY553" s="125"/>
      <c r="AZ553" s="185"/>
      <c r="BA553" s="125"/>
      <c r="BB553" s="125"/>
      <c r="BC553" s="125"/>
      <c r="BD553" s="125"/>
      <c r="BE553" s="125"/>
      <c r="BF553" s="125"/>
      <c r="BG553" s="125"/>
      <c r="BH553" s="125"/>
      <c r="BI553" s="125"/>
      <c r="BJ553" s="125"/>
    </row>
    <row r="554">
      <c r="A554" s="146"/>
      <c r="B554" s="146"/>
      <c r="C554" s="146"/>
      <c r="D554" s="146"/>
      <c r="F554" s="272"/>
      <c r="G554" s="273"/>
      <c r="H554" s="146"/>
      <c r="I554" s="274"/>
      <c r="J554" s="146"/>
      <c r="K554" s="146"/>
      <c r="L554" s="275"/>
      <c r="M554" s="125"/>
      <c r="N554" s="147"/>
      <c r="O554" s="146"/>
      <c r="P554" s="125"/>
      <c r="Q554" s="275"/>
      <c r="R554" s="148"/>
      <c r="S554" s="148"/>
      <c r="T554" s="146"/>
      <c r="U554" s="146"/>
      <c r="V554" s="146"/>
      <c r="W554" s="272"/>
      <c r="X554" s="146"/>
      <c r="Y554" s="125"/>
      <c r="Z554" s="125"/>
      <c r="AA554" s="146"/>
      <c r="AB554" s="183"/>
      <c r="AC554" s="125"/>
      <c r="AD554" s="146"/>
      <c r="AE554" s="125"/>
      <c r="AF554" s="146"/>
      <c r="AG554" s="125"/>
      <c r="AH554" s="146"/>
      <c r="AI554" s="125"/>
      <c r="AJ554" s="125"/>
      <c r="AK554" s="146"/>
      <c r="AL554" s="125"/>
      <c r="AM554" s="125"/>
      <c r="AN554" s="146"/>
      <c r="AO554" s="125"/>
      <c r="AP554" s="146"/>
      <c r="AQ554" s="125"/>
      <c r="AR554" s="146"/>
      <c r="AS554" s="125"/>
      <c r="AT554" s="146"/>
      <c r="AU554" s="125"/>
      <c r="AV554" s="125"/>
      <c r="AW554" s="146"/>
      <c r="AX554" s="125"/>
      <c r="AY554" s="125"/>
      <c r="AZ554" s="185"/>
      <c r="BA554" s="125"/>
      <c r="BB554" s="125"/>
      <c r="BC554" s="125"/>
      <c r="BD554" s="125"/>
      <c r="BE554" s="125"/>
      <c r="BF554" s="125"/>
      <c r="BG554" s="125"/>
      <c r="BH554" s="125"/>
      <c r="BI554" s="125"/>
      <c r="BJ554" s="125"/>
    </row>
    <row r="555">
      <c r="A555" s="146"/>
      <c r="B555" s="146"/>
      <c r="C555" s="146"/>
      <c r="D555" s="146"/>
      <c r="F555" s="272"/>
      <c r="G555" s="273"/>
      <c r="H555" s="146"/>
      <c r="I555" s="274"/>
      <c r="J555" s="146"/>
      <c r="K555" s="146"/>
      <c r="L555" s="275"/>
      <c r="M555" s="125"/>
      <c r="N555" s="147"/>
      <c r="O555" s="146"/>
      <c r="P555" s="125"/>
      <c r="Q555" s="275"/>
      <c r="R555" s="148"/>
      <c r="S555" s="148"/>
      <c r="T555" s="146"/>
      <c r="U555" s="146"/>
      <c r="V555" s="146"/>
      <c r="W555" s="272"/>
      <c r="X555" s="146"/>
      <c r="Y555" s="125"/>
      <c r="Z555" s="125"/>
      <c r="AA555" s="146"/>
      <c r="AB555" s="183"/>
      <c r="AC555" s="125"/>
      <c r="AD555" s="146"/>
      <c r="AE555" s="125"/>
      <c r="AF555" s="146"/>
      <c r="AG555" s="125"/>
      <c r="AH555" s="146"/>
      <c r="AI555" s="125"/>
      <c r="AJ555" s="125"/>
      <c r="AK555" s="146"/>
      <c r="AL555" s="125"/>
      <c r="AM555" s="125"/>
      <c r="AN555" s="146"/>
      <c r="AO555" s="125"/>
      <c r="AP555" s="146"/>
      <c r="AQ555" s="125"/>
      <c r="AR555" s="146"/>
      <c r="AS555" s="125"/>
      <c r="AT555" s="146"/>
      <c r="AU555" s="125"/>
      <c r="AV555" s="125"/>
      <c r="AW555" s="146"/>
      <c r="AX555" s="125"/>
      <c r="AY555" s="125"/>
      <c r="AZ555" s="185"/>
      <c r="BA555" s="125"/>
      <c r="BB555" s="125"/>
      <c r="BC555" s="125"/>
      <c r="BD555" s="125"/>
      <c r="BE555" s="125"/>
      <c r="BF555" s="125"/>
      <c r="BG555" s="125"/>
      <c r="BH555" s="125"/>
      <c r="BI555" s="125"/>
      <c r="BJ555" s="125"/>
    </row>
    <row r="556">
      <c r="A556" s="146"/>
      <c r="B556" s="146"/>
      <c r="C556" s="146"/>
      <c r="D556" s="146"/>
      <c r="F556" s="272"/>
      <c r="G556" s="273"/>
      <c r="H556" s="146"/>
      <c r="I556" s="274"/>
      <c r="J556" s="146"/>
      <c r="K556" s="146"/>
      <c r="L556" s="275"/>
      <c r="M556" s="125"/>
      <c r="N556" s="147"/>
      <c r="O556" s="146"/>
      <c r="P556" s="125"/>
      <c r="Q556" s="275"/>
      <c r="R556" s="148"/>
      <c r="S556" s="148"/>
      <c r="T556" s="146"/>
      <c r="U556" s="146"/>
      <c r="V556" s="146"/>
      <c r="W556" s="272"/>
      <c r="X556" s="146"/>
      <c r="Y556" s="125"/>
      <c r="Z556" s="125"/>
      <c r="AA556" s="146"/>
      <c r="AB556" s="183"/>
      <c r="AC556" s="125"/>
      <c r="AD556" s="146"/>
      <c r="AE556" s="125"/>
      <c r="AF556" s="146"/>
      <c r="AG556" s="125"/>
      <c r="AH556" s="146"/>
      <c r="AI556" s="125"/>
      <c r="AJ556" s="125"/>
      <c r="AK556" s="146"/>
      <c r="AL556" s="125"/>
      <c r="AM556" s="125"/>
      <c r="AN556" s="146"/>
      <c r="AO556" s="125"/>
      <c r="AP556" s="146"/>
      <c r="AQ556" s="125"/>
      <c r="AR556" s="146"/>
      <c r="AS556" s="125"/>
      <c r="AT556" s="146"/>
      <c r="AU556" s="125"/>
      <c r="AV556" s="125"/>
      <c r="AW556" s="146"/>
      <c r="AX556" s="125"/>
      <c r="AY556" s="125"/>
      <c r="AZ556" s="185"/>
      <c r="BA556" s="125"/>
      <c r="BB556" s="125"/>
      <c r="BC556" s="125"/>
      <c r="BD556" s="125"/>
      <c r="BE556" s="125"/>
      <c r="BF556" s="125"/>
      <c r="BG556" s="125"/>
      <c r="BH556" s="125"/>
      <c r="BI556" s="125"/>
      <c r="BJ556" s="125"/>
    </row>
    <row r="557">
      <c r="A557" s="146"/>
      <c r="B557" s="146"/>
      <c r="C557" s="146"/>
      <c r="D557" s="146"/>
      <c r="F557" s="272"/>
      <c r="G557" s="273"/>
      <c r="H557" s="146"/>
      <c r="I557" s="274"/>
      <c r="J557" s="146"/>
      <c r="K557" s="146"/>
      <c r="L557" s="275"/>
      <c r="M557" s="125"/>
      <c r="N557" s="147"/>
      <c r="O557" s="146"/>
      <c r="P557" s="125"/>
      <c r="Q557" s="275"/>
      <c r="R557" s="148"/>
      <c r="S557" s="148"/>
      <c r="T557" s="146"/>
      <c r="U557" s="146"/>
      <c r="V557" s="146"/>
      <c r="W557" s="272"/>
      <c r="X557" s="146"/>
      <c r="Y557" s="125"/>
      <c r="Z557" s="125"/>
      <c r="AA557" s="146"/>
      <c r="AB557" s="183"/>
      <c r="AC557" s="125"/>
      <c r="AD557" s="146"/>
      <c r="AE557" s="125"/>
      <c r="AF557" s="146"/>
      <c r="AG557" s="125"/>
      <c r="AH557" s="146"/>
      <c r="AI557" s="125"/>
      <c r="AJ557" s="125"/>
      <c r="AK557" s="146"/>
      <c r="AL557" s="125"/>
      <c r="AM557" s="125"/>
      <c r="AN557" s="146"/>
      <c r="AO557" s="125"/>
      <c r="AP557" s="146"/>
      <c r="AQ557" s="125"/>
      <c r="AR557" s="146"/>
      <c r="AS557" s="125"/>
      <c r="AT557" s="146"/>
      <c r="AU557" s="125"/>
      <c r="AV557" s="125"/>
      <c r="AW557" s="146"/>
      <c r="AX557" s="125"/>
      <c r="AY557" s="125"/>
      <c r="AZ557" s="185"/>
      <c r="BA557" s="125"/>
      <c r="BB557" s="125"/>
      <c r="BC557" s="125"/>
      <c r="BD557" s="125"/>
      <c r="BE557" s="125"/>
      <c r="BF557" s="125"/>
      <c r="BG557" s="125"/>
      <c r="BH557" s="125"/>
      <c r="BI557" s="125"/>
      <c r="BJ557" s="125"/>
    </row>
    <row r="558">
      <c r="A558" s="146"/>
      <c r="B558" s="146"/>
      <c r="C558" s="146"/>
      <c r="D558" s="146"/>
      <c r="F558" s="272"/>
      <c r="G558" s="273"/>
      <c r="H558" s="146"/>
      <c r="I558" s="274"/>
      <c r="J558" s="146"/>
      <c r="K558" s="146"/>
      <c r="L558" s="275"/>
      <c r="M558" s="125"/>
      <c r="N558" s="147"/>
      <c r="O558" s="146"/>
      <c r="P558" s="125"/>
      <c r="Q558" s="275"/>
      <c r="R558" s="148"/>
      <c r="S558" s="148"/>
      <c r="T558" s="146"/>
      <c r="U558" s="146"/>
      <c r="V558" s="146"/>
      <c r="W558" s="272"/>
      <c r="X558" s="146"/>
      <c r="Y558" s="125"/>
      <c r="Z558" s="125"/>
      <c r="AA558" s="146"/>
      <c r="AB558" s="183"/>
      <c r="AC558" s="125"/>
      <c r="AD558" s="146"/>
      <c r="AE558" s="125"/>
      <c r="AF558" s="146"/>
      <c r="AG558" s="125"/>
      <c r="AH558" s="146"/>
      <c r="AI558" s="125"/>
      <c r="AJ558" s="125"/>
      <c r="AK558" s="146"/>
      <c r="AL558" s="125"/>
      <c r="AM558" s="125"/>
      <c r="AN558" s="146"/>
      <c r="AO558" s="125"/>
      <c r="AP558" s="146"/>
      <c r="AQ558" s="125"/>
      <c r="AR558" s="146"/>
      <c r="AS558" s="125"/>
      <c r="AT558" s="146"/>
      <c r="AU558" s="125"/>
      <c r="AV558" s="125"/>
      <c r="AW558" s="146"/>
      <c r="AX558" s="125"/>
      <c r="AY558" s="125"/>
      <c r="AZ558" s="185"/>
      <c r="BA558" s="125"/>
      <c r="BB558" s="125"/>
      <c r="BC558" s="125"/>
      <c r="BD558" s="125"/>
      <c r="BE558" s="125"/>
      <c r="BF558" s="125"/>
      <c r="BG558" s="125"/>
      <c r="BH558" s="125"/>
      <c r="BI558" s="125"/>
      <c r="BJ558" s="125"/>
    </row>
    <row r="559">
      <c r="A559" s="146"/>
      <c r="B559" s="146"/>
      <c r="C559" s="146"/>
      <c r="D559" s="146"/>
      <c r="F559" s="272"/>
      <c r="G559" s="273"/>
      <c r="H559" s="146"/>
      <c r="I559" s="274"/>
      <c r="J559" s="146"/>
      <c r="K559" s="146"/>
      <c r="L559" s="275"/>
      <c r="M559" s="125"/>
      <c r="N559" s="147"/>
      <c r="O559" s="146"/>
      <c r="P559" s="125"/>
      <c r="Q559" s="275"/>
      <c r="R559" s="148"/>
      <c r="S559" s="148"/>
      <c r="T559" s="146"/>
      <c r="U559" s="146"/>
      <c r="V559" s="146"/>
      <c r="W559" s="272"/>
      <c r="X559" s="146"/>
      <c r="Y559" s="125"/>
      <c r="Z559" s="125"/>
      <c r="AA559" s="146"/>
      <c r="AB559" s="183"/>
      <c r="AC559" s="125"/>
      <c r="AD559" s="146"/>
      <c r="AE559" s="125"/>
      <c r="AF559" s="146"/>
      <c r="AG559" s="125"/>
      <c r="AH559" s="146"/>
      <c r="AI559" s="125"/>
      <c r="AJ559" s="125"/>
      <c r="AK559" s="146"/>
      <c r="AL559" s="125"/>
      <c r="AM559" s="125"/>
      <c r="AN559" s="146"/>
      <c r="AO559" s="125"/>
      <c r="AP559" s="146"/>
      <c r="AQ559" s="125"/>
      <c r="AR559" s="146"/>
      <c r="AS559" s="125"/>
      <c r="AT559" s="146"/>
      <c r="AU559" s="125"/>
      <c r="AV559" s="125"/>
      <c r="AW559" s="146"/>
      <c r="AX559" s="125"/>
      <c r="AY559" s="125"/>
      <c r="AZ559" s="185"/>
      <c r="BA559" s="125"/>
      <c r="BB559" s="125"/>
      <c r="BC559" s="125"/>
      <c r="BD559" s="125"/>
      <c r="BE559" s="125"/>
      <c r="BF559" s="125"/>
      <c r="BG559" s="125"/>
      <c r="BH559" s="125"/>
      <c r="BI559" s="125"/>
      <c r="BJ559" s="125"/>
    </row>
    <row r="560">
      <c r="A560" s="146"/>
      <c r="B560" s="146"/>
      <c r="C560" s="146"/>
      <c r="D560" s="146"/>
      <c r="F560" s="272"/>
      <c r="G560" s="273"/>
      <c r="H560" s="146"/>
      <c r="I560" s="274"/>
      <c r="J560" s="146"/>
      <c r="K560" s="146"/>
      <c r="L560" s="275"/>
      <c r="M560" s="125"/>
      <c r="N560" s="147"/>
      <c r="O560" s="146"/>
      <c r="P560" s="125"/>
      <c r="Q560" s="275"/>
      <c r="R560" s="148"/>
      <c r="S560" s="148"/>
      <c r="T560" s="146"/>
      <c r="U560" s="146"/>
      <c r="V560" s="146"/>
      <c r="W560" s="272"/>
      <c r="X560" s="146"/>
      <c r="Y560" s="125"/>
      <c r="Z560" s="125"/>
      <c r="AA560" s="146"/>
      <c r="AB560" s="183"/>
      <c r="AC560" s="125"/>
      <c r="AD560" s="146"/>
      <c r="AE560" s="125"/>
      <c r="AF560" s="146"/>
      <c r="AG560" s="125"/>
      <c r="AH560" s="146"/>
      <c r="AI560" s="125"/>
      <c r="AJ560" s="125"/>
      <c r="AK560" s="146"/>
      <c r="AL560" s="125"/>
      <c r="AM560" s="125"/>
      <c r="AN560" s="146"/>
      <c r="AO560" s="125"/>
      <c r="AP560" s="146"/>
      <c r="AQ560" s="125"/>
      <c r="AR560" s="146"/>
      <c r="AS560" s="125"/>
      <c r="AT560" s="146"/>
      <c r="AU560" s="125"/>
      <c r="AV560" s="125"/>
      <c r="AW560" s="146"/>
      <c r="AX560" s="125"/>
      <c r="AY560" s="125"/>
      <c r="AZ560" s="185"/>
      <c r="BA560" s="125"/>
      <c r="BB560" s="125"/>
      <c r="BC560" s="125"/>
      <c r="BD560" s="125"/>
      <c r="BE560" s="125"/>
      <c r="BF560" s="125"/>
      <c r="BG560" s="125"/>
      <c r="BH560" s="125"/>
      <c r="BI560" s="125"/>
      <c r="BJ560" s="125"/>
    </row>
    <row r="561">
      <c r="A561" s="146"/>
      <c r="B561" s="146"/>
      <c r="C561" s="146"/>
      <c r="D561" s="146"/>
      <c r="F561" s="272"/>
      <c r="G561" s="273"/>
      <c r="H561" s="146"/>
      <c r="I561" s="274"/>
      <c r="J561" s="146"/>
      <c r="K561" s="146"/>
      <c r="L561" s="275"/>
      <c r="M561" s="125"/>
      <c r="N561" s="147"/>
      <c r="O561" s="146"/>
      <c r="P561" s="125"/>
      <c r="Q561" s="275"/>
      <c r="R561" s="148"/>
      <c r="S561" s="148"/>
      <c r="T561" s="146"/>
      <c r="U561" s="146"/>
      <c r="V561" s="146"/>
      <c r="W561" s="272"/>
      <c r="X561" s="146"/>
      <c r="Y561" s="125"/>
      <c r="Z561" s="125"/>
      <c r="AA561" s="146"/>
      <c r="AB561" s="183"/>
      <c r="AC561" s="125"/>
      <c r="AD561" s="146"/>
      <c r="AE561" s="125"/>
      <c r="AF561" s="146"/>
      <c r="AG561" s="125"/>
      <c r="AH561" s="146"/>
      <c r="AI561" s="125"/>
      <c r="AJ561" s="125"/>
      <c r="AK561" s="146"/>
      <c r="AL561" s="125"/>
      <c r="AM561" s="125"/>
      <c r="AN561" s="146"/>
      <c r="AO561" s="125"/>
      <c r="AP561" s="146"/>
      <c r="AQ561" s="125"/>
      <c r="AR561" s="146"/>
      <c r="AS561" s="125"/>
      <c r="AT561" s="146"/>
      <c r="AU561" s="125"/>
      <c r="AV561" s="125"/>
      <c r="AW561" s="146"/>
      <c r="AX561" s="125"/>
      <c r="AY561" s="125"/>
      <c r="AZ561" s="185"/>
      <c r="BA561" s="125"/>
      <c r="BB561" s="125"/>
      <c r="BC561" s="125"/>
      <c r="BD561" s="125"/>
      <c r="BE561" s="125"/>
      <c r="BF561" s="125"/>
      <c r="BG561" s="125"/>
      <c r="BH561" s="125"/>
      <c r="BI561" s="125"/>
      <c r="BJ561" s="125"/>
    </row>
    <row r="562">
      <c r="A562" s="146"/>
      <c r="B562" s="146"/>
      <c r="C562" s="146"/>
      <c r="D562" s="146"/>
      <c r="F562" s="272"/>
      <c r="G562" s="273"/>
      <c r="H562" s="146"/>
      <c r="I562" s="274"/>
      <c r="J562" s="146"/>
      <c r="K562" s="146"/>
      <c r="L562" s="275"/>
      <c r="M562" s="125"/>
      <c r="N562" s="147"/>
      <c r="O562" s="146"/>
      <c r="P562" s="125"/>
      <c r="Q562" s="275"/>
      <c r="R562" s="148"/>
      <c r="S562" s="148"/>
      <c r="T562" s="146"/>
      <c r="U562" s="146"/>
      <c r="V562" s="146"/>
      <c r="W562" s="272"/>
      <c r="X562" s="146"/>
      <c r="Y562" s="125"/>
      <c r="Z562" s="125"/>
      <c r="AA562" s="146"/>
      <c r="AB562" s="183"/>
      <c r="AC562" s="125"/>
      <c r="AD562" s="146"/>
      <c r="AE562" s="125"/>
      <c r="AF562" s="146"/>
      <c r="AG562" s="125"/>
      <c r="AH562" s="146"/>
      <c r="AI562" s="125"/>
      <c r="AJ562" s="125"/>
      <c r="AK562" s="146"/>
      <c r="AL562" s="125"/>
      <c r="AM562" s="125"/>
      <c r="AN562" s="146"/>
      <c r="AO562" s="125"/>
      <c r="AP562" s="146"/>
      <c r="AQ562" s="125"/>
      <c r="AR562" s="146"/>
      <c r="AS562" s="125"/>
      <c r="AT562" s="146"/>
      <c r="AU562" s="125"/>
      <c r="AV562" s="125"/>
      <c r="AW562" s="146"/>
      <c r="AX562" s="125"/>
      <c r="AY562" s="125"/>
      <c r="AZ562" s="185"/>
      <c r="BA562" s="125"/>
      <c r="BB562" s="125"/>
      <c r="BC562" s="125"/>
      <c r="BD562" s="125"/>
      <c r="BE562" s="125"/>
      <c r="BF562" s="125"/>
      <c r="BG562" s="125"/>
      <c r="BH562" s="125"/>
      <c r="BI562" s="125"/>
      <c r="BJ562" s="125"/>
    </row>
    <row r="563">
      <c r="A563" s="146"/>
      <c r="B563" s="146"/>
      <c r="C563" s="146"/>
      <c r="D563" s="146"/>
      <c r="F563" s="272"/>
      <c r="G563" s="273"/>
      <c r="H563" s="146"/>
      <c r="I563" s="274"/>
      <c r="J563" s="146"/>
      <c r="K563" s="146"/>
      <c r="L563" s="275"/>
      <c r="M563" s="125"/>
      <c r="N563" s="147"/>
      <c r="O563" s="146"/>
      <c r="P563" s="125"/>
      <c r="Q563" s="275"/>
      <c r="R563" s="148"/>
      <c r="S563" s="148"/>
      <c r="T563" s="146"/>
      <c r="U563" s="146"/>
      <c r="V563" s="146"/>
      <c r="W563" s="272"/>
      <c r="X563" s="146"/>
      <c r="Y563" s="125"/>
      <c r="Z563" s="125"/>
      <c r="AA563" s="146"/>
      <c r="AB563" s="183"/>
      <c r="AC563" s="125"/>
      <c r="AD563" s="146"/>
      <c r="AE563" s="125"/>
      <c r="AF563" s="146"/>
      <c r="AG563" s="125"/>
      <c r="AH563" s="146"/>
      <c r="AI563" s="125"/>
      <c r="AJ563" s="125"/>
      <c r="AK563" s="146"/>
      <c r="AL563" s="125"/>
      <c r="AM563" s="125"/>
      <c r="AN563" s="146"/>
      <c r="AO563" s="125"/>
      <c r="AP563" s="146"/>
      <c r="AQ563" s="125"/>
      <c r="AR563" s="146"/>
      <c r="AS563" s="125"/>
      <c r="AT563" s="146"/>
      <c r="AU563" s="125"/>
      <c r="AV563" s="125"/>
      <c r="AW563" s="146"/>
      <c r="AX563" s="125"/>
      <c r="AY563" s="125"/>
      <c r="AZ563" s="185"/>
      <c r="BA563" s="125"/>
      <c r="BB563" s="125"/>
      <c r="BC563" s="125"/>
      <c r="BD563" s="125"/>
      <c r="BE563" s="125"/>
      <c r="BF563" s="125"/>
      <c r="BG563" s="125"/>
      <c r="BH563" s="125"/>
      <c r="BI563" s="125"/>
      <c r="BJ563" s="125"/>
    </row>
    <row r="564">
      <c r="A564" s="146"/>
      <c r="B564" s="146"/>
      <c r="C564" s="146"/>
      <c r="D564" s="146"/>
      <c r="F564" s="272"/>
      <c r="G564" s="273"/>
      <c r="H564" s="146"/>
      <c r="I564" s="274"/>
      <c r="J564" s="146"/>
      <c r="K564" s="146"/>
      <c r="L564" s="275"/>
      <c r="M564" s="125"/>
      <c r="N564" s="147"/>
      <c r="O564" s="146"/>
      <c r="P564" s="125"/>
      <c r="Q564" s="275"/>
      <c r="R564" s="148"/>
      <c r="S564" s="148"/>
      <c r="T564" s="146"/>
      <c r="U564" s="146"/>
      <c r="V564" s="146"/>
      <c r="W564" s="272"/>
      <c r="X564" s="146"/>
      <c r="Y564" s="125"/>
      <c r="Z564" s="125"/>
      <c r="AA564" s="146"/>
      <c r="AB564" s="183"/>
      <c r="AC564" s="125"/>
      <c r="AD564" s="146"/>
      <c r="AE564" s="125"/>
      <c r="AF564" s="146"/>
      <c r="AG564" s="125"/>
      <c r="AH564" s="146"/>
      <c r="AI564" s="125"/>
      <c r="AJ564" s="125"/>
      <c r="AK564" s="146"/>
      <c r="AL564" s="125"/>
      <c r="AM564" s="125"/>
      <c r="AN564" s="146"/>
      <c r="AO564" s="125"/>
      <c r="AP564" s="146"/>
      <c r="AQ564" s="125"/>
      <c r="AR564" s="146"/>
      <c r="AS564" s="125"/>
      <c r="AT564" s="146"/>
      <c r="AU564" s="125"/>
      <c r="AV564" s="125"/>
      <c r="AW564" s="146"/>
      <c r="AX564" s="125"/>
      <c r="AY564" s="125"/>
      <c r="AZ564" s="185"/>
      <c r="BA564" s="125"/>
      <c r="BB564" s="125"/>
      <c r="BC564" s="125"/>
      <c r="BD564" s="125"/>
      <c r="BE564" s="125"/>
      <c r="BF564" s="125"/>
      <c r="BG564" s="125"/>
      <c r="BH564" s="125"/>
      <c r="BI564" s="125"/>
      <c r="BJ564" s="125"/>
    </row>
    <row r="565">
      <c r="A565" s="146"/>
      <c r="B565" s="146"/>
      <c r="C565" s="146"/>
      <c r="D565" s="146"/>
      <c r="F565" s="272"/>
      <c r="G565" s="273"/>
      <c r="H565" s="146"/>
      <c r="I565" s="274"/>
      <c r="J565" s="146"/>
      <c r="K565" s="146"/>
      <c r="L565" s="275"/>
      <c r="M565" s="125"/>
      <c r="N565" s="147"/>
      <c r="O565" s="146"/>
      <c r="P565" s="125"/>
      <c r="Q565" s="275"/>
      <c r="R565" s="148"/>
      <c r="S565" s="148"/>
      <c r="T565" s="146"/>
      <c r="U565" s="146"/>
      <c r="V565" s="146"/>
      <c r="W565" s="272"/>
      <c r="X565" s="146"/>
      <c r="Y565" s="125"/>
      <c r="Z565" s="125"/>
      <c r="AA565" s="146"/>
      <c r="AB565" s="183"/>
      <c r="AC565" s="125"/>
      <c r="AD565" s="146"/>
      <c r="AE565" s="125"/>
      <c r="AF565" s="146"/>
      <c r="AG565" s="125"/>
      <c r="AH565" s="146"/>
      <c r="AI565" s="125"/>
      <c r="AJ565" s="125"/>
      <c r="AK565" s="146"/>
      <c r="AL565" s="125"/>
      <c r="AM565" s="125"/>
      <c r="AN565" s="146"/>
      <c r="AO565" s="125"/>
      <c r="AP565" s="146"/>
      <c r="AQ565" s="125"/>
      <c r="AR565" s="146"/>
      <c r="AS565" s="125"/>
      <c r="AT565" s="146"/>
      <c r="AU565" s="125"/>
      <c r="AV565" s="125"/>
      <c r="AW565" s="146"/>
      <c r="AX565" s="125"/>
      <c r="AY565" s="125"/>
      <c r="AZ565" s="185"/>
      <c r="BA565" s="125"/>
      <c r="BB565" s="125"/>
      <c r="BC565" s="125"/>
      <c r="BD565" s="125"/>
      <c r="BE565" s="125"/>
      <c r="BF565" s="125"/>
      <c r="BG565" s="125"/>
      <c r="BH565" s="125"/>
      <c r="BI565" s="125"/>
      <c r="BJ565" s="125"/>
    </row>
    <row r="566">
      <c r="A566" s="146"/>
      <c r="B566" s="146"/>
      <c r="C566" s="146"/>
      <c r="D566" s="146"/>
      <c r="F566" s="272"/>
      <c r="G566" s="273"/>
      <c r="H566" s="146"/>
      <c r="I566" s="274"/>
      <c r="J566" s="146"/>
      <c r="K566" s="146"/>
      <c r="L566" s="275"/>
      <c r="M566" s="125"/>
      <c r="N566" s="147"/>
      <c r="O566" s="146"/>
      <c r="P566" s="125"/>
      <c r="Q566" s="275"/>
      <c r="R566" s="148"/>
      <c r="S566" s="148"/>
      <c r="T566" s="146"/>
      <c r="U566" s="146"/>
      <c r="V566" s="146"/>
      <c r="W566" s="272"/>
      <c r="X566" s="146"/>
      <c r="Y566" s="125"/>
      <c r="Z566" s="125"/>
      <c r="AA566" s="146"/>
      <c r="AB566" s="183"/>
      <c r="AC566" s="125"/>
      <c r="AD566" s="146"/>
      <c r="AE566" s="125"/>
      <c r="AF566" s="146"/>
      <c r="AG566" s="125"/>
      <c r="AH566" s="146"/>
      <c r="AI566" s="125"/>
      <c r="AJ566" s="125"/>
      <c r="AK566" s="146"/>
      <c r="AL566" s="125"/>
      <c r="AM566" s="125"/>
      <c r="AN566" s="146"/>
      <c r="AO566" s="125"/>
      <c r="AP566" s="146"/>
      <c r="AQ566" s="125"/>
      <c r="AR566" s="146"/>
      <c r="AS566" s="125"/>
      <c r="AT566" s="146"/>
      <c r="AU566" s="125"/>
      <c r="AV566" s="125"/>
      <c r="AW566" s="146"/>
      <c r="AX566" s="125"/>
      <c r="AY566" s="125"/>
      <c r="AZ566" s="185"/>
      <c r="BA566" s="125"/>
      <c r="BB566" s="125"/>
      <c r="BC566" s="125"/>
      <c r="BD566" s="125"/>
      <c r="BE566" s="125"/>
      <c r="BF566" s="125"/>
      <c r="BG566" s="125"/>
      <c r="BH566" s="125"/>
      <c r="BI566" s="125"/>
      <c r="BJ566" s="125"/>
    </row>
    <row r="567">
      <c r="A567" s="146"/>
      <c r="B567" s="146"/>
      <c r="C567" s="146"/>
      <c r="D567" s="146"/>
      <c r="F567" s="272"/>
      <c r="G567" s="273"/>
      <c r="H567" s="146"/>
      <c r="I567" s="274"/>
      <c r="J567" s="146"/>
      <c r="K567" s="146"/>
      <c r="L567" s="275"/>
      <c r="M567" s="125"/>
      <c r="N567" s="147"/>
      <c r="O567" s="146"/>
      <c r="P567" s="125"/>
      <c r="Q567" s="275"/>
      <c r="R567" s="148"/>
      <c r="S567" s="148"/>
      <c r="T567" s="146"/>
      <c r="U567" s="146"/>
      <c r="V567" s="146"/>
      <c r="W567" s="272"/>
      <c r="X567" s="146"/>
      <c r="Y567" s="125"/>
      <c r="Z567" s="125"/>
      <c r="AA567" s="146"/>
      <c r="AB567" s="183"/>
      <c r="AC567" s="125"/>
      <c r="AD567" s="146"/>
      <c r="AE567" s="125"/>
      <c r="AF567" s="146"/>
      <c r="AG567" s="125"/>
      <c r="AH567" s="146"/>
      <c r="AI567" s="125"/>
      <c r="AJ567" s="125"/>
      <c r="AK567" s="146"/>
      <c r="AL567" s="125"/>
      <c r="AM567" s="125"/>
      <c r="AN567" s="146"/>
      <c r="AO567" s="125"/>
      <c r="AP567" s="146"/>
      <c r="AQ567" s="125"/>
      <c r="AR567" s="146"/>
      <c r="AS567" s="125"/>
      <c r="AT567" s="146"/>
      <c r="AU567" s="125"/>
      <c r="AV567" s="125"/>
      <c r="AW567" s="146"/>
      <c r="AX567" s="125"/>
      <c r="AY567" s="125"/>
      <c r="AZ567" s="185"/>
      <c r="BA567" s="125"/>
      <c r="BB567" s="125"/>
      <c r="BC567" s="125"/>
      <c r="BD567" s="125"/>
      <c r="BE567" s="125"/>
      <c r="BF567" s="125"/>
      <c r="BG567" s="125"/>
      <c r="BH567" s="125"/>
      <c r="BI567" s="125"/>
      <c r="BJ567" s="125"/>
    </row>
    <row r="568">
      <c r="A568" s="146"/>
      <c r="B568" s="146"/>
      <c r="C568" s="146"/>
      <c r="D568" s="146"/>
      <c r="F568" s="272"/>
      <c r="G568" s="273"/>
      <c r="H568" s="146"/>
      <c r="I568" s="274"/>
      <c r="J568" s="146"/>
      <c r="K568" s="146"/>
      <c r="L568" s="275"/>
      <c r="M568" s="125"/>
      <c r="N568" s="147"/>
      <c r="O568" s="146"/>
      <c r="P568" s="125"/>
      <c r="Q568" s="275"/>
      <c r="R568" s="148"/>
      <c r="S568" s="148"/>
      <c r="T568" s="146"/>
      <c r="U568" s="146"/>
      <c r="V568" s="146"/>
      <c r="W568" s="272"/>
      <c r="X568" s="146"/>
      <c r="Y568" s="125"/>
      <c r="Z568" s="125"/>
      <c r="AA568" s="146"/>
      <c r="AB568" s="183"/>
      <c r="AC568" s="125"/>
      <c r="AD568" s="146"/>
      <c r="AE568" s="125"/>
      <c r="AF568" s="146"/>
      <c r="AG568" s="125"/>
      <c r="AH568" s="146"/>
      <c r="AI568" s="125"/>
      <c r="AJ568" s="125"/>
      <c r="AK568" s="146"/>
      <c r="AL568" s="125"/>
      <c r="AM568" s="125"/>
      <c r="AN568" s="146"/>
      <c r="AO568" s="125"/>
      <c r="AP568" s="146"/>
      <c r="AQ568" s="125"/>
      <c r="AR568" s="146"/>
      <c r="AS568" s="125"/>
      <c r="AT568" s="146"/>
      <c r="AU568" s="125"/>
      <c r="AV568" s="125"/>
      <c r="AW568" s="146"/>
      <c r="AX568" s="125"/>
      <c r="AY568" s="125"/>
      <c r="AZ568" s="185"/>
      <c r="BA568" s="125"/>
      <c r="BB568" s="125"/>
      <c r="BC568" s="125"/>
      <c r="BD568" s="125"/>
      <c r="BE568" s="125"/>
      <c r="BF568" s="125"/>
      <c r="BG568" s="125"/>
      <c r="BH568" s="125"/>
      <c r="BI568" s="125"/>
      <c r="BJ568" s="125"/>
    </row>
    <row r="569">
      <c r="A569" s="146"/>
      <c r="B569" s="146"/>
      <c r="C569" s="146"/>
      <c r="D569" s="146"/>
      <c r="F569" s="272"/>
      <c r="G569" s="273"/>
      <c r="H569" s="146"/>
      <c r="I569" s="274"/>
      <c r="J569" s="146"/>
      <c r="K569" s="146"/>
      <c r="L569" s="275"/>
      <c r="M569" s="125"/>
      <c r="N569" s="147"/>
      <c r="O569" s="146"/>
      <c r="P569" s="125"/>
      <c r="Q569" s="275"/>
      <c r="R569" s="148"/>
      <c r="S569" s="148"/>
      <c r="T569" s="146"/>
      <c r="U569" s="146"/>
      <c r="V569" s="146"/>
      <c r="W569" s="272"/>
      <c r="X569" s="146"/>
      <c r="Y569" s="125"/>
      <c r="Z569" s="125"/>
      <c r="AA569" s="146"/>
      <c r="AB569" s="183"/>
      <c r="AC569" s="125"/>
      <c r="AD569" s="146"/>
      <c r="AE569" s="125"/>
      <c r="AF569" s="146"/>
      <c r="AG569" s="125"/>
      <c r="AH569" s="146"/>
      <c r="AI569" s="125"/>
      <c r="AJ569" s="125"/>
      <c r="AK569" s="146"/>
      <c r="AL569" s="125"/>
      <c r="AM569" s="125"/>
      <c r="AN569" s="146"/>
      <c r="AO569" s="125"/>
      <c r="AP569" s="146"/>
      <c r="AQ569" s="125"/>
      <c r="AR569" s="146"/>
      <c r="AS569" s="125"/>
      <c r="AT569" s="146"/>
      <c r="AU569" s="125"/>
      <c r="AV569" s="125"/>
      <c r="AW569" s="146"/>
      <c r="AX569" s="125"/>
      <c r="AY569" s="125"/>
      <c r="AZ569" s="185"/>
      <c r="BA569" s="125"/>
      <c r="BB569" s="125"/>
      <c r="BC569" s="125"/>
      <c r="BD569" s="125"/>
      <c r="BE569" s="125"/>
      <c r="BF569" s="125"/>
      <c r="BG569" s="125"/>
      <c r="BH569" s="125"/>
      <c r="BI569" s="125"/>
      <c r="BJ569" s="125"/>
    </row>
    <row r="570">
      <c r="A570" s="146"/>
      <c r="B570" s="146"/>
      <c r="C570" s="146"/>
      <c r="D570" s="146"/>
      <c r="F570" s="272"/>
      <c r="G570" s="273"/>
      <c r="H570" s="146"/>
      <c r="I570" s="274"/>
      <c r="J570" s="146"/>
      <c r="K570" s="146"/>
      <c r="L570" s="275"/>
      <c r="M570" s="125"/>
      <c r="N570" s="147"/>
      <c r="O570" s="146"/>
      <c r="P570" s="125"/>
      <c r="Q570" s="275"/>
      <c r="R570" s="148"/>
      <c r="S570" s="148"/>
      <c r="T570" s="146"/>
      <c r="U570" s="146"/>
      <c r="V570" s="146"/>
      <c r="W570" s="272"/>
      <c r="X570" s="146"/>
      <c r="Y570" s="125"/>
      <c r="Z570" s="125"/>
      <c r="AA570" s="146"/>
      <c r="AB570" s="183"/>
      <c r="AC570" s="125"/>
      <c r="AD570" s="146"/>
      <c r="AE570" s="125"/>
      <c r="AF570" s="146"/>
      <c r="AG570" s="125"/>
      <c r="AH570" s="146"/>
      <c r="AI570" s="125"/>
      <c r="AJ570" s="125"/>
      <c r="AK570" s="146"/>
      <c r="AL570" s="125"/>
      <c r="AM570" s="125"/>
      <c r="AN570" s="146"/>
      <c r="AO570" s="125"/>
      <c r="AP570" s="146"/>
      <c r="AQ570" s="125"/>
      <c r="AR570" s="146"/>
      <c r="AS570" s="125"/>
      <c r="AT570" s="146"/>
      <c r="AU570" s="125"/>
      <c r="AV570" s="125"/>
      <c r="AW570" s="146"/>
      <c r="AX570" s="125"/>
      <c r="AY570" s="125"/>
      <c r="AZ570" s="185"/>
      <c r="BA570" s="125"/>
      <c r="BB570" s="125"/>
      <c r="BC570" s="125"/>
      <c r="BD570" s="125"/>
      <c r="BE570" s="125"/>
      <c r="BF570" s="125"/>
      <c r="BG570" s="125"/>
      <c r="BH570" s="125"/>
      <c r="BI570" s="125"/>
      <c r="BJ570" s="125"/>
    </row>
    <row r="571">
      <c r="A571" s="146"/>
      <c r="B571" s="146"/>
      <c r="C571" s="146"/>
      <c r="D571" s="146"/>
      <c r="F571" s="272"/>
      <c r="G571" s="273"/>
      <c r="H571" s="146"/>
      <c r="I571" s="274"/>
      <c r="J571" s="146"/>
      <c r="K571" s="146"/>
      <c r="L571" s="275"/>
      <c r="M571" s="125"/>
      <c r="N571" s="147"/>
      <c r="O571" s="146"/>
      <c r="P571" s="125"/>
      <c r="Q571" s="275"/>
      <c r="R571" s="148"/>
      <c r="S571" s="148"/>
      <c r="T571" s="146"/>
      <c r="U571" s="146"/>
      <c r="V571" s="146"/>
      <c r="W571" s="272"/>
      <c r="X571" s="146"/>
      <c r="Y571" s="125"/>
      <c r="Z571" s="125"/>
      <c r="AA571" s="146"/>
      <c r="AB571" s="183"/>
      <c r="AC571" s="125"/>
      <c r="AD571" s="146"/>
      <c r="AE571" s="125"/>
      <c r="AF571" s="146"/>
      <c r="AG571" s="125"/>
      <c r="AH571" s="146"/>
      <c r="AI571" s="125"/>
      <c r="AJ571" s="125"/>
      <c r="AK571" s="146"/>
      <c r="AL571" s="125"/>
      <c r="AM571" s="125"/>
      <c r="AN571" s="146"/>
      <c r="AO571" s="125"/>
      <c r="AP571" s="146"/>
      <c r="AQ571" s="125"/>
      <c r="AR571" s="146"/>
      <c r="AS571" s="125"/>
      <c r="AT571" s="146"/>
      <c r="AU571" s="125"/>
      <c r="AV571" s="125"/>
      <c r="AW571" s="146"/>
      <c r="AX571" s="125"/>
      <c r="AY571" s="125"/>
      <c r="AZ571" s="185"/>
      <c r="BA571" s="125"/>
      <c r="BB571" s="125"/>
      <c r="BC571" s="125"/>
      <c r="BD571" s="125"/>
      <c r="BE571" s="125"/>
      <c r="BF571" s="125"/>
      <c r="BG571" s="125"/>
      <c r="BH571" s="125"/>
      <c r="BI571" s="125"/>
      <c r="BJ571" s="125"/>
    </row>
    <row r="572">
      <c r="A572" s="146"/>
      <c r="B572" s="146"/>
      <c r="C572" s="146"/>
      <c r="D572" s="146"/>
      <c r="F572" s="272"/>
      <c r="G572" s="273"/>
      <c r="H572" s="146"/>
      <c r="I572" s="274"/>
      <c r="J572" s="146"/>
      <c r="K572" s="146"/>
      <c r="L572" s="275"/>
      <c r="M572" s="125"/>
      <c r="N572" s="147"/>
      <c r="O572" s="146"/>
      <c r="P572" s="125"/>
      <c r="Q572" s="275"/>
      <c r="R572" s="148"/>
      <c r="S572" s="148"/>
      <c r="T572" s="146"/>
      <c r="U572" s="146"/>
      <c r="V572" s="146"/>
      <c r="W572" s="272"/>
      <c r="X572" s="146"/>
      <c r="Y572" s="125"/>
      <c r="Z572" s="125"/>
      <c r="AA572" s="146"/>
      <c r="AB572" s="183"/>
      <c r="AC572" s="125"/>
      <c r="AD572" s="146"/>
      <c r="AE572" s="125"/>
      <c r="AF572" s="146"/>
      <c r="AG572" s="125"/>
      <c r="AH572" s="146"/>
      <c r="AI572" s="125"/>
      <c r="AJ572" s="125"/>
      <c r="AK572" s="146"/>
      <c r="AL572" s="125"/>
      <c r="AM572" s="125"/>
      <c r="AN572" s="146"/>
      <c r="AO572" s="125"/>
      <c r="AP572" s="146"/>
      <c r="AQ572" s="125"/>
      <c r="AR572" s="146"/>
      <c r="AS572" s="125"/>
      <c r="AT572" s="146"/>
      <c r="AU572" s="125"/>
      <c r="AV572" s="125"/>
      <c r="AW572" s="146"/>
      <c r="AX572" s="125"/>
      <c r="AY572" s="125"/>
      <c r="AZ572" s="185"/>
      <c r="BA572" s="125"/>
      <c r="BB572" s="125"/>
      <c r="BC572" s="125"/>
      <c r="BD572" s="125"/>
      <c r="BE572" s="125"/>
      <c r="BF572" s="125"/>
      <c r="BG572" s="125"/>
      <c r="BH572" s="125"/>
      <c r="BI572" s="125"/>
      <c r="BJ572" s="125"/>
    </row>
    <row r="573">
      <c r="A573" s="146"/>
      <c r="B573" s="146"/>
      <c r="C573" s="146"/>
      <c r="D573" s="146"/>
      <c r="F573" s="272"/>
      <c r="G573" s="273"/>
      <c r="H573" s="146"/>
      <c r="I573" s="274"/>
      <c r="J573" s="146"/>
      <c r="K573" s="146"/>
      <c r="L573" s="275"/>
      <c r="M573" s="125"/>
      <c r="N573" s="147"/>
      <c r="O573" s="146"/>
      <c r="P573" s="125"/>
      <c r="Q573" s="275"/>
      <c r="R573" s="148"/>
      <c r="S573" s="148"/>
      <c r="T573" s="146"/>
      <c r="U573" s="146"/>
      <c r="V573" s="146"/>
      <c r="W573" s="272"/>
      <c r="X573" s="146"/>
      <c r="Y573" s="125"/>
      <c r="Z573" s="125"/>
      <c r="AA573" s="146"/>
      <c r="AB573" s="183"/>
      <c r="AC573" s="125"/>
      <c r="AD573" s="146"/>
      <c r="AE573" s="125"/>
      <c r="AF573" s="146"/>
      <c r="AG573" s="125"/>
      <c r="AH573" s="146"/>
      <c r="AI573" s="125"/>
      <c r="AJ573" s="125"/>
      <c r="AK573" s="146"/>
      <c r="AL573" s="125"/>
      <c r="AM573" s="125"/>
      <c r="AN573" s="146"/>
      <c r="AO573" s="125"/>
      <c r="AP573" s="146"/>
      <c r="AQ573" s="125"/>
      <c r="AR573" s="146"/>
      <c r="AS573" s="125"/>
      <c r="AT573" s="146"/>
      <c r="AU573" s="125"/>
      <c r="AV573" s="125"/>
      <c r="AW573" s="146"/>
      <c r="AX573" s="125"/>
      <c r="AY573" s="125"/>
      <c r="AZ573" s="185"/>
      <c r="BA573" s="125"/>
      <c r="BB573" s="125"/>
      <c r="BC573" s="125"/>
      <c r="BD573" s="125"/>
      <c r="BE573" s="125"/>
      <c r="BF573" s="125"/>
      <c r="BG573" s="125"/>
      <c r="BH573" s="125"/>
      <c r="BI573" s="125"/>
      <c r="BJ573" s="125"/>
    </row>
    <row r="574">
      <c r="A574" s="146"/>
      <c r="B574" s="146"/>
      <c r="C574" s="146"/>
      <c r="D574" s="146"/>
      <c r="F574" s="272"/>
      <c r="G574" s="273"/>
      <c r="H574" s="146"/>
      <c r="I574" s="274"/>
      <c r="J574" s="146"/>
      <c r="K574" s="146"/>
      <c r="L574" s="275"/>
      <c r="M574" s="125"/>
      <c r="N574" s="147"/>
      <c r="O574" s="146"/>
      <c r="P574" s="125"/>
      <c r="Q574" s="275"/>
      <c r="R574" s="148"/>
      <c r="S574" s="148"/>
      <c r="T574" s="146"/>
      <c r="U574" s="146"/>
      <c r="V574" s="146"/>
      <c r="W574" s="272"/>
      <c r="X574" s="146"/>
      <c r="Y574" s="125"/>
      <c r="Z574" s="125"/>
      <c r="AA574" s="146"/>
      <c r="AB574" s="183"/>
      <c r="AC574" s="125"/>
      <c r="AD574" s="146"/>
      <c r="AE574" s="125"/>
      <c r="AF574" s="146"/>
      <c r="AG574" s="125"/>
      <c r="AH574" s="146"/>
      <c r="AI574" s="125"/>
      <c r="AJ574" s="125"/>
      <c r="AK574" s="146"/>
      <c r="AL574" s="125"/>
      <c r="AM574" s="125"/>
      <c r="AN574" s="146"/>
      <c r="AO574" s="125"/>
      <c r="AP574" s="146"/>
      <c r="AQ574" s="125"/>
      <c r="AR574" s="146"/>
      <c r="AS574" s="125"/>
      <c r="AT574" s="146"/>
      <c r="AU574" s="125"/>
      <c r="AV574" s="125"/>
      <c r="AW574" s="146"/>
      <c r="AX574" s="125"/>
      <c r="AY574" s="125"/>
      <c r="AZ574" s="185"/>
      <c r="BA574" s="125"/>
      <c r="BB574" s="125"/>
      <c r="BC574" s="125"/>
      <c r="BD574" s="125"/>
      <c r="BE574" s="125"/>
      <c r="BF574" s="125"/>
      <c r="BG574" s="125"/>
      <c r="BH574" s="125"/>
      <c r="BI574" s="125"/>
      <c r="BJ574" s="125"/>
    </row>
    <row r="575">
      <c r="A575" s="146"/>
      <c r="B575" s="146"/>
      <c r="C575" s="146"/>
      <c r="D575" s="146"/>
      <c r="F575" s="272"/>
      <c r="G575" s="273"/>
      <c r="H575" s="146"/>
      <c r="I575" s="274"/>
      <c r="J575" s="146"/>
      <c r="K575" s="146"/>
      <c r="L575" s="275"/>
      <c r="M575" s="125"/>
      <c r="N575" s="147"/>
      <c r="O575" s="146"/>
      <c r="P575" s="125"/>
      <c r="Q575" s="275"/>
      <c r="R575" s="148"/>
      <c r="S575" s="148"/>
      <c r="T575" s="146"/>
      <c r="U575" s="146"/>
      <c r="V575" s="146"/>
      <c r="W575" s="272"/>
      <c r="X575" s="146"/>
      <c r="Y575" s="125"/>
      <c r="Z575" s="125"/>
      <c r="AA575" s="146"/>
      <c r="AB575" s="183"/>
      <c r="AC575" s="125"/>
      <c r="AD575" s="146"/>
      <c r="AE575" s="125"/>
      <c r="AF575" s="146"/>
      <c r="AG575" s="125"/>
      <c r="AH575" s="146"/>
      <c r="AI575" s="125"/>
      <c r="AJ575" s="125"/>
      <c r="AK575" s="146"/>
      <c r="AL575" s="125"/>
      <c r="AM575" s="125"/>
      <c r="AN575" s="146"/>
      <c r="AO575" s="125"/>
      <c r="AP575" s="146"/>
      <c r="AQ575" s="125"/>
      <c r="AR575" s="146"/>
      <c r="AS575" s="125"/>
      <c r="AT575" s="146"/>
      <c r="AU575" s="125"/>
      <c r="AV575" s="125"/>
      <c r="AW575" s="146"/>
      <c r="AX575" s="125"/>
      <c r="AY575" s="125"/>
      <c r="AZ575" s="185"/>
      <c r="BA575" s="125"/>
      <c r="BB575" s="125"/>
      <c r="BC575" s="125"/>
      <c r="BD575" s="125"/>
      <c r="BE575" s="125"/>
      <c r="BF575" s="125"/>
      <c r="BG575" s="125"/>
      <c r="BH575" s="125"/>
      <c r="BI575" s="125"/>
      <c r="BJ575" s="125"/>
    </row>
    <row r="576">
      <c r="A576" s="146"/>
      <c r="B576" s="146"/>
      <c r="C576" s="146"/>
      <c r="D576" s="146"/>
      <c r="F576" s="272"/>
      <c r="G576" s="273"/>
      <c r="H576" s="146"/>
      <c r="I576" s="274"/>
      <c r="J576" s="146"/>
      <c r="K576" s="146"/>
      <c r="L576" s="275"/>
      <c r="M576" s="125"/>
      <c r="N576" s="147"/>
      <c r="O576" s="146"/>
      <c r="P576" s="125"/>
      <c r="Q576" s="275"/>
      <c r="R576" s="148"/>
      <c r="S576" s="148"/>
      <c r="T576" s="146"/>
      <c r="U576" s="146"/>
      <c r="V576" s="146"/>
      <c r="W576" s="272"/>
      <c r="X576" s="146"/>
      <c r="Y576" s="125"/>
      <c r="Z576" s="125"/>
      <c r="AA576" s="146"/>
      <c r="AB576" s="183"/>
      <c r="AC576" s="125"/>
      <c r="AD576" s="146"/>
      <c r="AE576" s="125"/>
      <c r="AF576" s="146"/>
      <c r="AG576" s="125"/>
      <c r="AH576" s="146"/>
      <c r="AI576" s="125"/>
      <c r="AJ576" s="125"/>
      <c r="AK576" s="146"/>
      <c r="AL576" s="125"/>
      <c r="AM576" s="125"/>
      <c r="AN576" s="146"/>
      <c r="AO576" s="125"/>
      <c r="AP576" s="146"/>
      <c r="AQ576" s="125"/>
      <c r="AR576" s="146"/>
      <c r="AS576" s="125"/>
      <c r="AT576" s="146"/>
      <c r="AU576" s="125"/>
      <c r="AV576" s="125"/>
      <c r="AW576" s="146"/>
      <c r="AX576" s="125"/>
      <c r="AY576" s="125"/>
      <c r="AZ576" s="185"/>
      <c r="BA576" s="125"/>
      <c r="BB576" s="125"/>
      <c r="BC576" s="125"/>
      <c r="BD576" s="125"/>
      <c r="BE576" s="125"/>
      <c r="BF576" s="125"/>
      <c r="BG576" s="125"/>
      <c r="BH576" s="125"/>
      <c r="BI576" s="125"/>
      <c r="BJ576" s="125"/>
    </row>
    <row r="577">
      <c r="A577" s="146"/>
      <c r="B577" s="146"/>
      <c r="C577" s="146"/>
      <c r="D577" s="146"/>
      <c r="F577" s="272"/>
      <c r="G577" s="273"/>
      <c r="H577" s="146"/>
      <c r="I577" s="274"/>
      <c r="J577" s="146"/>
      <c r="K577" s="146"/>
      <c r="L577" s="275"/>
      <c r="M577" s="125"/>
      <c r="N577" s="147"/>
      <c r="O577" s="146"/>
      <c r="P577" s="125"/>
      <c r="Q577" s="275"/>
      <c r="R577" s="148"/>
      <c r="S577" s="148"/>
      <c r="T577" s="146"/>
      <c r="U577" s="146"/>
      <c r="V577" s="146"/>
      <c r="W577" s="272"/>
      <c r="X577" s="146"/>
      <c r="Y577" s="125"/>
      <c r="Z577" s="125"/>
      <c r="AA577" s="146"/>
      <c r="AB577" s="183"/>
      <c r="AC577" s="125"/>
      <c r="AD577" s="146"/>
      <c r="AE577" s="125"/>
      <c r="AF577" s="146"/>
      <c r="AG577" s="125"/>
      <c r="AH577" s="146"/>
      <c r="AI577" s="125"/>
      <c r="AJ577" s="125"/>
      <c r="AK577" s="146"/>
      <c r="AL577" s="125"/>
      <c r="AM577" s="125"/>
      <c r="AN577" s="146"/>
      <c r="AO577" s="125"/>
      <c r="AP577" s="146"/>
      <c r="AQ577" s="125"/>
      <c r="AR577" s="146"/>
      <c r="AS577" s="125"/>
      <c r="AT577" s="146"/>
      <c r="AU577" s="125"/>
      <c r="AV577" s="125"/>
      <c r="AW577" s="146"/>
      <c r="AX577" s="125"/>
      <c r="AY577" s="125"/>
      <c r="AZ577" s="185"/>
      <c r="BA577" s="125"/>
      <c r="BB577" s="125"/>
      <c r="BC577" s="125"/>
      <c r="BD577" s="125"/>
      <c r="BE577" s="125"/>
      <c r="BF577" s="125"/>
      <c r="BG577" s="125"/>
      <c r="BH577" s="125"/>
      <c r="BI577" s="125"/>
      <c r="BJ577" s="125"/>
    </row>
    <row r="578">
      <c r="A578" s="146"/>
      <c r="B578" s="146"/>
      <c r="C578" s="146"/>
      <c r="D578" s="146"/>
      <c r="F578" s="272"/>
      <c r="G578" s="273"/>
      <c r="H578" s="146"/>
      <c r="I578" s="274"/>
      <c r="J578" s="146"/>
      <c r="K578" s="146"/>
      <c r="L578" s="275"/>
      <c r="M578" s="125"/>
      <c r="N578" s="147"/>
      <c r="O578" s="146"/>
      <c r="P578" s="125"/>
      <c r="Q578" s="275"/>
      <c r="R578" s="148"/>
      <c r="S578" s="148"/>
      <c r="T578" s="146"/>
      <c r="U578" s="146"/>
      <c r="V578" s="146"/>
      <c r="W578" s="272"/>
      <c r="X578" s="146"/>
      <c r="Y578" s="125"/>
      <c r="Z578" s="125"/>
      <c r="AA578" s="146"/>
      <c r="AB578" s="183"/>
      <c r="AC578" s="125"/>
      <c r="AD578" s="146"/>
      <c r="AE578" s="125"/>
      <c r="AF578" s="146"/>
      <c r="AG578" s="125"/>
      <c r="AH578" s="146"/>
      <c r="AI578" s="125"/>
      <c r="AJ578" s="125"/>
      <c r="AK578" s="146"/>
      <c r="AL578" s="125"/>
      <c r="AM578" s="125"/>
      <c r="AN578" s="146"/>
      <c r="AO578" s="125"/>
      <c r="AP578" s="146"/>
      <c r="AQ578" s="125"/>
      <c r="AR578" s="146"/>
      <c r="AS578" s="125"/>
      <c r="AT578" s="146"/>
      <c r="AU578" s="125"/>
      <c r="AV578" s="125"/>
      <c r="AW578" s="146"/>
      <c r="AX578" s="125"/>
      <c r="AY578" s="125"/>
      <c r="AZ578" s="185"/>
      <c r="BA578" s="125"/>
      <c r="BB578" s="125"/>
      <c r="BC578" s="125"/>
      <c r="BD578" s="125"/>
      <c r="BE578" s="125"/>
      <c r="BF578" s="125"/>
      <c r="BG578" s="125"/>
      <c r="BH578" s="125"/>
      <c r="BI578" s="125"/>
      <c r="BJ578" s="125"/>
    </row>
    <row r="579">
      <c r="A579" s="146"/>
      <c r="B579" s="146"/>
      <c r="C579" s="146"/>
      <c r="D579" s="146"/>
      <c r="F579" s="272"/>
      <c r="G579" s="273"/>
      <c r="H579" s="146"/>
      <c r="I579" s="274"/>
      <c r="J579" s="146"/>
      <c r="K579" s="146"/>
      <c r="L579" s="275"/>
      <c r="M579" s="125"/>
      <c r="N579" s="147"/>
      <c r="O579" s="146"/>
      <c r="P579" s="125"/>
      <c r="Q579" s="275"/>
      <c r="R579" s="148"/>
      <c r="S579" s="148"/>
      <c r="T579" s="146"/>
      <c r="U579" s="146"/>
      <c r="V579" s="146"/>
      <c r="W579" s="272"/>
      <c r="X579" s="146"/>
      <c r="Y579" s="125"/>
      <c r="Z579" s="125"/>
      <c r="AA579" s="146"/>
      <c r="AB579" s="183"/>
      <c r="AC579" s="125"/>
      <c r="AD579" s="146"/>
      <c r="AE579" s="125"/>
      <c r="AF579" s="146"/>
      <c r="AG579" s="125"/>
      <c r="AH579" s="146"/>
      <c r="AI579" s="125"/>
      <c r="AJ579" s="125"/>
      <c r="AK579" s="146"/>
      <c r="AL579" s="125"/>
      <c r="AM579" s="125"/>
      <c r="AN579" s="146"/>
      <c r="AO579" s="125"/>
      <c r="AP579" s="146"/>
      <c r="AQ579" s="125"/>
      <c r="AR579" s="146"/>
      <c r="AS579" s="125"/>
      <c r="AT579" s="146"/>
      <c r="AU579" s="125"/>
      <c r="AV579" s="125"/>
      <c r="AW579" s="146"/>
      <c r="AX579" s="125"/>
      <c r="AY579" s="125"/>
      <c r="AZ579" s="185"/>
      <c r="BA579" s="125"/>
      <c r="BB579" s="125"/>
      <c r="BC579" s="125"/>
      <c r="BD579" s="125"/>
      <c r="BE579" s="125"/>
      <c r="BF579" s="125"/>
      <c r="BG579" s="125"/>
      <c r="BH579" s="125"/>
      <c r="BI579" s="125"/>
      <c r="BJ579" s="125"/>
    </row>
    <row r="580">
      <c r="A580" s="146"/>
      <c r="B580" s="146"/>
      <c r="C580" s="146"/>
      <c r="D580" s="146"/>
      <c r="F580" s="272"/>
      <c r="G580" s="273"/>
      <c r="H580" s="146"/>
      <c r="I580" s="274"/>
      <c r="J580" s="146"/>
      <c r="K580" s="146"/>
      <c r="L580" s="275"/>
      <c r="M580" s="125"/>
      <c r="N580" s="147"/>
      <c r="O580" s="146"/>
      <c r="P580" s="125"/>
      <c r="Q580" s="275"/>
      <c r="R580" s="148"/>
      <c r="S580" s="148"/>
      <c r="T580" s="146"/>
      <c r="U580" s="146"/>
      <c r="V580" s="146"/>
      <c r="W580" s="272"/>
      <c r="X580" s="146"/>
      <c r="Y580" s="125"/>
      <c r="Z580" s="125"/>
      <c r="AA580" s="146"/>
      <c r="AB580" s="183"/>
      <c r="AC580" s="125"/>
      <c r="AD580" s="146"/>
      <c r="AE580" s="125"/>
      <c r="AF580" s="146"/>
      <c r="AG580" s="125"/>
      <c r="AH580" s="146"/>
      <c r="AI580" s="125"/>
      <c r="AJ580" s="125"/>
      <c r="AK580" s="146"/>
      <c r="AL580" s="125"/>
      <c r="AM580" s="125"/>
      <c r="AN580" s="146"/>
      <c r="AO580" s="125"/>
      <c r="AP580" s="146"/>
      <c r="AQ580" s="125"/>
      <c r="AR580" s="146"/>
      <c r="AS580" s="125"/>
      <c r="AT580" s="146"/>
      <c r="AU580" s="125"/>
      <c r="AV580" s="125"/>
      <c r="AW580" s="146"/>
      <c r="AX580" s="125"/>
      <c r="AY580" s="125"/>
      <c r="AZ580" s="185"/>
      <c r="BA580" s="125"/>
      <c r="BB580" s="125"/>
      <c r="BC580" s="125"/>
      <c r="BD580" s="125"/>
      <c r="BE580" s="125"/>
      <c r="BF580" s="125"/>
      <c r="BG580" s="125"/>
      <c r="BH580" s="125"/>
      <c r="BI580" s="125"/>
      <c r="BJ580" s="125"/>
    </row>
    <row r="581">
      <c r="A581" s="146"/>
      <c r="B581" s="146"/>
      <c r="C581" s="146"/>
      <c r="D581" s="146"/>
      <c r="F581" s="272"/>
      <c r="G581" s="273"/>
      <c r="H581" s="146"/>
      <c r="I581" s="274"/>
      <c r="J581" s="146"/>
      <c r="K581" s="146"/>
      <c r="L581" s="275"/>
      <c r="M581" s="125"/>
      <c r="N581" s="147"/>
      <c r="O581" s="146"/>
      <c r="P581" s="125"/>
      <c r="Q581" s="275"/>
      <c r="R581" s="148"/>
      <c r="S581" s="148"/>
      <c r="T581" s="146"/>
      <c r="U581" s="146"/>
      <c r="V581" s="146"/>
      <c r="W581" s="272"/>
      <c r="X581" s="146"/>
      <c r="Y581" s="125"/>
      <c r="Z581" s="125"/>
      <c r="AA581" s="146"/>
      <c r="AB581" s="183"/>
      <c r="AC581" s="125"/>
      <c r="AD581" s="146"/>
      <c r="AE581" s="125"/>
      <c r="AF581" s="146"/>
      <c r="AG581" s="125"/>
      <c r="AH581" s="146"/>
      <c r="AI581" s="125"/>
      <c r="AJ581" s="125"/>
      <c r="AK581" s="146"/>
      <c r="AL581" s="125"/>
      <c r="AM581" s="125"/>
      <c r="AN581" s="146"/>
      <c r="AO581" s="125"/>
      <c r="AP581" s="146"/>
      <c r="AQ581" s="125"/>
      <c r="AR581" s="146"/>
      <c r="AS581" s="125"/>
      <c r="AT581" s="146"/>
      <c r="AU581" s="125"/>
      <c r="AV581" s="125"/>
      <c r="AW581" s="146"/>
      <c r="AX581" s="125"/>
      <c r="AY581" s="125"/>
      <c r="AZ581" s="185"/>
      <c r="BA581" s="125"/>
      <c r="BB581" s="125"/>
      <c r="BC581" s="125"/>
      <c r="BD581" s="125"/>
      <c r="BE581" s="125"/>
      <c r="BF581" s="125"/>
      <c r="BG581" s="125"/>
      <c r="BH581" s="125"/>
      <c r="BI581" s="125"/>
      <c r="BJ581" s="125"/>
    </row>
    <row r="582">
      <c r="A582" s="146"/>
      <c r="B582" s="146"/>
      <c r="C582" s="146"/>
      <c r="D582" s="146"/>
      <c r="F582" s="272"/>
      <c r="G582" s="273"/>
      <c r="H582" s="146"/>
      <c r="I582" s="274"/>
      <c r="J582" s="146"/>
      <c r="K582" s="146"/>
      <c r="L582" s="275"/>
      <c r="M582" s="125"/>
      <c r="N582" s="147"/>
      <c r="O582" s="146"/>
      <c r="P582" s="125"/>
      <c r="Q582" s="275"/>
      <c r="R582" s="148"/>
      <c r="S582" s="148"/>
      <c r="T582" s="146"/>
      <c r="U582" s="146"/>
      <c r="V582" s="146"/>
      <c r="W582" s="272"/>
      <c r="X582" s="146"/>
      <c r="Y582" s="125"/>
      <c r="Z582" s="125"/>
      <c r="AA582" s="146"/>
      <c r="AB582" s="183"/>
      <c r="AC582" s="125"/>
      <c r="AD582" s="146"/>
      <c r="AE582" s="125"/>
      <c r="AF582" s="146"/>
      <c r="AG582" s="125"/>
      <c r="AH582" s="146"/>
      <c r="AI582" s="125"/>
      <c r="AJ582" s="125"/>
      <c r="AK582" s="146"/>
      <c r="AL582" s="125"/>
      <c r="AM582" s="125"/>
      <c r="AN582" s="146"/>
      <c r="AO582" s="125"/>
      <c r="AP582" s="146"/>
      <c r="AQ582" s="125"/>
      <c r="AR582" s="146"/>
      <c r="AS582" s="125"/>
      <c r="AT582" s="146"/>
      <c r="AU582" s="125"/>
      <c r="AV582" s="125"/>
      <c r="AW582" s="146"/>
      <c r="AX582" s="125"/>
      <c r="AY582" s="125"/>
      <c r="AZ582" s="185"/>
      <c r="BA582" s="125"/>
      <c r="BB582" s="125"/>
      <c r="BC582" s="125"/>
      <c r="BD582" s="125"/>
      <c r="BE582" s="125"/>
      <c r="BF582" s="125"/>
      <c r="BG582" s="125"/>
      <c r="BH582" s="125"/>
      <c r="BI582" s="125"/>
      <c r="BJ582" s="125"/>
    </row>
    <row r="583">
      <c r="A583" s="146"/>
      <c r="B583" s="146"/>
      <c r="C583" s="146"/>
      <c r="D583" s="146"/>
      <c r="F583" s="272"/>
      <c r="G583" s="273"/>
      <c r="H583" s="146"/>
      <c r="I583" s="274"/>
      <c r="J583" s="146"/>
      <c r="K583" s="146"/>
      <c r="L583" s="275"/>
      <c r="M583" s="125"/>
      <c r="N583" s="147"/>
      <c r="O583" s="146"/>
      <c r="P583" s="125"/>
      <c r="Q583" s="275"/>
      <c r="R583" s="148"/>
      <c r="S583" s="148"/>
      <c r="T583" s="146"/>
      <c r="U583" s="146"/>
      <c r="V583" s="146"/>
      <c r="W583" s="272"/>
      <c r="X583" s="146"/>
      <c r="Y583" s="125"/>
      <c r="Z583" s="125"/>
      <c r="AA583" s="146"/>
      <c r="AB583" s="183"/>
      <c r="AC583" s="125"/>
      <c r="AD583" s="146"/>
      <c r="AE583" s="125"/>
      <c r="AF583" s="146"/>
      <c r="AG583" s="125"/>
      <c r="AH583" s="146"/>
      <c r="AI583" s="125"/>
      <c r="AJ583" s="125"/>
      <c r="AK583" s="146"/>
      <c r="AL583" s="125"/>
      <c r="AM583" s="125"/>
      <c r="AN583" s="146"/>
      <c r="AO583" s="125"/>
      <c r="AP583" s="146"/>
      <c r="AQ583" s="125"/>
      <c r="AR583" s="146"/>
      <c r="AS583" s="125"/>
      <c r="AT583" s="146"/>
      <c r="AU583" s="125"/>
      <c r="AV583" s="125"/>
      <c r="AW583" s="146"/>
      <c r="AX583" s="125"/>
      <c r="AY583" s="125"/>
      <c r="AZ583" s="185"/>
      <c r="BA583" s="125"/>
      <c r="BB583" s="125"/>
      <c r="BC583" s="125"/>
      <c r="BD583" s="125"/>
      <c r="BE583" s="125"/>
      <c r="BF583" s="125"/>
      <c r="BG583" s="125"/>
      <c r="BH583" s="125"/>
      <c r="BI583" s="125"/>
      <c r="BJ583" s="125"/>
    </row>
    <row r="584">
      <c r="A584" s="146"/>
      <c r="B584" s="146"/>
      <c r="C584" s="146"/>
      <c r="D584" s="146"/>
      <c r="F584" s="272"/>
      <c r="G584" s="273"/>
      <c r="H584" s="146"/>
      <c r="I584" s="274"/>
      <c r="J584" s="146"/>
      <c r="K584" s="146"/>
      <c r="L584" s="275"/>
      <c r="M584" s="125"/>
      <c r="N584" s="147"/>
      <c r="O584" s="146"/>
      <c r="P584" s="125"/>
      <c r="Q584" s="275"/>
      <c r="R584" s="148"/>
      <c r="S584" s="148"/>
      <c r="T584" s="146"/>
      <c r="U584" s="146"/>
      <c r="V584" s="146"/>
      <c r="W584" s="272"/>
      <c r="X584" s="146"/>
      <c r="Y584" s="125"/>
      <c r="Z584" s="125"/>
      <c r="AA584" s="146"/>
      <c r="AB584" s="183"/>
      <c r="AC584" s="125"/>
      <c r="AD584" s="146"/>
      <c r="AE584" s="125"/>
      <c r="AF584" s="146"/>
      <c r="AG584" s="125"/>
      <c r="AH584" s="146"/>
      <c r="AI584" s="125"/>
      <c r="AJ584" s="125"/>
      <c r="AK584" s="146"/>
      <c r="AL584" s="125"/>
      <c r="AM584" s="125"/>
      <c r="AN584" s="146"/>
      <c r="AO584" s="125"/>
      <c r="AP584" s="146"/>
      <c r="AQ584" s="125"/>
      <c r="AR584" s="146"/>
      <c r="AS584" s="125"/>
      <c r="AT584" s="146"/>
      <c r="AU584" s="125"/>
      <c r="AV584" s="125"/>
      <c r="AW584" s="146"/>
      <c r="AX584" s="125"/>
      <c r="AY584" s="125"/>
      <c r="AZ584" s="185"/>
      <c r="BA584" s="125"/>
      <c r="BB584" s="125"/>
      <c r="BC584" s="125"/>
      <c r="BD584" s="125"/>
      <c r="BE584" s="125"/>
      <c r="BF584" s="125"/>
      <c r="BG584" s="125"/>
      <c r="BH584" s="125"/>
      <c r="BI584" s="125"/>
      <c r="BJ584" s="125"/>
    </row>
    <row r="585">
      <c r="A585" s="146"/>
      <c r="B585" s="146"/>
      <c r="C585" s="146"/>
      <c r="D585" s="146"/>
      <c r="F585" s="272"/>
      <c r="G585" s="273"/>
      <c r="H585" s="146"/>
      <c r="I585" s="274"/>
      <c r="J585" s="146"/>
      <c r="K585" s="146"/>
      <c r="L585" s="275"/>
      <c r="M585" s="125"/>
      <c r="N585" s="147"/>
      <c r="O585" s="146"/>
      <c r="P585" s="125"/>
      <c r="Q585" s="275"/>
      <c r="R585" s="148"/>
      <c r="S585" s="148"/>
      <c r="T585" s="146"/>
      <c r="U585" s="146"/>
      <c r="V585" s="146"/>
      <c r="W585" s="272"/>
      <c r="X585" s="146"/>
      <c r="Y585" s="125"/>
      <c r="Z585" s="125"/>
      <c r="AA585" s="146"/>
      <c r="AB585" s="183"/>
      <c r="AC585" s="125"/>
      <c r="AD585" s="146"/>
      <c r="AE585" s="125"/>
      <c r="AF585" s="146"/>
      <c r="AG585" s="125"/>
      <c r="AH585" s="146"/>
      <c r="AI585" s="125"/>
      <c r="AJ585" s="125"/>
      <c r="AK585" s="146"/>
      <c r="AL585" s="125"/>
      <c r="AM585" s="125"/>
      <c r="AN585" s="146"/>
      <c r="AO585" s="125"/>
      <c r="AP585" s="146"/>
      <c r="AQ585" s="125"/>
      <c r="AR585" s="146"/>
      <c r="AS585" s="125"/>
      <c r="AT585" s="146"/>
      <c r="AU585" s="125"/>
      <c r="AV585" s="125"/>
      <c r="AW585" s="146"/>
      <c r="AX585" s="125"/>
      <c r="AY585" s="125"/>
      <c r="AZ585" s="185"/>
      <c r="BA585" s="125"/>
      <c r="BB585" s="125"/>
      <c r="BC585" s="125"/>
      <c r="BD585" s="125"/>
      <c r="BE585" s="125"/>
      <c r="BF585" s="125"/>
      <c r="BG585" s="125"/>
      <c r="BH585" s="125"/>
      <c r="BI585" s="125"/>
      <c r="BJ585" s="125"/>
    </row>
    <row r="586">
      <c r="A586" s="146"/>
      <c r="B586" s="146"/>
      <c r="C586" s="146"/>
      <c r="D586" s="146"/>
      <c r="F586" s="272"/>
      <c r="G586" s="273"/>
      <c r="H586" s="146"/>
      <c r="I586" s="274"/>
      <c r="J586" s="146"/>
      <c r="K586" s="146"/>
      <c r="L586" s="275"/>
      <c r="M586" s="125"/>
      <c r="N586" s="147"/>
      <c r="O586" s="146"/>
      <c r="P586" s="125"/>
      <c r="Q586" s="275"/>
      <c r="R586" s="148"/>
      <c r="S586" s="148"/>
      <c r="T586" s="146"/>
      <c r="U586" s="146"/>
      <c r="V586" s="146"/>
      <c r="W586" s="272"/>
      <c r="X586" s="146"/>
      <c r="Y586" s="125"/>
      <c r="Z586" s="125"/>
      <c r="AA586" s="146"/>
      <c r="AB586" s="183"/>
      <c r="AC586" s="125"/>
      <c r="AD586" s="146"/>
      <c r="AE586" s="125"/>
      <c r="AF586" s="146"/>
      <c r="AG586" s="125"/>
      <c r="AH586" s="146"/>
      <c r="AI586" s="125"/>
      <c r="AJ586" s="125"/>
      <c r="AK586" s="146"/>
      <c r="AL586" s="125"/>
      <c r="AM586" s="125"/>
      <c r="AN586" s="146"/>
      <c r="AO586" s="125"/>
      <c r="AP586" s="146"/>
      <c r="AQ586" s="125"/>
      <c r="AR586" s="146"/>
      <c r="AS586" s="125"/>
      <c r="AT586" s="146"/>
      <c r="AU586" s="125"/>
      <c r="AV586" s="125"/>
      <c r="AW586" s="146"/>
      <c r="AX586" s="125"/>
      <c r="AY586" s="125"/>
      <c r="AZ586" s="185"/>
      <c r="BA586" s="125"/>
      <c r="BB586" s="125"/>
      <c r="BC586" s="125"/>
      <c r="BD586" s="125"/>
      <c r="BE586" s="125"/>
      <c r="BF586" s="125"/>
      <c r="BG586" s="125"/>
      <c r="BH586" s="125"/>
      <c r="BI586" s="125"/>
      <c r="BJ586" s="125"/>
    </row>
    <row r="587">
      <c r="A587" s="146"/>
      <c r="B587" s="146"/>
      <c r="C587" s="146"/>
      <c r="D587" s="146"/>
      <c r="F587" s="272"/>
      <c r="G587" s="273"/>
      <c r="H587" s="146"/>
      <c r="I587" s="274"/>
      <c r="J587" s="146"/>
      <c r="K587" s="146"/>
      <c r="L587" s="275"/>
      <c r="M587" s="125"/>
      <c r="N587" s="147"/>
      <c r="O587" s="146"/>
      <c r="P587" s="125"/>
      <c r="Q587" s="275"/>
      <c r="R587" s="148"/>
      <c r="S587" s="148"/>
      <c r="T587" s="146"/>
      <c r="U587" s="146"/>
      <c r="V587" s="146"/>
      <c r="W587" s="272"/>
      <c r="X587" s="146"/>
      <c r="Y587" s="125"/>
      <c r="Z587" s="125"/>
      <c r="AA587" s="146"/>
      <c r="AB587" s="183"/>
      <c r="AC587" s="125"/>
      <c r="AD587" s="146"/>
      <c r="AE587" s="125"/>
      <c r="AF587" s="146"/>
      <c r="AG587" s="125"/>
      <c r="AH587" s="146"/>
      <c r="AI587" s="125"/>
      <c r="AJ587" s="125"/>
      <c r="AK587" s="146"/>
      <c r="AL587" s="125"/>
      <c r="AM587" s="125"/>
      <c r="AN587" s="146"/>
      <c r="AO587" s="125"/>
      <c r="AP587" s="146"/>
      <c r="AQ587" s="125"/>
      <c r="AR587" s="146"/>
      <c r="AS587" s="125"/>
      <c r="AT587" s="146"/>
      <c r="AU587" s="125"/>
      <c r="AV587" s="125"/>
      <c r="AW587" s="146"/>
      <c r="AX587" s="125"/>
      <c r="AY587" s="125"/>
      <c r="AZ587" s="185"/>
      <c r="BA587" s="125"/>
      <c r="BB587" s="125"/>
      <c r="BC587" s="125"/>
      <c r="BD587" s="125"/>
      <c r="BE587" s="125"/>
      <c r="BF587" s="125"/>
      <c r="BG587" s="125"/>
      <c r="BH587" s="125"/>
      <c r="BI587" s="125"/>
      <c r="BJ587" s="125"/>
    </row>
    <row r="588">
      <c r="A588" s="146"/>
      <c r="B588" s="146"/>
      <c r="C588" s="146"/>
      <c r="D588" s="146"/>
      <c r="F588" s="272"/>
      <c r="G588" s="273"/>
      <c r="H588" s="146"/>
      <c r="I588" s="274"/>
      <c r="J588" s="146"/>
      <c r="K588" s="146"/>
      <c r="L588" s="275"/>
      <c r="M588" s="125"/>
      <c r="N588" s="147"/>
      <c r="O588" s="146"/>
      <c r="P588" s="125"/>
      <c r="Q588" s="275"/>
      <c r="R588" s="148"/>
      <c r="S588" s="148"/>
      <c r="T588" s="146"/>
      <c r="U588" s="146"/>
      <c r="V588" s="146"/>
      <c r="W588" s="272"/>
      <c r="X588" s="146"/>
      <c r="Y588" s="125"/>
      <c r="Z588" s="125"/>
      <c r="AA588" s="146"/>
      <c r="AB588" s="183"/>
      <c r="AC588" s="125"/>
      <c r="AD588" s="146"/>
      <c r="AE588" s="125"/>
      <c r="AF588" s="146"/>
      <c r="AG588" s="125"/>
      <c r="AH588" s="146"/>
      <c r="AI588" s="125"/>
      <c r="AJ588" s="125"/>
      <c r="AK588" s="146"/>
      <c r="AL588" s="125"/>
      <c r="AM588" s="125"/>
      <c r="AN588" s="146"/>
      <c r="AO588" s="125"/>
      <c r="AP588" s="146"/>
      <c r="AQ588" s="125"/>
      <c r="AR588" s="146"/>
      <c r="AS588" s="125"/>
      <c r="AT588" s="146"/>
      <c r="AU588" s="125"/>
      <c r="AV588" s="125"/>
      <c r="AW588" s="146"/>
      <c r="AX588" s="125"/>
      <c r="AY588" s="125"/>
      <c r="AZ588" s="185"/>
      <c r="BA588" s="125"/>
      <c r="BB588" s="125"/>
      <c r="BC588" s="125"/>
      <c r="BD588" s="125"/>
      <c r="BE588" s="125"/>
      <c r="BF588" s="125"/>
      <c r="BG588" s="125"/>
      <c r="BH588" s="125"/>
      <c r="BI588" s="125"/>
      <c r="BJ588" s="125"/>
    </row>
    <row r="589">
      <c r="A589" s="146"/>
      <c r="B589" s="146"/>
      <c r="C589" s="146"/>
      <c r="D589" s="146"/>
      <c r="F589" s="272"/>
      <c r="G589" s="273"/>
      <c r="H589" s="146"/>
      <c r="I589" s="274"/>
      <c r="J589" s="146"/>
      <c r="K589" s="146"/>
      <c r="L589" s="275"/>
      <c r="M589" s="125"/>
      <c r="N589" s="147"/>
      <c r="O589" s="146"/>
      <c r="P589" s="125"/>
      <c r="Q589" s="275"/>
      <c r="R589" s="148"/>
      <c r="S589" s="148"/>
      <c r="T589" s="146"/>
      <c r="U589" s="146"/>
      <c r="V589" s="146"/>
      <c r="W589" s="272"/>
      <c r="X589" s="146"/>
      <c r="Y589" s="125"/>
      <c r="Z589" s="125"/>
      <c r="AA589" s="146"/>
      <c r="AB589" s="183"/>
      <c r="AC589" s="125"/>
      <c r="AD589" s="146"/>
      <c r="AE589" s="125"/>
      <c r="AF589" s="146"/>
      <c r="AG589" s="125"/>
      <c r="AH589" s="146"/>
      <c r="AI589" s="125"/>
      <c r="AJ589" s="125"/>
      <c r="AK589" s="146"/>
      <c r="AL589" s="125"/>
      <c r="AM589" s="125"/>
      <c r="AN589" s="146"/>
      <c r="AO589" s="125"/>
      <c r="AP589" s="146"/>
      <c r="AQ589" s="125"/>
      <c r="AR589" s="146"/>
      <c r="AS589" s="125"/>
      <c r="AT589" s="146"/>
      <c r="AU589" s="125"/>
      <c r="AV589" s="125"/>
      <c r="AW589" s="146"/>
      <c r="AX589" s="125"/>
      <c r="AY589" s="125"/>
      <c r="AZ589" s="185"/>
      <c r="BA589" s="125"/>
      <c r="BB589" s="125"/>
      <c r="BC589" s="125"/>
      <c r="BD589" s="125"/>
      <c r="BE589" s="125"/>
      <c r="BF589" s="125"/>
      <c r="BG589" s="125"/>
      <c r="BH589" s="125"/>
      <c r="BI589" s="125"/>
      <c r="BJ589" s="125"/>
    </row>
    <row r="590">
      <c r="A590" s="146"/>
      <c r="B590" s="146"/>
      <c r="C590" s="146"/>
      <c r="D590" s="146"/>
      <c r="F590" s="272"/>
      <c r="G590" s="273"/>
      <c r="H590" s="146"/>
      <c r="I590" s="274"/>
      <c r="J590" s="146"/>
      <c r="K590" s="146"/>
      <c r="L590" s="275"/>
      <c r="M590" s="125"/>
      <c r="N590" s="147"/>
      <c r="O590" s="146"/>
      <c r="P590" s="125"/>
      <c r="Q590" s="275"/>
      <c r="R590" s="148"/>
      <c r="S590" s="148"/>
      <c r="T590" s="146"/>
      <c r="U590" s="146"/>
      <c r="V590" s="146"/>
      <c r="W590" s="272"/>
      <c r="X590" s="146"/>
      <c r="Y590" s="125"/>
      <c r="Z590" s="125"/>
      <c r="AA590" s="146"/>
      <c r="AB590" s="183"/>
      <c r="AC590" s="125"/>
      <c r="AD590" s="146"/>
      <c r="AE590" s="125"/>
      <c r="AF590" s="146"/>
      <c r="AG590" s="125"/>
      <c r="AH590" s="146"/>
      <c r="AI590" s="125"/>
      <c r="AJ590" s="125"/>
      <c r="AK590" s="146"/>
      <c r="AL590" s="125"/>
      <c r="AM590" s="125"/>
      <c r="AN590" s="146"/>
      <c r="AO590" s="125"/>
      <c r="AP590" s="146"/>
      <c r="AQ590" s="125"/>
      <c r="AR590" s="146"/>
      <c r="AS590" s="125"/>
      <c r="AT590" s="146"/>
      <c r="AU590" s="125"/>
      <c r="AV590" s="125"/>
      <c r="AW590" s="146"/>
      <c r="AX590" s="125"/>
      <c r="AY590" s="125"/>
      <c r="AZ590" s="185"/>
      <c r="BA590" s="125"/>
      <c r="BB590" s="125"/>
      <c r="BC590" s="125"/>
      <c r="BD590" s="125"/>
      <c r="BE590" s="125"/>
      <c r="BF590" s="125"/>
      <c r="BG590" s="125"/>
      <c r="BH590" s="125"/>
      <c r="BI590" s="125"/>
      <c r="BJ590" s="125"/>
    </row>
    <row r="591">
      <c r="A591" s="146"/>
      <c r="B591" s="146"/>
      <c r="C591" s="146"/>
      <c r="D591" s="146"/>
      <c r="F591" s="272"/>
      <c r="G591" s="273"/>
      <c r="H591" s="146"/>
      <c r="I591" s="274"/>
      <c r="J591" s="146"/>
      <c r="K591" s="146"/>
      <c r="L591" s="275"/>
      <c r="M591" s="125"/>
      <c r="N591" s="147"/>
      <c r="O591" s="146"/>
      <c r="P591" s="125"/>
      <c r="Q591" s="275"/>
      <c r="R591" s="148"/>
      <c r="S591" s="148"/>
      <c r="T591" s="146"/>
      <c r="U591" s="146"/>
      <c r="V591" s="146"/>
      <c r="W591" s="272"/>
      <c r="X591" s="146"/>
      <c r="Y591" s="125"/>
      <c r="Z591" s="125"/>
      <c r="AA591" s="146"/>
      <c r="AB591" s="183"/>
      <c r="AC591" s="125"/>
      <c r="AD591" s="146"/>
      <c r="AE591" s="125"/>
      <c r="AF591" s="146"/>
      <c r="AG591" s="125"/>
      <c r="AH591" s="146"/>
      <c r="AI591" s="125"/>
      <c r="AJ591" s="125"/>
      <c r="AK591" s="146"/>
      <c r="AL591" s="125"/>
      <c r="AM591" s="125"/>
      <c r="AN591" s="146"/>
      <c r="AO591" s="125"/>
      <c r="AP591" s="146"/>
      <c r="AQ591" s="125"/>
      <c r="AR591" s="146"/>
      <c r="AS591" s="125"/>
      <c r="AT591" s="146"/>
      <c r="AU591" s="125"/>
      <c r="AV591" s="125"/>
      <c r="AW591" s="146"/>
      <c r="AX591" s="125"/>
      <c r="AY591" s="125"/>
      <c r="AZ591" s="185"/>
      <c r="BA591" s="125"/>
      <c r="BB591" s="125"/>
      <c r="BC591" s="125"/>
      <c r="BD591" s="125"/>
      <c r="BE591" s="125"/>
      <c r="BF591" s="125"/>
      <c r="BG591" s="125"/>
      <c r="BH591" s="125"/>
      <c r="BI591" s="125"/>
      <c r="BJ591" s="125"/>
    </row>
    <row r="592">
      <c r="A592" s="146"/>
      <c r="B592" s="146"/>
      <c r="C592" s="146"/>
      <c r="D592" s="146"/>
      <c r="F592" s="272"/>
      <c r="G592" s="273"/>
      <c r="H592" s="146"/>
      <c r="I592" s="274"/>
      <c r="J592" s="146"/>
      <c r="K592" s="146"/>
      <c r="L592" s="275"/>
      <c r="M592" s="125"/>
      <c r="N592" s="147"/>
      <c r="O592" s="146"/>
      <c r="P592" s="125"/>
      <c r="Q592" s="275"/>
      <c r="R592" s="148"/>
      <c r="S592" s="148"/>
      <c r="T592" s="146"/>
      <c r="U592" s="146"/>
      <c r="V592" s="146"/>
      <c r="W592" s="272"/>
      <c r="X592" s="146"/>
      <c r="Y592" s="125"/>
      <c r="Z592" s="125"/>
      <c r="AA592" s="146"/>
      <c r="AB592" s="183"/>
      <c r="AC592" s="125"/>
      <c r="AD592" s="146"/>
      <c r="AE592" s="125"/>
      <c r="AF592" s="146"/>
      <c r="AG592" s="125"/>
      <c r="AH592" s="146"/>
      <c r="AI592" s="125"/>
      <c r="AJ592" s="125"/>
      <c r="AK592" s="146"/>
      <c r="AL592" s="125"/>
      <c r="AM592" s="125"/>
      <c r="AN592" s="146"/>
      <c r="AO592" s="125"/>
      <c r="AP592" s="146"/>
      <c r="AQ592" s="125"/>
      <c r="AR592" s="146"/>
      <c r="AS592" s="125"/>
      <c r="AT592" s="146"/>
      <c r="AU592" s="125"/>
      <c r="AV592" s="125"/>
      <c r="AW592" s="146"/>
      <c r="AX592" s="125"/>
      <c r="AY592" s="125"/>
      <c r="AZ592" s="185"/>
      <c r="BA592" s="125"/>
      <c r="BB592" s="125"/>
      <c r="BC592" s="125"/>
      <c r="BD592" s="125"/>
      <c r="BE592" s="125"/>
      <c r="BF592" s="125"/>
      <c r="BG592" s="125"/>
      <c r="BH592" s="125"/>
      <c r="BI592" s="125"/>
      <c r="BJ592" s="125"/>
    </row>
    <row r="593">
      <c r="A593" s="146"/>
      <c r="B593" s="146"/>
      <c r="C593" s="146"/>
      <c r="D593" s="146"/>
      <c r="F593" s="272"/>
      <c r="G593" s="273"/>
      <c r="H593" s="146"/>
      <c r="I593" s="274"/>
      <c r="J593" s="146"/>
      <c r="K593" s="146"/>
      <c r="L593" s="275"/>
      <c r="M593" s="125"/>
      <c r="N593" s="147"/>
      <c r="O593" s="146"/>
      <c r="P593" s="125"/>
      <c r="Q593" s="275"/>
      <c r="R593" s="148"/>
      <c r="S593" s="148"/>
      <c r="T593" s="146"/>
      <c r="U593" s="146"/>
      <c r="V593" s="146"/>
      <c r="W593" s="272"/>
      <c r="X593" s="146"/>
      <c r="Y593" s="125"/>
      <c r="Z593" s="125"/>
      <c r="AA593" s="146"/>
      <c r="AB593" s="183"/>
      <c r="AC593" s="125"/>
      <c r="AD593" s="146"/>
      <c r="AE593" s="125"/>
      <c r="AF593" s="146"/>
      <c r="AG593" s="125"/>
      <c r="AH593" s="146"/>
      <c r="AI593" s="125"/>
      <c r="AJ593" s="125"/>
      <c r="AK593" s="146"/>
      <c r="AL593" s="125"/>
      <c r="AM593" s="125"/>
      <c r="AN593" s="146"/>
      <c r="AO593" s="125"/>
      <c r="AP593" s="146"/>
      <c r="AQ593" s="125"/>
      <c r="AR593" s="146"/>
      <c r="AS593" s="125"/>
      <c r="AT593" s="146"/>
      <c r="AU593" s="125"/>
      <c r="AV593" s="125"/>
      <c r="AW593" s="146"/>
      <c r="AX593" s="125"/>
      <c r="AY593" s="125"/>
      <c r="AZ593" s="185"/>
      <c r="BA593" s="125"/>
      <c r="BB593" s="125"/>
      <c r="BC593" s="125"/>
      <c r="BD593" s="125"/>
      <c r="BE593" s="125"/>
      <c r="BF593" s="125"/>
      <c r="BG593" s="125"/>
      <c r="BH593" s="125"/>
      <c r="BI593" s="125"/>
      <c r="BJ593" s="125"/>
    </row>
    <row r="594">
      <c r="A594" s="146"/>
      <c r="B594" s="146"/>
      <c r="C594" s="146"/>
      <c r="D594" s="146"/>
      <c r="F594" s="272"/>
      <c r="G594" s="273"/>
      <c r="H594" s="146"/>
      <c r="I594" s="274"/>
      <c r="J594" s="146"/>
      <c r="K594" s="146"/>
      <c r="L594" s="275"/>
      <c r="M594" s="125"/>
      <c r="N594" s="147"/>
      <c r="O594" s="146"/>
      <c r="P594" s="125"/>
      <c r="Q594" s="275"/>
      <c r="R594" s="148"/>
      <c r="S594" s="148"/>
      <c r="T594" s="146"/>
      <c r="U594" s="146"/>
      <c r="V594" s="146"/>
      <c r="W594" s="272"/>
      <c r="X594" s="146"/>
      <c r="Y594" s="125"/>
      <c r="Z594" s="125"/>
      <c r="AA594" s="146"/>
      <c r="AB594" s="183"/>
      <c r="AC594" s="125"/>
      <c r="AD594" s="146"/>
      <c r="AE594" s="125"/>
      <c r="AF594" s="146"/>
      <c r="AG594" s="125"/>
      <c r="AH594" s="146"/>
      <c r="AI594" s="125"/>
      <c r="AJ594" s="125"/>
      <c r="AK594" s="146"/>
      <c r="AL594" s="125"/>
      <c r="AM594" s="125"/>
      <c r="AN594" s="146"/>
      <c r="AO594" s="125"/>
      <c r="AP594" s="146"/>
      <c r="AQ594" s="125"/>
      <c r="AR594" s="146"/>
      <c r="AS594" s="125"/>
      <c r="AT594" s="146"/>
      <c r="AU594" s="125"/>
      <c r="AV594" s="125"/>
      <c r="AW594" s="146"/>
      <c r="AX594" s="125"/>
      <c r="AY594" s="125"/>
      <c r="AZ594" s="185"/>
      <c r="BA594" s="125"/>
      <c r="BB594" s="125"/>
      <c r="BC594" s="125"/>
      <c r="BD594" s="125"/>
      <c r="BE594" s="125"/>
      <c r="BF594" s="125"/>
      <c r="BG594" s="125"/>
      <c r="BH594" s="125"/>
      <c r="BI594" s="125"/>
      <c r="BJ594" s="125"/>
    </row>
    <row r="595">
      <c r="A595" s="146"/>
      <c r="B595" s="146"/>
      <c r="C595" s="146"/>
      <c r="D595" s="146"/>
      <c r="F595" s="272"/>
      <c r="G595" s="273"/>
      <c r="H595" s="146"/>
      <c r="I595" s="274"/>
      <c r="J595" s="146"/>
      <c r="K595" s="146"/>
      <c r="L595" s="275"/>
      <c r="M595" s="125"/>
      <c r="N595" s="147"/>
      <c r="O595" s="146"/>
      <c r="P595" s="125"/>
      <c r="Q595" s="275"/>
      <c r="R595" s="148"/>
      <c r="S595" s="148"/>
      <c r="T595" s="146"/>
      <c r="U595" s="146"/>
      <c r="V595" s="146"/>
      <c r="W595" s="272"/>
      <c r="X595" s="146"/>
      <c r="Y595" s="125"/>
      <c r="Z595" s="125"/>
      <c r="AA595" s="146"/>
      <c r="AB595" s="183"/>
      <c r="AC595" s="125"/>
      <c r="AD595" s="146"/>
      <c r="AE595" s="125"/>
      <c r="AF595" s="146"/>
      <c r="AG595" s="125"/>
      <c r="AH595" s="146"/>
      <c r="AI595" s="125"/>
      <c r="AJ595" s="125"/>
      <c r="AK595" s="146"/>
      <c r="AL595" s="125"/>
      <c r="AM595" s="125"/>
      <c r="AN595" s="146"/>
      <c r="AO595" s="125"/>
      <c r="AP595" s="146"/>
      <c r="AQ595" s="125"/>
      <c r="AR595" s="146"/>
      <c r="AS595" s="125"/>
      <c r="AT595" s="146"/>
      <c r="AU595" s="125"/>
      <c r="AV595" s="125"/>
      <c r="AW595" s="146"/>
      <c r="AX595" s="125"/>
      <c r="AY595" s="125"/>
      <c r="AZ595" s="185"/>
      <c r="BA595" s="125"/>
      <c r="BB595" s="125"/>
      <c r="BC595" s="125"/>
      <c r="BD595" s="125"/>
      <c r="BE595" s="125"/>
      <c r="BF595" s="125"/>
      <c r="BG595" s="125"/>
      <c r="BH595" s="125"/>
      <c r="BI595" s="125"/>
      <c r="BJ595" s="125"/>
    </row>
    <row r="596">
      <c r="A596" s="146"/>
      <c r="B596" s="146"/>
      <c r="C596" s="146"/>
      <c r="D596" s="146"/>
      <c r="F596" s="272"/>
      <c r="G596" s="273"/>
      <c r="H596" s="146"/>
      <c r="I596" s="274"/>
      <c r="J596" s="146"/>
      <c r="K596" s="146"/>
      <c r="L596" s="275"/>
      <c r="M596" s="125"/>
      <c r="N596" s="147"/>
      <c r="O596" s="146"/>
      <c r="P596" s="125"/>
      <c r="Q596" s="275"/>
      <c r="R596" s="148"/>
      <c r="S596" s="148"/>
      <c r="T596" s="146"/>
      <c r="U596" s="146"/>
      <c r="V596" s="146"/>
      <c r="W596" s="272"/>
      <c r="X596" s="146"/>
      <c r="Y596" s="125"/>
      <c r="Z596" s="125"/>
      <c r="AA596" s="146"/>
      <c r="AB596" s="183"/>
      <c r="AC596" s="125"/>
      <c r="AD596" s="146"/>
      <c r="AE596" s="125"/>
      <c r="AF596" s="146"/>
      <c r="AG596" s="125"/>
      <c r="AH596" s="146"/>
      <c r="AI596" s="125"/>
      <c r="AJ596" s="125"/>
      <c r="AK596" s="146"/>
      <c r="AL596" s="125"/>
      <c r="AM596" s="125"/>
      <c r="AN596" s="146"/>
      <c r="AO596" s="125"/>
      <c r="AP596" s="146"/>
      <c r="AQ596" s="125"/>
      <c r="AR596" s="146"/>
      <c r="AS596" s="125"/>
      <c r="AT596" s="146"/>
      <c r="AU596" s="125"/>
      <c r="AV596" s="125"/>
      <c r="AW596" s="146"/>
      <c r="AX596" s="125"/>
      <c r="AY596" s="125"/>
      <c r="AZ596" s="185"/>
      <c r="BA596" s="125"/>
      <c r="BB596" s="125"/>
      <c r="BC596" s="125"/>
      <c r="BD596" s="125"/>
      <c r="BE596" s="125"/>
      <c r="BF596" s="125"/>
      <c r="BG596" s="125"/>
      <c r="BH596" s="125"/>
      <c r="BI596" s="125"/>
      <c r="BJ596" s="125"/>
    </row>
    <row r="597">
      <c r="A597" s="146"/>
      <c r="B597" s="146"/>
      <c r="C597" s="146"/>
      <c r="D597" s="146"/>
      <c r="F597" s="272"/>
      <c r="G597" s="273"/>
      <c r="H597" s="146"/>
      <c r="I597" s="274"/>
      <c r="J597" s="146"/>
      <c r="K597" s="146"/>
      <c r="L597" s="275"/>
      <c r="M597" s="125"/>
      <c r="N597" s="147"/>
      <c r="O597" s="146"/>
      <c r="P597" s="125"/>
      <c r="Q597" s="275"/>
      <c r="R597" s="148"/>
      <c r="S597" s="148"/>
      <c r="T597" s="146"/>
      <c r="U597" s="146"/>
      <c r="V597" s="146"/>
      <c r="W597" s="272"/>
      <c r="X597" s="146"/>
      <c r="Y597" s="125"/>
      <c r="Z597" s="125"/>
      <c r="AA597" s="146"/>
      <c r="AB597" s="183"/>
      <c r="AC597" s="125"/>
      <c r="AD597" s="146"/>
      <c r="AE597" s="125"/>
      <c r="AF597" s="146"/>
      <c r="AG597" s="125"/>
      <c r="AH597" s="146"/>
      <c r="AI597" s="125"/>
      <c r="AJ597" s="125"/>
      <c r="AK597" s="146"/>
      <c r="AL597" s="125"/>
      <c r="AM597" s="125"/>
      <c r="AN597" s="146"/>
      <c r="AO597" s="125"/>
      <c r="AP597" s="146"/>
      <c r="AQ597" s="125"/>
      <c r="AR597" s="146"/>
      <c r="AS597" s="125"/>
      <c r="AT597" s="146"/>
      <c r="AU597" s="125"/>
      <c r="AV597" s="125"/>
      <c r="AW597" s="146"/>
      <c r="AX597" s="125"/>
      <c r="AY597" s="125"/>
      <c r="AZ597" s="185"/>
      <c r="BA597" s="125"/>
      <c r="BB597" s="125"/>
      <c r="BC597" s="125"/>
      <c r="BD597" s="125"/>
      <c r="BE597" s="125"/>
      <c r="BF597" s="125"/>
      <c r="BG597" s="125"/>
      <c r="BH597" s="125"/>
      <c r="BI597" s="125"/>
      <c r="BJ597" s="125"/>
    </row>
    <row r="598">
      <c r="A598" s="146"/>
      <c r="B598" s="146"/>
      <c r="C598" s="146"/>
      <c r="D598" s="146"/>
      <c r="F598" s="272"/>
      <c r="G598" s="273"/>
      <c r="H598" s="146"/>
      <c r="I598" s="274"/>
      <c r="J598" s="146"/>
      <c r="K598" s="146"/>
      <c r="L598" s="275"/>
      <c r="M598" s="125"/>
      <c r="N598" s="147"/>
      <c r="O598" s="146"/>
      <c r="P598" s="125"/>
      <c r="Q598" s="275"/>
      <c r="R598" s="148"/>
      <c r="S598" s="148"/>
      <c r="T598" s="146"/>
      <c r="U598" s="146"/>
      <c r="V598" s="146"/>
      <c r="W598" s="272"/>
      <c r="X598" s="146"/>
      <c r="Y598" s="125"/>
      <c r="Z598" s="125"/>
      <c r="AA598" s="146"/>
      <c r="AB598" s="183"/>
      <c r="AC598" s="125"/>
      <c r="AD598" s="146"/>
      <c r="AE598" s="125"/>
      <c r="AF598" s="146"/>
      <c r="AG598" s="125"/>
      <c r="AH598" s="146"/>
      <c r="AI598" s="125"/>
      <c r="AJ598" s="125"/>
      <c r="AK598" s="146"/>
      <c r="AL598" s="125"/>
      <c r="AM598" s="125"/>
      <c r="AN598" s="146"/>
      <c r="AO598" s="125"/>
      <c r="AP598" s="146"/>
      <c r="AQ598" s="125"/>
      <c r="AR598" s="146"/>
      <c r="AS598" s="125"/>
      <c r="AT598" s="146"/>
      <c r="AU598" s="125"/>
      <c r="AV598" s="125"/>
      <c r="AW598" s="146"/>
      <c r="AX598" s="125"/>
      <c r="AY598" s="125"/>
      <c r="AZ598" s="185"/>
      <c r="BA598" s="125"/>
      <c r="BB598" s="125"/>
      <c r="BC598" s="125"/>
      <c r="BD598" s="125"/>
      <c r="BE598" s="125"/>
      <c r="BF598" s="125"/>
      <c r="BG598" s="125"/>
      <c r="BH598" s="125"/>
      <c r="BI598" s="125"/>
      <c r="BJ598" s="125"/>
    </row>
    <row r="599">
      <c r="A599" s="146"/>
      <c r="B599" s="146"/>
      <c r="C599" s="146"/>
      <c r="D599" s="146"/>
      <c r="F599" s="272"/>
      <c r="G599" s="273"/>
      <c r="H599" s="146"/>
      <c r="I599" s="274"/>
      <c r="J599" s="146"/>
      <c r="K599" s="146"/>
      <c r="L599" s="275"/>
      <c r="M599" s="125"/>
      <c r="N599" s="147"/>
      <c r="O599" s="146"/>
      <c r="P599" s="125"/>
      <c r="Q599" s="275"/>
      <c r="R599" s="148"/>
      <c r="S599" s="148"/>
      <c r="T599" s="146"/>
      <c r="U599" s="146"/>
      <c r="V599" s="146"/>
      <c r="W599" s="272"/>
      <c r="X599" s="146"/>
      <c r="Y599" s="125"/>
      <c r="Z599" s="125"/>
      <c r="AA599" s="146"/>
      <c r="AB599" s="183"/>
      <c r="AC599" s="125"/>
      <c r="AD599" s="146"/>
      <c r="AE599" s="125"/>
      <c r="AF599" s="146"/>
      <c r="AG599" s="125"/>
      <c r="AH599" s="146"/>
      <c r="AI599" s="125"/>
      <c r="AJ599" s="125"/>
      <c r="AK599" s="146"/>
      <c r="AL599" s="125"/>
      <c r="AM599" s="125"/>
      <c r="AN599" s="146"/>
      <c r="AO599" s="125"/>
      <c r="AP599" s="146"/>
      <c r="AQ599" s="125"/>
      <c r="AR599" s="146"/>
      <c r="AS599" s="125"/>
      <c r="AT599" s="146"/>
      <c r="AU599" s="125"/>
      <c r="AV599" s="125"/>
      <c r="AW599" s="146"/>
      <c r="AX599" s="125"/>
      <c r="AY599" s="125"/>
      <c r="AZ599" s="185"/>
      <c r="BA599" s="125"/>
      <c r="BB599" s="125"/>
      <c r="BC599" s="125"/>
      <c r="BD599" s="125"/>
      <c r="BE599" s="125"/>
      <c r="BF599" s="125"/>
      <c r="BG599" s="125"/>
      <c r="BH599" s="125"/>
      <c r="BI599" s="125"/>
      <c r="BJ599" s="125"/>
    </row>
    <row r="600">
      <c r="A600" s="146"/>
      <c r="B600" s="146"/>
      <c r="C600" s="146"/>
      <c r="D600" s="146"/>
      <c r="F600" s="272"/>
      <c r="G600" s="273"/>
      <c r="H600" s="146"/>
      <c r="I600" s="274"/>
      <c r="J600" s="146"/>
      <c r="K600" s="146"/>
      <c r="L600" s="275"/>
      <c r="M600" s="125"/>
      <c r="N600" s="147"/>
      <c r="O600" s="146"/>
      <c r="P600" s="125"/>
      <c r="Q600" s="275"/>
      <c r="R600" s="148"/>
      <c r="S600" s="148"/>
      <c r="T600" s="146"/>
      <c r="U600" s="146"/>
      <c r="V600" s="146"/>
      <c r="W600" s="272"/>
      <c r="X600" s="146"/>
      <c r="Y600" s="125"/>
      <c r="Z600" s="125"/>
      <c r="AA600" s="146"/>
      <c r="AB600" s="183"/>
      <c r="AC600" s="125"/>
      <c r="AD600" s="146"/>
      <c r="AE600" s="125"/>
      <c r="AF600" s="146"/>
      <c r="AG600" s="125"/>
      <c r="AH600" s="146"/>
      <c r="AI600" s="125"/>
      <c r="AJ600" s="125"/>
      <c r="AK600" s="146"/>
      <c r="AL600" s="125"/>
      <c r="AM600" s="125"/>
      <c r="AN600" s="146"/>
      <c r="AO600" s="125"/>
      <c r="AP600" s="146"/>
      <c r="AQ600" s="125"/>
      <c r="AR600" s="146"/>
      <c r="AS600" s="125"/>
      <c r="AT600" s="146"/>
      <c r="AU600" s="125"/>
      <c r="AV600" s="125"/>
      <c r="AW600" s="146"/>
      <c r="AX600" s="125"/>
      <c r="AY600" s="125"/>
      <c r="AZ600" s="185"/>
      <c r="BA600" s="125"/>
      <c r="BB600" s="125"/>
      <c r="BC600" s="125"/>
      <c r="BD600" s="125"/>
      <c r="BE600" s="125"/>
      <c r="BF600" s="125"/>
      <c r="BG600" s="125"/>
      <c r="BH600" s="125"/>
      <c r="BI600" s="125"/>
      <c r="BJ600" s="125"/>
    </row>
    <row r="601">
      <c r="A601" s="146"/>
      <c r="B601" s="146"/>
      <c r="C601" s="146"/>
      <c r="D601" s="146"/>
      <c r="F601" s="272"/>
      <c r="G601" s="273"/>
      <c r="H601" s="146"/>
      <c r="I601" s="274"/>
      <c r="J601" s="146"/>
      <c r="K601" s="146"/>
      <c r="L601" s="275"/>
      <c r="M601" s="125"/>
      <c r="N601" s="147"/>
      <c r="O601" s="146"/>
      <c r="P601" s="125"/>
      <c r="Q601" s="275"/>
      <c r="R601" s="148"/>
      <c r="S601" s="148"/>
      <c r="T601" s="146"/>
      <c r="U601" s="146"/>
      <c r="V601" s="146"/>
      <c r="W601" s="272"/>
      <c r="X601" s="146"/>
      <c r="Y601" s="125"/>
      <c r="Z601" s="125"/>
      <c r="AA601" s="146"/>
      <c r="AB601" s="183"/>
      <c r="AC601" s="125"/>
      <c r="AD601" s="146"/>
      <c r="AE601" s="125"/>
      <c r="AF601" s="146"/>
      <c r="AG601" s="125"/>
      <c r="AH601" s="146"/>
      <c r="AI601" s="125"/>
      <c r="AJ601" s="125"/>
      <c r="AK601" s="146"/>
      <c r="AL601" s="125"/>
      <c r="AM601" s="125"/>
      <c r="AN601" s="146"/>
      <c r="AO601" s="125"/>
      <c r="AP601" s="146"/>
      <c r="AQ601" s="125"/>
      <c r="AR601" s="146"/>
      <c r="AS601" s="125"/>
      <c r="AT601" s="146"/>
      <c r="AU601" s="125"/>
      <c r="AV601" s="125"/>
      <c r="AW601" s="146"/>
      <c r="AX601" s="125"/>
      <c r="AY601" s="125"/>
      <c r="AZ601" s="185"/>
      <c r="BA601" s="125"/>
      <c r="BB601" s="125"/>
      <c r="BC601" s="125"/>
      <c r="BD601" s="125"/>
      <c r="BE601" s="125"/>
      <c r="BF601" s="125"/>
      <c r="BG601" s="125"/>
      <c r="BH601" s="125"/>
      <c r="BI601" s="125"/>
      <c r="BJ601" s="125"/>
    </row>
    <row r="602">
      <c r="A602" s="146"/>
      <c r="B602" s="146"/>
      <c r="C602" s="146"/>
      <c r="D602" s="146"/>
      <c r="F602" s="272"/>
      <c r="G602" s="273"/>
      <c r="H602" s="146"/>
      <c r="I602" s="274"/>
      <c r="J602" s="146"/>
      <c r="K602" s="146"/>
      <c r="L602" s="275"/>
      <c r="M602" s="125"/>
      <c r="N602" s="147"/>
      <c r="O602" s="146"/>
      <c r="P602" s="125"/>
      <c r="Q602" s="275"/>
      <c r="R602" s="148"/>
      <c r="S602" s="148"/>
      <c r="T602" s="146"/>
      <c r="U602" s="146"/>
      <c r="V602" s="146"/>
      <c r="W602" s="272"/>
      <c r="X602" s="146"/>
      <c r="Y602" s="125"/>
      <c r="Z602" s="125"/>
      <c r="AA602" s="146"/>
      <c r="AB602" s="183"/>
      <c r="AC602" s="125"/>
      <c r="AD602" s="146"/>
      <c r="AE602" s="125"/>
      <c r="AF602" s="146"/>
      <c r="AG602" s="125"/>
      <c r="AH602" s="146"/>
      <c r="AI602" s="125"/>
      <c r="AJ602" s="125"/>
      <c r="AK602" s="146"/>
      <c r="AL602" s="125"/>
      <c r="AM602" s="125"/>
      <c r="AN602" s="146"/>
      <c r="AO602" s="125"/>
      <c r="AP602" s="146"/>
      <c r="AQ602" s="125"/>
      <c r="AR602" s="146"/>
      <c r="AS602" s="125"/>
      <c r="AT602" s="146"/>
      <c r="AU602" s="125"/>
      <c r="AV602" s="125"/>
      <c r="AW602" s="146"/>
      <c r="AX602" s="125"/>
      <c r="AY602" s="125"/>
      <c r="AZ602" s="185"/>
      <c r="BA602" s="125"/>
      <c r="BB602" s="125"/>
      <c r="BC602" s="125"/>
      <c r="BD602" s="125"/>
      <c r="BE602" s="125"/>
      <c r="BF602" s="125"/>
      <c r="BG602" s="125"/>
      <c r="BH602" s="125"/>
      <c r="BI602" s="125"/>
      <c r="BJ602" s="125"/>
    </row>
    <row r="603">
      <c r="A603" s="146"/>
      <c r="B603" s="146"/>
      <c r="C603" s="146"/>
      <c r="D603" s="146"/>
      <c r="F603" s="272"/>
      <c r="G603" s="273"/>
      <c r="H603" s="146"/>
      <c r="I603" s="274"/>
      <c r="J603" s="146"/>
      <c r="K603" s="146"/>
      <c r="L603" s="275"/>
      <c r="M603" s="125"/>
      <c r="N603" s="147"/>
      <c r="O603" s="146"/>
      <c r="P603" s="125"/>
      <c r="Q603" s="275"/>
      <c r="R603" s="148"/>
      <c r="S603" s="148"/>
      <c r="T603" s="146"/>
      <c r="U603" s="146"/>
      <c r="V603" s="146"/>
      <c r="W603" s="272"/>
      <c r="X603" s="146"/>
      <c r="Y603" s="125"/>
      <c r="Z603" s="125"/>
      <c r="AA603" s="146"/>
      <c r="AB603" s="183"/>
      <c r="AC603" s="125"/>
      <c r="AD603" s="146"/>
      <c r="AE603" s="125"/>
      <c r="AF603" s="146"/>
      <c r="AG603" s="125"/>
      <c r="AH603" s="146"/>
      <c r="AI603" s="125"/>
      <c r="AJ603" s="125"/>
      <c r="AK603" s="146"/>
      <c r="AL603" s="125"/>
      <c r="AM603" s="125"/>
      <c r="AN603" s="146"/>
      <c r="AO603" s="125"/>
      <c r="AP603" s="146"/>
      <c r="AQ603" s="125"/>
      <c r="AR603" s="146"/>
      <c r="AS603" s="125"/>
      <c r="AT603" s="146"/>
      <c r="AU603" s="125"/>
      <c r="AV603" s="125"/>
      <c r="AW603" s="146"/>
      <c r="AX603" s="125"/>
      <c r="AY603" s="125"/>
      <c r="AZ603" s="185"/>
      <c r="BA603" s="125"/>
      <c r="BB603" s="125"/>
      <c r="BC603" s="125"/>
      <c r="BD603" s="125"/>
      <c r="BE603" s="125"/>
      <c r="BF603" s="125"/>
      <c r="BG603" s="125"/>
      <c r="BH603" s="125"/>
      <c r="BI603" s="125"/>
      <c r="BJ603" s="125"/>
    </row>
    <row r="604">
      <c r="A604" s="146"/>
      <c r="B604" s="146"/>
      <c r="C604" s="146"/>
      <c r="D604" s="146"/>
      <c r="F604" s="272"/>
      <c r="G604" s="273"/>
      <c r="H604" s="146"/>
      <c r="I604" s="274"/>
      <c r="J604" s="146"/>
      <c r="K604" s="146"/>
      <c r="L604" s="275"/>
      <c r="M604" s="125"/>
      <c r="N604" s="147"/>
      <c r="O604" s="146"/>
      <c r="P604" s="125"/>
      <c r="Q604" s="275"/>
      <c r="R604" s="148"/>
      <c r="S604" s="148"/>
      <c r="T604" s="146"/>
      <c r="U604" s="146"/>
      <c r="V604" s="146"/>
      <c r="W604" s="272"/>
      <c r="X604" s="146"/>
      <c r="Y604" s="125"/>
      <c r="Z604" s="125"/>
      <c r="AA604" s="146"/>
      <c r="AB604" s="183"/>
      <c r="AC604" s="125"/>
      <c r="AD604" s="146"/>
      <c r="AE604" s="125"/>
      <c r="AF604" s="146"/>
      <c r="AG604" s="125"/>
      <c r="AH604" s="146"/>
      <c r="AI604" s="125"/>
      <c r="AJ604" s="125"/>
      <c r="AK604" s="146"/>
      <c r="AL604" s="125"/>
      <c r="AM604" s="125"/>
      <c r="AN604" s="146"/>
      <c r="AO604" s="125"/>
      <c r="AP604" s="146"/>
      <c r="AQ604" s="125"/>
      <c r="AR604" s="146"/>
      <c r="AS604" s="125"/>
      <c r="AT604" s="146"/>
      <c r="AU604" s="125"/>
      <c r="AV604" s="125"/>
      <c r="AW604" s="146"/>
      <c r="AX604" s="125"/>
      <c r="AY604" s="125"/>
      <c r="AZ604" s="185"/>
      <c r="BA604" s="125"/>
      <c r="BB604" s="125"/>
      <c r="BC604" s="125"/>
      <c r="BD604" s="125"/>
      <c r="BE604" s="125"/>
      <c r="BF604" s="125"/>
      <c r="BG604" s="125"/>
      <c r="BH604" s="125"/>
      <c r="BI604" s="125"/>
      <c r="BJ604" s="125"/>
    </row>
    <row r="605">
      <c r="A605" s="146"/>
      <c r="B605" s="146"/>
      <c r="C605" s="146"/>
      <c r="D605" s="146"/>
      <c r="F605" s="272"/>
      <c r="G605" s="273"/>
      <c r="H605" s="146"/>
      <c r="I605" s="274"/>
      <c r="J605" s="146"/>
      <c r="K605" s="146"/>
      <c r="L605" s="275"/>
      <c r="M605" s="125"/>
      <c r="N605" s="147"/>
      <c r="O605" s="146"/>
      <c r="P605" s="125"/>
      <c r="Q605" s="275"/>
      <c r="R605" s="148"/>
      <c r="S605" s="148"/>
      <c r="T605" s="146"/>
      <c r="U605" s="146"/>
      <c r="V605" s="146"/>
      <c r="W605" s="272"/>
      <c r="X605" s="146"/>
      <c r="Y605" s="125"/>
      <c r="Z605" s="125"/>
      <c r="AA605" s="146"/>
      <c r="AB605" s="183"/>
      <c r="AC605" s="125"/>
      <c r="AD605" s="146"/>
      <c r="AE605" s="125"/>
      <c r="AF605" s="146"/>
      <c r="AG605" s="125"/>
      <c r="AH605" s="146"/>
      <c r="AI605" s="125"/>
      <c r="AJ605" s="125"/>
      <c r="AK605" s="146"/>
      <c r="AL605" s="125"/>
      <c r="AM605" s="125"/>
      <c r="AN605" s="146"/>
      <c r="AO605" s="125"/>
      <c r="AP605" s="146"/>
      <c r="AQ605" s="125"/>
      <c r="AR605" s="146"/>
      <c r="AS605" s="125"/>
      <c r="AT605" s="146"/>
      <c r="AU605" s="125"/>
      <c r="AV605" s="125"/>
      <c r="AW605" s="146"/>
      <c r="AX605" s="125"/>
      <c r="AY605" s="125"/>
      <c r="AZ605" s="185"/>
      <c r="BA605" s="125"/>
      <c r="BB605" s="125"/>
      <c r="BC605" s="125"/>
      <c r="BD605" s="125"/>
      <c r="BE605" s="125"/>
      <c r="BF605" s="125"/>
      <c r="BG605" s="125"/>
      <c r="BH605" s="125"/>
      <c r="BI605" s="125"/>
      <c r="BJ605" s="125"/>
    </row>
    <row r="606">
      <c r="A606" s="146"/>
      <c r="B606" s="146"/>
      <c r="C606" s="146"/>
      <c r="D606" s="146"/>
      <c r="F606" s="272"/>
      <c r="G606" s="273"/>
      <c r="H606" s="146"/>
      <c r="I606" s="274"/>
      <c r="J606" s="146"/>
      <c r="K606" s="146"/>
      <c r="L606" s="275"/>
      <c r="M606" s="125"/>
      <c r="N606" s="147"/>
      <c r="O606" s="146"/>
      <c r="P606" s="125"/>
      <c r="Q606" s="275"/>
      <c r="R606" s="148"/>
      <c r="S606" s="148"/>
      <c r="T606" s="146"/>
      <c r="U606" s="146"/>
      <c r="V606" s="146"/>
      <c r="W606" s="272"/>
      <c r="X606" s="146"/>
      <c r="Y606" s="125"/>
      <c r="Z606" s="125"/>
      <c r="AA606" s="146"/>
      <c r="AB606" s="183"/>
      <c r="AC606" s="125"/>
      <c r="AD606" s="146"/>
      <c r="AE606" s="125"/>
      <c r="AF606" s="146"/>
      <c r="AG606" s="125"/>
      <c r="AH606" s="146"/>
      <c r="AI606" s="125"/>
      <c r="AJ606" s="125"/>
      <c r="AK606" s="146"/>
      <c r="AL606" s="125"/>
      <c r="AM606" s="125"/>
      <c r="AN606" s="146"/>
      <c r="AO606" s="125"/>
      <c r="AP606" s="146"/>
      <c r="AQ606" s="125"/>
      <c r="AR606" s="146"/>
      <c r="AS606" s="125"/>
      <c r="AT606" s="146"/>
      <c r="AU606" s="125"/>
      <c r="AV606" s="125"/>
      <c r="AW606" s="146"/>
      <c r="AX606" s="125"/>
      <c r="AY606" s="125"/>
      <c r="AZ606" s="185"/>
      <c r="BA606" s="125"/>
      <c r="BB606" s="125"/>
      <c r="BC606" s="125"/>
      <c r="BD606" s="125"/>
      <c r="BE606" s="125"/>
      <c r="BF606" s="125"/>
      <c r="BG606" s="125"/>
      <c r="BH606" s="125"/>
      <c r="BI606" s="125"/>
      <c r="BJ606" s="125"/>
    </row>
    <row r="607">
      <c r="A607" s="146"/>
      <c r="B607" s="146"/>
      <c r="C607" s="146"/>
      <c r="D607" s="146"/>
      <c r="F607" s="272"/>
      <c r="G607" s="273"/>
      <c r="H607" s="146"/>
      <c r="I607" s="274"/>
      <c r="J607" s="146"/>
      <c r="K607" s="146"/>
      <c r="L607" s="275"/>
      <c r="M607" s="125"/>
      <c r="N607" s="147"/>
      <c r="O607" s="146"/>
      <c r="P607" s="125"/>
      <c r="Q607" s="275"/>
      <c r="R607" s="148"/>
      <c r="S607" s="148"/>
      <c r="T607" s="146"/>
      <c r="U607" s="146"/>
      <c r="V607" s="146"/>
      <c r="W607" s="272"/>
      <c r="X607" s="146"/>
      <c r="Y607" s="125"/>
      <c r="Z607" s="125"/>
      <c r="AA607" s="146"/>
      <c r="AB607" s="183"/>
      <c r="AC607" s="125"/>
      <c r="AD607" s="146"/>
      <c r="AE607" s="125"/>
      <c r="AF607" s="146"/>
      <c r="AG607" s="125"/>
      <c r="AH607" s="146"/>
      <c r="AI607" s="125"/>
      <c r="AJ607" s="125"/>
      <c r="AK607" s="146"/>
      <c r="AL607" s="125"/>
      <c r="AM607" s="125"/>
      <c r="AN607" s="146"/>
      <c r="AO607" s="125"/>
      <c r="AP607" s="146"/>
      <c r="AQ607" s="125"/>
      <c r="AR607" s="146"/>
      <c r="AS607" s="125"/>
      <c r="AT607" s="146"/>
      <c r="AU607" s="125"/>
      <c r="AV607" s="125"/>
      <c r="AW607" s="146"/>
      <c r="AX607" s="125"/>
      <c r="AY607" s="125"/>
      <c r="AZ607" s="185"/>
      <c r="BA607" s="125"/>
      <c r="BB607" s="125"/>
      <c r="BC607" s="125"/>
      <c r="BD607" s="125"/>
      <c r="BE607" s="125"/>
      <c r="BF607" s="125"/>
      <c r="BG607" s="125"/>
      <c r="BH607" s="125"/>
      <c r="BI607" s="125"/>
      <c r="BJ607" s="125"/>
    </row>
    <row r="608">
      <c r="A608" s="146"/>
      <c r="B608" s="146"/>
      <c r="C608" s="146"/>
      <c r="D608" s="146"/>
      <c r="F608" s="272"/>
      <c r="G608" s="273"/>
      <c r="H608" s="146"/>
      <c r="I608" s="274"/>
      <c r="J608" s="146"/>
      <c r="K608" s="146"/>
      <c r="L608" s="275"/>
      <c r="M608" s="125"/>
      <c r="N608" s="147"/>
      <c r="O608" s="146"/>
      <c r="P608" s="125"/>
      <c r="Q608" s="275"/>
      <c r="R608" s="148"/>
      <c r="S608" s="148"/>
      <c r="T608" s="146"/>
      <c r="U608" s="146"/>
      <c r="V608" s="146"/>
      <c r="W608" s="272"/>
      <c r="X608" s="146"/>
      <c r="Y608" s="125"/>
      <c r="Z608" s="125"/>
      <c r="AA608" s="146"/>
      <c r="AB608" s="183"/>
      <c r="AC608" s="125"/>
      <c r="AD608" s="146"/>
      <c r="AE608" s="125"/>
      <c r="AF608" s="146"/>
      <c r="AG608" s="125"/>
      <c r="AH608" s="146"/>
      <c r="AI608" s="125"/>
      <c r="AJ608" s="125"/>
      <c r="AK608" s="146"/>
      <c r="AL608" s="125"/>
      <c r="AM608" s="125"/>
      <c r="AN608" s="146"/>
      <c r="AO608" s="125"/>
      <c r="AP608" s="146"/>
      <c r="AQ608" s="125"/>
      <c r="AR608" s="146"/>
      <c r="AS608" s="125"/>
      <c r="AT608" s="146"/>
      <c r="AU608" s="125"/>
      <c r="AV608" s="125"/>
      <c r="AW608" s="146"/>
      <c r="AX608" s="125"/>
      <c r="AY608" s="125"/>
      <c r="AZ608" s="185"/>
      <c r="BA608" s="125"/>
      <c r="BB608" s="125"/>
      <c r="BC608" s="125"/>
      <c r="BD608" s="125"/>
      <c r="BE608" s="125"/>
      <c r="BF608" s="125"/>
      <c r="BG608" s="125"/>
      <c r="BH608" s="125"/>
      <c r="BI608" s="125"/>
      <c r="BJ608" s="125"/>
    </row>
    <row r="609">
      <c r="A609" s="146"/>
      <c r="B609" s="146"/>
      <c r="C609" s="146"/>
      <c r="D609" s="146"/>
      <c r="F609" s="272"/>
      <c r="G609" s="273"/>
      <c r="H609" s="146"/>
      <c r="I609" s="274"/>
      <c r="J609" s="146"/>
      <c r="K609" s="146"/>
      <c r="L609" s="275"/>
      <c r="M609" s="125"/>
      <c r="N609" s="147"/>
      <c r="O609" s="146"/>
      <c r="P609" s="125"/>
      <c r="Q609" s="275"/>
      <c r="R609" s="148"/>
      <c r="S609" s="148"/>
      <c r="T609" s="146"/>
      <c r="U609" s="146"/>
      <c r="V609" s="146"/>
      <c r="W609" s="272"/>
      <c r="X609" s="146"/>
      <c r="Y609" s="125"/>
      <c r="Z609" s="125"/>
      <c r="AA609" s="146"/>
      <c r="AB609" s="183"/>
      <c r="AC609" s="125"/>
      <c r="AD609" s="146"/>
      <c r="AE609" s="125"/>
      <c r="AF609" s="146"/>
      <c r="AG609" s="125"/>
      <c r="AH609" s="146"/>
      <c r="AI609" s="125"/>
      <c r="AJ609" s="125"/>
      <c r="AK609" s="146"/>
      <c r="AL609" s="125"/>
      <c r="AM609" s="125"/>
      <c r="AN609" s="146"/>
      <c r="AO609" s="125"/>
      <c r="AP609" s="146"/>
      <c r="AQ609" s="125"/>
      <c r="AR609" s="146"/>
      <c r="AS609" s="125"/>
      <c r="AT609" s="146"/>
      <c r="AU609" s="125"/>
      <c r="AV609" s="125"/>
      <c r="AW609" s="146"/>
      <c r="AX609" s="125"/>
      <c r="AY609" s="125"/>
      <c r="AZ609" s="185"/>
      <c r="BA609" s="125"/>
      <c r="BB609" s="125"/>
      <c r="BC609" s="125"/>
      <c r="BD609" s="125"/>
      <c r="BE609" s="125"/>
      <c r="BF609" s="125"/>
      <c r="BG609" s="125"/>
      <c r="BH609" s="125"/>
      <c r="BI609" s="125"/>
      <c r="BJ609" s="125"/>
    </row>
    <row r="610">
      <c r="A610" s="146"/>
      <c r="B610" s="146"/>
      <c r="C610" s="146"/>
      <c r="D610" s="146"/>
      <c r="F610" s="272"/>
      <c r="G610" s="273"/>
      <c r="H610" s="146"/>
      <c r="I610" s="274"/>
      <c r="J610" s="146"/>
      <c r="K610" s="146"/>
      <c r="L610" s="275"/>
      <c r="M610" s="125"/>
      <c r="N610" s="147"/>
      <c r="O610" s="146"/>
      <c r="P610" s="125"/>
      <c r="Q610" s="275"/>
      <c r="R610" s="148"/>
      <c r="S610" s="148"/>
      <c r="T610" s="146"/>
      <c r="U610" s="146"/>
      <c r="V610" s="146"/>
      <c r="W610" s="272"/>
      <c r="X610" s="146"/>
      <c r="Y610" s="125"/>
      <c r="Z610" s="125"/>
      <c r="AA610" s="146"/>
      <c r="AB610" s="183"/>
      <c r="AC610" s="125"/>
      <c r="AD610" s="146"/>
      <c r="AE610" s="125"/>
      <c r="AF610" s="146"/>
      <c r="AG610" s="125"/>
      <c r="AH610" s="146"/>
      <c r="AI610" s="125"/>
      <c r="AJ610" s="125"/>
      <c r="AK610" s="146"/>
      <c r="AL610" s="125"/>
      <c r="AM610" s="125"/>
      <c r="AN610" s="146"/>
      <c r="AO610" s="125"/>
      <c r="AP610" s="146"/>
      <c r="AQ610" s="125"/>
      <c r="AR610" s="146"/>
      <c r="AS610" s="125"/>
      <c r="AT610" s="146"/>
      <c r="AU610" s="125"/>
      <c r="AV610" s="125"/>
      <c r="AW610" s="146"/>
      <c r="AX610" s="125"/>
      <c r="AY610" s="125"/>
      <c r="AZ610" s="185"/>
      <c r="BA610" s="125"/>
      <c r="BB610" s="125"/>
      <c r="BC610" s="125"/>
      <c r="BD610" s="125"/>
      <c r="BE610" s="125"/>
      <c r="BF610" s="125"/>
      <c r="BG610" s="125"/>
      <c r="BH610" s="125"/>
      <c r="BI610" s="125"/>
      <c r="BJ610" s="125"/>
    </row>
    <row r="611">
      <c r="A611" s="146"/>
      <c r="B611" s="146"/>
      <c r="C611" s="146"/>
      <c r="D611" s="146"/>
      <c r="F611" s="272"/>
      <c r="G611" s="273"/>
      <c r="H611" s="146"/>
      <c r="I611" s="274"/>
      <c r="J611" s="146"/>
      <c r="K611" s="146"/>
      <c r="L611" s="275"/>
      <c r="M611" s="125"/>
      <c r="N611" s="147"/>
      <c r="O611" s="146"/>
      <c r="P611" s="125"/>
      <c r="Q611" s="275"/>
      <c r="R611" s="148"/>
      <c r="S611" s="148"/>
      <c r="T611" s="146"/>
      <c r="U611" s="146"/>
      <c r="V611" s="146"/>
      <c r="W611" s="272"/>
      <c r="X611" s="146"/>
      <c r="Y611" s="125"/>
      <c r="Z611" s="125"/>
      <c r="AA611" s="146"/>
      <c r="AB611" s="183"/>
      <c r="AC611" s="125"/>
      <c r="AD611" s="146"/>
      <c r="AE611" s="125"/>
      <c r="AF611" s="146"/>
      <c r="AG611" s="125"/>
      <c r="AH611" s="146"/>
      <c r="AI611" s="125"/>
      <c r="AJ611" s="125"/>
      <c r="AK611" s="146"/>
      <c r="AL611" s="125"/>
      <c r="AM611" s="125"/>
      <c r="AN611" s="146"/>
      <c r="AO611" s="125"/>
      <c r="AP611" s="146"/>
      <c r="AQ611" s="125"/>
      <c r="AR611" s="146"/>
      <c r="AS611" s="125"/>
      <c r="AT611" s="146"/>
      <c r="AU611" s="125"/>
      <c r="AV611" s="125"/>
      <c r="AW611" s="146"/>
      <c r="AX611" s="125"/>
      <c r="AY611" s="125"/>
      <c r="AZ611" s="185"/>
      <c r="BA611" s="125"/>
      <c r="BB611" s="125"/>
      <c r="BC611" s="125"/>
      <c r="BD611" s="125"/>
      <c r="BE611" s="125"/>
      <c r="BF611" s="125"/>
      <c r="BG611" s="125"/>
      <c r="BH611" s="125"/>
      <c r="BI611" s="125"/>
      <c r="BJ611" s="125"/>
    </row>
    <row r="612">
      <c r="A612" s="146"/>
      <c r="B612" s="146"/>
      <c r="C612" s="146"/>
      <c r="D612" s="146"/>
      <c r="F612" s="272"/>
      <c r="G612" s="273"/>
      <c r="H612" s="146"/>
      <c r="I612" s="274"/>
      <c r="J612" s="146"/>
      <c r="K612" s="146"/>
      <c r="L612" s="275"/>
      <c r="M612" s="125"/>
      <c r="N612" s="147"/>
      <c r="O612" s="146"/>
      <c r="P612" s="125"/>
      <c r="Q612" s="275"/>
      <c r="R612" s="148"/>
      <c r="S612" s="148"/>
      <c r="T612" s="146"/>
      <c r="U612" s="146"/>
      <c r="V612" s="146"/>
      <c r="W612" s="272"/>
      <c r="X612" s="146"/>
      <c r="Y612" s="125"/>
      <c r="Z612" s="125"/>
      <c r="AA612" s="146"/>
      <c r="AB612" s="183"/>
      <c r="AC612" s="125"/>
      <c r="AD612" s="146"/>
      <c r="AE612" s="125"/>
      <c r="AF612" s="146"/>
      <c r="AG612" s="125"/>
      <c r="AH612" s="146"/>
      <c r="AI612" s="125"/>
      <c r="AJ612" s="125"/>
      <c r="AK612" s="146"/>
      <c r="AL612" s="125"/>
      <c r="AM612" s="125"/>
      <c r="AN612" s="146"/>
      <c r="AO612" s="125"/>
      <c r="AP612" s="146"/>
      <c r="AQ612" s="125"/>
      <c r="AR612" s="146"/>
      <c r="AS612" s="125"/>
      <c r="AT612" s="146"/>
      <c r="AU612" s="125"/>
      <c r="AV612" s="125"/>
      <c r="AW612" s="146"/>
      <c r="AX612" s="125"/>
      <c r="AY612" s="125"/>
      <c r="AZ612" s="185"/>
      <c r="BA612" s="125"/>
      <c r="BB612" s="125"/>
      <c r="BC612" s="125"/>
      <c r="BD612" s="125"/>
      <c r="BE612" s="125"/>
      <c r="BF612" s="125"/>
      <c r="BG612" s="125"/>
      <c r="BH612" s="125"/>
      <c r="BI612" s="125"/>
      <c r="BJ612" s="125"/>
    </row>
    <row r="613">
      <c r="A613" s="146"/>
      <c r="B613" s="146"/>
      <c r="C613" s="146"/>
      <c r="D613" s="146"/>
      <c r="F613" s="272"/>
      <c r="G613" s="273"/>
      <c r="H613" s="146"/>
      <c r="I613" s="274"/>
      <c r="J613" s="146"/>
      <c r="K613" s="146"/>
      <c r="L613" s="275"/>
      <c r="M613" s="125"/>
      <c r="N613" s="147"/>
      <c r="O613" s="146"/>
      <c r="P613" s="125"/>
      <c r="Q613" s="275"/>
      <c r="R613" s="148"/>
      <c r="S613" s="148"/>
      <c r="T613" s="146"/>
      <c r="U613" s="146"/>
      <c r="V613" s="146"/>
      <c r="W613" s="272"/>
      <c r="X613" s="146"/>
      <c r="Y613" s="125"/>
      <c r="Z613" s="125"/>
      <c r="AA613" s="146"/>
      <c r="AB613" s="183"/>
      <c r="AC613" s="125"/>
      <c r="AD613" s="146"/>
      <c r="AE613" s="125"/>
      <c r="AF613" s="146"/>
      <c r="AG613" s="125"/>
      <c r="AH613" s="146"/>
      <c r="AI613" s="125"/>
      <c r="AJ613" s="125"/>
      <c r="AK613" s="146"/>
      <c r="AL613" s="125"/>
      <c r="AM613" s="125"/>
      <c r="AN613" s="146"/>
      <c r="AO613" s="125"/>
      <c r="AP613" s="146"/>
      <c r="AQ613" s="125"/>
      <c r="AR613" s="146"/>
      <c r="AS613" s="125"/>
      <c r="AT613" s="146"/>
      <c r="AU613" s="125"/>
      <c r="AV613" s="125"/>
      <c r="AW613" s="146"/>
      <c r="AX613" s="125"/>
      <c r="AY613" s="125"/>
      <c r="AZ613" s="185"/>
      <c r="BA613" s="125"/>
      <c r="BB613" s="125"/>
      <c r="BC613" s="125"/>
      <c r="BD613" s="125"/>
      <c r="BE613" s="125"/>
      <c r="BF613" s="125"/>
      <c r="BG613" s="125"/>
      <c r="BH613" s="125"/>
      <c r="BI613" s="125"/>
      <c r="BJ613" s="125"/>
    </row>
    <row r="614">
      <c r="A614" s="146"/>
      <c r="B614" s="146"/>
      <c r="C614" s="146"/>
      <c r="D614" s="146"/>
      <c r="F614" s="272"/>
      <c r="G614" s="273"/>
      <c r="H614" s="146"/>
      <c r="I614" s="274"/>
      <c r="J614" s="146"/>
      <c r="K614" s="146"/>
      <c r="L614" s="275"/>
      <c r="M614" s="125"/>
      <c r="N614" s="147"/>
      <c r="O614" s="146"/>
      <c r="P614" s="125"/>
      <c r="Q614" s="275"/>
      <c r="R614" s="148"/>
      <c r="S614" s="148"/>
      <c r="T614" s="146"/>
      <c r="U614" s="146"/>
      <c r="V614" s="146"/>
      <c r="W614" s="272"/>
      <c r="X614" s="146"/>
      <c r="Y614" s="125"/>
      <c r="Z614" s="125"/>
      <c r="AA614" s="146"/>
      <c r="AB614" s="183"/>
      <c r="AC614" s="125"/>
      <c r="AD614" s="146"/>
      <c r="AE614" s="125"/>
      <c r="AF614" s="146"/>
      <c r="AG614" s="125"/>
      <c r="AH614" s="146"/>
      <c r="AI614" s="125"/>
      <c r="AJ614" s="125"/>
      <c r="AK614" s="146"/>
      <c r="AL614" s="125"/>
      <c r="AM614" s="125"/>
      <c r="AN614" s="146"/>
      <c r="AO614" s="125"/>
      <c r="AP614" s="146"/>
      <c r="AQ614" s="125"/>
      <c r="AR614" s="146"/>
      <c r="AS614" s="125"/>
      <c r="AT614" s="146"/>
      <c r="AU614" s="125"/>
      <c r="AV614" s="125"/>
      <c r="AW614" s="146"/>
      <c r="AX614" s="125"/>
      <c r="AY614" s="125"/>
      <c r="AZ614" s="185"/>
      <c r="BA614" s="125"/>
      <c r="BB614" s="125"/>
      <c r="BC614" s="125"/>
      <c r="BD614" s="125"/>
      <c r="BE614" s="125"/>
      <c r="BF614" s="125"/>
      <c r="BG614" s="125"/>
      <c r="BH614" s="125"/>
      <c r="BI614" s="125"/>
      <c r="BJ614" s="125"/>
    </row>
    <row r="615">
      <c r="A615" s="146"/>
      <c r="B615" s="146"/>
      <c r="C615" s="146"/>
      <c r="D615" s="146"/>
      <c r="F615" s="272"/>
      <c r="G615" s="273"/>
      <c r="H615" s="146"/>
      <c r="I615" s="274"/>
      <c r="J615" s="146"/>
      <c r="K615" s="146"/>
      <c r="L615" s="275"/>
      <c r="M615" s="125"/>
      <c r="N615" s="147"/>
      <c r="O615" s="146"/>
      <c r="P615" s="125"/>
      <c r="Q615" s="275"/>
      <c r="R615" s="148"/>
      <c r="S615" s="148"/>
      <c r="T615" s="146"/>
      <c r="U615" s="146"/>
      <c r="V615" s="146"/>
      <c r="W615" s="272"/>
      <c r="X615" s="146"/>
      <c r="Y615" s="125"/>
      <c r="Z615" s="125"/>
      <c r="AA615" s="146"/>
      <c r="AB615" s="183"/>
      <c r="AC615" s="125"/>
      <c r="AD615" s="146"/>
      <c r="AE615" s="125"/>
      <c r="AF615" s="146"/>
      <c r="AG615" s="125"/>
      <c r="AH615" s="146"/>
      <c r="AI615" s="125"/>
      <c r="AJ615" s="125"/>
      <c r="AK615" s="146"/>
      <c r="AL615" s="125"/>
      <c r="AM615" s="125"/>
      <c r="AN615" s="146"/>
      <c r="AO615" s="125"/>
      <c r="AP615" s="146"/>
      <c r="AQ615" s="125"/>
      <c r="AR615" s="146"/>
      <c r="AS615" s="125"/>
      <c r="AT615" s="146"/>
      <c r="AU615" s="125"/>
      <c r="AV615" s="125"/>
      <c r="AW615" s="146"/>
      <c r="AX615" s="125"/>
      <c r="AY615" s="125"/>
      <c r="AZ615" s="185"/>
      <c r="BA615" s="125"/>
      <c r="BB615" s="125"/>
      <c r="BC615" s="125"/>
      <c r="BD615" s="125"/>
      <c r="BE615" s="125"/>
      <c r="BF615" s="125"/>
      <c r="BG615" s="125"/>
      <c r="BH615" s="125"/>
      <c r="BI615" s="125"/>
      <c r="BJ615" s="125"/>
    </row>
    <row r="616">
      <c r="A616" s="146"/>
      <c r="B616" s="146"/>
      <c r="C616" s="146"/>
      <c r="D616" s="146"/>
      <c r="F616" s="272"/>
      <c r="G616" s="273"/>
      <c r="H616" s="146"/>
      <c r="I616" s="274"/>
      <c r="J616" s="146"/>
      <c r="K616" s="146"/>
      <c r="L616" s="275"/>
      <c r="M616" s="125"/>
      <c r="N616" s="147"/>
      <c r="O616" s="146"/>
      <c r="P616" s="125"/>
      <c r="Q616" s="275"/>
      <c r="R616" s="148"/>
      <c r="S616" s="148"/>
      <c r="T616" s="146"/>
      <c r="U616" s="146"/>
      <c r="V616" s="146"/>
      <c r="W616" s="272"/>
      <c r="X616" s="146"/>
      <c r="Y616" s="125"/>
      <c r="Z616" s="125"/>
      <c r="AA616" s="146"/>
      <c r="AB616" s="183"/>
      <c r="AC616" s="125"/>
      <c r="AD616" s="146"/>
      <c r="AE616" s="125"/>
      <c r="AF616" s="146"/>
      <c r="AG616" s="125"/>
      <c r="AH616" s="146"/>
      <c r="AI616" s="125"/>
      <c r="AJ616" s="125"/>
      <c r="AK616" s="146"/>
      <c r="AL616" s="125"/>
      <c r="AM616" s="125"/>
      <c r="AN616" s="146"/>
      <c r="AO616" s="125"/>
      <c r="AP616" s="146"/>
      <c r="AQ616" s="125"/>
      <c r="AR616" s="146"/>
      <c r="AS616" s="125"/>
      <c r="AT616" s="146"/>
      <c r="AU616" s="125"/>
      <c r="AV616" s="125"/>
      <c r="AW616" s="146"/>
      <c r="AX616" s="125"/>
      <c r="AY616" s="125"/>
      <c r="AZ616" s="185"/>
      <c r="BA616" s="125"/>
      <c r="BB616" s="125"/>
      <c r="BC616" s="125"/>
      <c r="BD616" s="125"/>
      <c r="BE616" s="125"/>
      <c r="BF616" s="125"/>
      <c r="BG616" s="125"/>
      <c r="BH616" s="125"/>
      <c r="BI616" s="125"/>
      <c r="BJ616" s="125"/>
    </row>
    <row r="617">
      <c r="A617" s="146"/>
      <c r="B617" s="146"/>
      <c r="C617" s="146"/>
      <c r="D617" s="146"/>
      <c r="F617" s="272"/>
      <c r="G617" s="273"/>
      <c r="H617" s="146"/>
      <c r="I617" s="274"/>
      <c r="J617" s="146"/>
      <c r="K617" s="146"/>
      <c r="L617" s="275"/>
      <c r="M617" s="125"/>
      <c r="N617" s="147"/>
      <c r="O617" s="146"/>
      <c r="P617" s="125"/>
      <c r="Q617" s="275"/>
      <c r="R617" s="148"/>
      <c r="S617" s="148"/>
      <c r="T617" s="146"/>
      <c r="U617" s="146"/>
      <c r="V617" s="146"/>
      <c r="W617" s="272"/>
      <c r="X617" s="146"/>
      <c r="Y617" s="125"/>
      <c r="Z617" s="125"/>
      <c r="AA617" s="146"/>
      <c r="AB617" s="183"/>
      <c r="AC617" s="125"/>
      <c r="AD617" s="146"/>
      <c r="AE617" s="125"/>
      <c r="AF617" s="146"/>
      <c r="AG617" s="125"/>
      <c r="AH617" s="146"/>
      <c r="AI617" s="125"/>
      <c r="AJ617" s="125"/>
      <c r="AK617" s="146"/>
      <c r="AL617" s="125"/>
      <c r="AM617" s="125"/>
      <c r="AN617" s="146"/>
      <c r="AO617" s="125"/>
      <c r="AP617" s="146"/>
      <c r="AQ617" s="125"/>
      <c r="AR617" s="146"/>
      <c r="AS617" s="125"/>
      <c r="AT617" s="146"/>
      <c r="AU617" s="125"/>
      <c r="AV617" s="125"/>
      <c r="AW617" s="146"/>
      <c r="AX617" s="125"/>
      <c r="AY617" s="125"/>
      <c r="AZ617" s="185"/>
      <c r="BA617" s="125"/>
      <c r="BB617" s="125"/>
      <c r="BC617" s="125"/>
      <c r="BD617" s="125"/>
      <c r="BE617" s="125"/>
      <c r="BF617" s="125"/>
      <c r="BG617" s="125"/>
      <c r="BH617" s="125"/>
      <c r="BI617" s="125"/>
      <c r="BJ617" s="125"/>
    </row>
    <row r="618">
      <c r="A618" s="146"/>
      <c r="B618" s="146"/>
      <c r="C618" s="146"/>
      <c r="D618" s="146"/>
      <c r="F618" s="272"/>
      <c r="G618" s="273"/>
      <c r="H618" s="146"/>
      <c r="I618" s="274"/>
      <c r="J618" s="146"/>
      <c r="K618" s="146"/>
      <c r="L618" s="275"/>
      <c r="M618" s="125"/>
      <c r="N618" s="147"/>
      <c r="O618" s="146"/>
      <c r="P618" s="125"/>
      <c r="Q618" s="275"/>
      <c r="R618" s="148"/>
      <c r="S618" s="148"/>
      <c r="T618" s="146"/>
      <c r="U618" s="146"/>
      <c r="V618" s="146"/>
      <c r="W618" s="272"/>
      <c r="X618" s="146"/>
      <c r="Y618" s="125"/>
      <c r="Z618" s="125"/>
      <c r="AA618" s="146"/>
      <c r="AB618" s="183"/>
      <c r="AC618" s="125"/>
      <c r="AD618" s="146"/>
      <c r="AE618" s="125"/>
      <c r="AF618" s="146"/>
      <c r="AG618" s="125"/>
      <c r="AH618" s="146"/>
      <c r="AI618" s="125"/>
      <c r="AJ618" s="125"/>
      <c r="AK618" s="146"/>
      <c r="AL618" s="125"/>
      <c r="AM618" s="125"/>
      <c r="AN618" s="146"/>
      <c r="AO618" s="125"/>
      <c r="AP618" s="146"/>
      <c r="AQ618" s="125"/>
      <c r="AR618" s="146"/>
      <c r="AS618" s="125"/>
      <c r="AT618" s="146"/>
      <c r="AU618" s="125"/>
      <c r="AV618" s="125"/>
      <c r="AW618" s="146"/>
      <c r="AX618" s="125"/>
      <c r="AY618" s="125"/>
      <c r="AZ618" s="185"/>
      <c r="BA618" s="125"/>
      <c r="BB618" s="125"/>
      <c r="BC618" s="125"/>
      <c r="BD618" s="125"/>
      <c r="BE618" s="125"/>
      <c r="BF618" s="125"/>
      <c r="BG618" s="125"/>
      <c r="BH618" s="125"/>
      <c r="BI618" s="125"/>
      <c r="BJ618" s="125"/>
    </row>
    <row r="619">
      <c r="A619" s="146"/>
      <c r="B619" s="146"/>
      <c r="C619" s="146"/>
      <c r="D619" s="146"/>
      <c r="F619" s="272"/>
      <c r="G619" s="273"/>
      <c r="H619" s="146"/>
      <c r="I619" s="274"/>
      <c r="J619" s="146"/>
      <c r="K619" s="146"/>
      <c r="L619" s="275"/>
      <c r="M619" s="125"/>
      <c r="N619" s="147"/>
      <c r="O619" s="146"/>
      <c r="P619" s="125"/>
      <c r="Q619" s="275"/>
      <c r="R619" s="148"/>
      <c r="S619" s="148"/>
      <c r="T619" s="146"/>
      <c r="U619" s="146"/>
      <c r="V619" s="146"/>
      <c r="W619" s="272"/>
      <c r="X619" s="146"/>
      <c r="Y619" s="125"/>
      <c r="Z619" s="125"/>
      <c r="AA619" s="146"/>
      <c r="AB619" s="183"/>
      <c r="AC619" s="125"/>
      <c r="AD619" s="146"/>
      <c r="AE619" s="125"/>
      <c r="AF619" s="146"/>
      <c r="AG619" s="125"/>
      <c r="AH619" s="146"/>
      <c r="AI619" s="125"/>
      <c r="AJ619" s="125"/>
      <c r="AK619" s="146"/>
      <c r="AL619" s="125"/>
      <c r="AM619" s="125"/>
      <c r="AN619" s="146"/>
      <c r="AO619" s="125"/>
      <c r="AP619" s="146"/>
      <c r="AQ619" s="125"/>
      <c r="AR619" s="146"/>
      <c r="AS619" s="125"/>
      <c r="AT619" s="146"/>
      <c r="AU619" s="125"/>
      <c r="AV619" s="125"/>
      <c r="AW619" s="146"/>
      <c r="AX619" s="125"/>
      <c r="AY619" s="125"/>
      <c r="AZ619" s="185"/>
      <c r="BA619" s="125"/>
      <c r="BB619" s="125"/>
      <c r="BC619" s="125"/>
      <c r="BD619" s="125"/>
      <c r="BE619" s="125"/>
      <c r="BF619" s="125"/>
      <c r="BG619" s="125"/>
      <c r="BH619" s="125"/>
      <c r="BI619" s="125"/>
      <c r="BJ619" s="125"/>
    </row>
    <row r="620">
      <c r="A620" s="146"/>
      <c r="B620" s="146"/>
      <c r="C620" s="146"/>
      <c r="D620" s="146"/>
      <c r="F620" s="272"/>
      <c r="G620" s="273"/>
      <c r="H620" s="146"/>
      <c r="I620" s="274"/>
      <c r="J620" s="146"/>
      <c r="K620" s="146"/>
      <c r="L620" s="275"/>
      <c r="M620" s="125"/>
      <c r="N620" s="147"/>
      <c r="O620" s="146"/>
      <c r="P620" s="125"/>
      <c r="Q620" s="275"/>
      <c r="R620" s="148"/>
      <c r="S620" s="148"/>
      <c r="T620" s="146"/>
      <c r="U620" s="146"/>
      <c r="V620" s="146"/>
      <c r="W620" s="272"/>
      <c r="X620" s="146"/>
      <c r="Y620" s="125"/>
      <c r="Z620" s="125"/>
      <c r="AA620" s="146"/>
      <c r="AB620" s="183"/>
      <c r="AC620" s="125"/>
      <c r="AD620" s="146"/>
      <c r="AE620" s="125"/>
      <c r="AF620" s="146"/>
      <c r="AG620" s="125"/>
      <c r="AH620" s="146"/>
      <c r="AI620" s="125"/>
      <c r="AJ620" s="125"/>
      <c r="AK620" s="146"/>
      <c r="AL620" s="125"/>
      <c r="AM620" s="125"/>
      <c r="AN620" s="146"/>
      <c r="AO620" s="125"/>
      <c r="AP620" s="146"/>
      <c r="AQ620" s="125"/>
      <c r="AR620" s="146"/>
      <c r="AS620" s="125"/>
      <c r="AT620" s="146"/>
      <c r="AU620" s="125"/>
      <c r="AV620" s="125"/>
      <c r="AW620" s="146"/>
      <c r="AX620" s="125"/>
      <c r="AY620" s="125"/>
      <c r="AZ620" s="185"/>
      <c r="BA620" s="125"/>
      <c r="BB620" s="125"/>
      <c r="BC620" s="125"/>
      <c r="BD620" s="125"/>
      <c r="BE620" s="125"/>
      <c r="BF620" s="125"/>
      <c r="BG620" s="125"/>
      <c r="BH620" s="125"/>
      <c r="BI620" s="125"/>
      <c r="BJ620" s="125"/>
    </row>
    <row r="621">
      <c r="A621" s="146"/>
      <c r="B621" s="146"/>
      <c r="C621" s="146"/>
      <c r="D621" s="146"/>
      <c r="F621" s="272"/>
      <c r="G621" s="273"/>
      <c r="H621" s="146"/>
      <c r="I621" s="274"/>
      <c r="J621" s="146"/>
      <c r="K621" s="146"/>
      <c r="L621" s="275"/>
      <c r="M621" s="125"/>
      <c r="N621" s="147"/>
      <c r="O621" s="146"/>
      <c r="P621" s="125"/>
      <c r="Q621" s="275"/>
      <c r="R621" s="148"/>
      <c r="S621" s="148"/>
      <c r="T621" s="146"/>
      <c r="U621" s="146"/>
      <c r="V621" s="146"/>
      <c r="W621" s="272"/>
      <c r="X621" s="146"/>
      <c r="Y621" s="125"/>
      <c r="Z621" s="125"/>
      <c r="AA621" s="146"/>
      <c r="AB621" s="183"/>
      <c r="AC621" s="125"/>
      <c r="AD621" s="146"/>
      <c r="AE621" s="125"/>
      <c r="AF621" s="146"/>
      <c r="AG621" s="125"/>
      <c r="AH621" s="146"/>
      <c r="AI621" s="125"/>
      <c r="AJ621" s="125"/>
      <c r="AK621" s="146"/>
      <c r="AL621" s="125"/>
      <c r="AM621" s="125"/>
      <c r="AN621" s="146"/>
      <c r="AO621" s="125"/>
      <c r="AP621" s="146"/>
      <c r="AQ621" s="125"/>
      <c r="AR621" s="146"/>
      <c r="AS621" s="125"/>
      <c r="AT621" s="146"/>
      <c r="AU621" s="125"/>
      <c r="AV621" s="125"/>
      <c r="AW621" s="146"/>
      <c r="AX621" s="125"/>
      <c r="AY621" s="125"/>
      <c r="AZ621" s="185"/>
      <c r="BA621" s="125"/>
      <c r="BB621" s="125"/>
      <c r="BC621" s="125"/>
      <c r="BD621" s="125"/>
      <c r="BE621" s="125"/>
      <c r="BF621" s="125"/>
      <c r="BG621" s="125"/>
      <c r="BH621" s="125"/>
      <c r="BI621" s="125"/>
      <c r="BJ621" s="125"/>
    </row>
    <row r="622">
      <c r="A622" s="146"/>
      <c r="B622" s="146"/>
      <c r="C622" s="146"/>
      <c r="D622" s="146"/>
      <c r="F622" s="272"/>
      <c r="G622" s="273"/>
      <c r="H622" s="146"/>
      <c r="I622" s="274"/>
      <c r="J622" s="146"/>
      <c r="K622" s="146"/>
      <c r="L622" s="275"/>
      <c r="M622" s="125"/>
      <c r="N622" s="147"/>
      <c r="O622" s="146"/>
      <c r="P622" s="125"/>
      <c r="Q622" s="275"/>
      <c r="R622" s="148"/>
      <c r="S622" s="148"/>
      <c r="T622" s="146"/>
      <c r="U622" s="146"/>
      <c r="V622" s="146"/>
      <c r="W622" s="272"/>
      <c r="X622" s="146"/>
      <c r="Y622" s="125"/>
      <c r="Z622" s="125"/>
      <c r="AA622" s="146"/>
      <c r="AB622" s="183"/>
      <c r="AC622" s="125"/>
      <c r="AD622" s="146"/>
      <c r="AE622" s="125"/>
      <c r="AF622" s="146"/>
      <c r="AG622" s="125"/>
      <c r="AH622" s="146"/>
      <c r="AI622" s="125"/>
      <c r="AJ622" s="125"/>
      <c r="AK622" s="146"/>
      <c r="AL622" s="125"/>
      <c r="AM622" s="125"/>
      <c r="AN622" s="146"/>
      <c r="AO622" s="125"/>
      <c r="AP622" s="146"/>
      <c r="AQ622" s="125"/>
      <c r="AR622" s="146"/>
      <c r="AS622" s="125"/>
      <c r="AT622" s="146"/>
      <c r="AU622" s="125"/>
      <c r="AV622" s="125"/>
      <c r="AW622" s="146"/>
      <c r="AX622" s="125"/>
      <c r="AY622" s="125"/>
      <c r="AZ622" s="185"/>
      <c r="BA622" s="125"/>
      <c r="BB622" s="125"/>
      <c r="BC622" s="125"/>
      <c r="BD622" s="125"/>
      <c r="BE622" s="125"/>
      <c r="BF622" s="125"/>
      <c r="BG622" s="125"/>
      <c r="BH622" s="125"/>
      <c r="BI622" s="125"/>
      <c r="BJ622" s="125"/>
    </row>
    <row r="623">
      <c r="A623" s="146"/>
      <c r="B623" s="146"/>
      <c r="C623" s="146"/>
      <c r="D623" s="146"/>
      <c r="F623" s="272"/>
      <c r="G623" s="273"/>
      <c r="H623" s="146"/>
      <c r="I623" s="274"/>
      <c r="J623" s="146"/>
      <c r="K623" s="146"/>
      <c r="L623" s="275"/>
      <c r="M623" s="125"/>
      <c r="N623" s="147"/>
      <c r="O623" s="146"/>
      <c r="P623" s="125"/>
      <c r="Q623" s="275"/>
      <c r="R623" s="148"/>
      <c r="S623" s="148"/>
      <c r="T623" s="146"/>
      <c r="U623" s="146"/>
      <c r="V623" s="146"/>
      <c r="W623" s="272"/>
      <c r="X623" s="146"/>
      <c r="Y623" s="125"/>
      <c r="Z623" s="125"/>
      <c r="AA623" s="146"/>
      <c r="AB623" s="183"/>
      <c r="AC623" s="125"/>
      <c r="AD623" s="146"/>
      <c r="AE623" s="125"/>
      <c r="AF623" s="146"/>
      <c r="AG623" s="125"/>
      <c r="AH623" s="146"/>
      <c r="AI623" s="125"/>
      <c r="AJ623" s="125"/>
      <c r="AK623" s="146"/>
      <c r="AL623" s="125"/>
      <c r="AM623" s="125"/>
      <c r="AN623" s="146"/>
      <c r="AO623" s="125"/>
      <c r="AP623" s="146"/>
      <c r="AQ623" s="125"/>
      <c r="AR623" s="146"/>
      <c r="AS623" s="125"/>
      <c r="AT623" s="146"/>
      <c r="AU623" s="125"/>
      <c r="AV623" s="125"/>
      <c r="AW623" s="146"/>
      <c r="AX623" s="125"/>
      <c r="AY623" s="125"/>
      <c r="AZ623" s="185"/>
      <c r="BA623" s="125"/>
      <c r="BB623" s="125"/>
      <c r="BC623" s="125"/>
      <c r="BD623" s="125"/>
      <c r="BE623" s="125"/>
      <c r="BF623" s="125"/>
      <c r="BG623" s="125"/>
      <c r="BH623" s="125"/>
      <c r="BI623" s="125"/>
      <c r="BJ623" s="125"/>
    </row>
    <row r="624">
      <c r="A624" s="146"/>
      <c r="B624" s="146"/>
      <c r="C624" s="146"/>
      <c r="D624" s="146"/>
      <c r="F624" s="272"/>
      <c r="G624" s="273"/>
      <c r="H624" s="146"/>
      <c r="I624" s="274"/>
      <c r="J624" s="146"/>
      <c r="K624" s="146"/>
      <c r="L624" s="275"/>
      <c r="M624" s="125"/>
      <c r="N624" s="147"/>
      <c r="O624" s="146"/>
      <c r="P624" s="125"/>
      <c r="Q624" s="275"/>
      <c r="R624" s="148"/>
      <c r="S624" s="148"/>
      <c r="T624" s="146"/>
      <c r="U624" s="146"/>
      <c r="V624" s="146"/>
      <c r="W624" s="272"/>
      <c r="X624" s="146"/>
      <c r="Y624" s="125"/>
      <c r="Z624" s="125"/>
      <c r="AA624" s="146"/>
      <c r="AB624" s="183"/>
      <c r="AC624" s="125"/>
      <c r="AD624" s="146"/>
      <c r="AE624" s="125"/>
      <c r="AF624" s="146"/>
      <c r="AG624" s="125"/>
      <c r="AH624" s="146"/>
      <c r="AI624" s="125"/>
      <c r="AJ624" s="125"/>
      <c r="AK624" s="146"/>
      <c r="AL624" s="125"/>
      <c r="AM624" s="125"/>
      <c r="AN624" s="146"/>
      <c r="AO624" s="125"/>
      <c r="AP624" s="146"/>
      <c r="AQ624" s="125"/>
      <c r="AR624" s="146"/>
      <c r="AS624" s="125"/>
      <c r="AT624" s="146"/>
      <c r="AU624" s="125"/>
      <c r="AV624" s="125"/>
      <c r="AW624" s="146"/>
      <c r="AX624" s="125"/>
      <c r="AY624" s="125"/>
      <c r="AZ624" s="185"/>
      <c r="BA624" s="125"/>
      <c r="BB624" s="125"/>
      <c r="BC624" s="125"/>
      <c r="BD624" s="125"/>
      <c r="BE624" s="125"/>
      <c r="BF624" s="125"/>
      <c r="BG624" s="125"/>
      <c r="BH624" s="125"/>
      <c r="BI624" s="125"/>
      <c r="BJ624" s="125"/>
    </row>
    <row r="625">
      <c r="A625" s="146"/>
      <c r="B625" s="146"/>
      <c r="C625" s="146"/>
      <c r="D625" s="146"/>
      <c r="F625" s="272"/>
      <c r="G625" s="273"/>
      <c r="H625" s="146"/>
      <c r="I625" s="274"/>
      <c r="J625" s="146"/>
      <c r="K625" s="146"/>
      <c r="L625" s="275"/>
      <c r="M625" s="125"/>
      <c r="N625" s="147"/>
      <c r="O625" s="146"/>
      <c r="P625" s="125"/>
      <c r="Q625" s="275"/>
      <c r="R625" s="148"/>
      <c r="S625" s="148"/>
      <c r="T625" s="146"/>
      <c r="U625" s="146"/>
      <c r="V625" s="146"/>
      <c r="W625" s="272"/>
      <c r="X625" s="146"/>
      <c r="Y625" s="125"/>
      <c r="Z625" s="125"/>
      <c r="AA625" s="146"/>
      <c r="AB625" s="183"/>
      <c r="AC625" s="125"/>
      <c r="AD625" s="146"/>
      <c r="AE625" s="125"/>
      <c r="AF625" s="146"/>
      <c r="AG625" s="125"/>
      <c r="AH625" s="146"/>
      <c r="AI625" s="125"/>
      <c r="AJ625" s="125"/>
      <c r="AK625" s="146"/>
      <c r="AL625" s="125"/>
      <c r="AM625" s="125"/>
      <c r="AN625" s="146"/>
      <c r="AO625" s="125"/>
      <c r="AP625" s="146"/>
      <c r="AQ625" s="125"/>
      <c r="AR625" s="146"/>
      <c r="AS625" s="125"/>
      <c r="AT625" s="146"/>
      <c r="AU625" s="125"/>
      <c r="AV625" s="125"/>
      <c r="AW625" s="146"/>
      <c r="AX625" s="125"/>
      <c r="AY625" s="125"/>
      <c r="AZ625" s="185"/>
      <c r="BA625" s="125"/>
      <c r="BB625" s="125"/>
      <c r="BC625" s="125"/>
      <c r="BD625" s="125"/>
      <c r="BE625" s="125"/>
      <c r="BF625" s="125"/>
      <c r="BG625" s="125"/>
      <c r="BH625" s="125"/>
      <c r="BI625" s="125"/>
      <c r="BJ625" s="125"/>
    </row>
    <row r="626">
      <c r="A626" s="146"/>
      <c r="B626" s="146"/>
      <c r="C626" s="146"/>
      <c r="D626" s="146"/>
      <c r="F626" s="272"/>
      <c r="G626" s="273"/>
      <c r="H626" s="146"/>
      <c r="I626" s="274"/>
      <c r="J626" s="146"/>
      <c r="K626" s="146"/>
      <c r="L626" s="275"/>
      <c r="M626" s="125"/>
      <c r="N626" s="147"/>
      <c r="O626" s="146"/>
      <c r="P626" s="125"/>
      <c r="Q626" s="275"/>
      <c r="R626" s="148"/>
      <c r="S626" s="148"/>
      <c r="T626" s="146"/>
      <c r="U626" s="146"/>
      <c r="V626" s="146"/>
      <c r="W626" s="272"/>
      <c r="X626" s="146"/>
      <c r="Y626" s="125"/>
      <c r="Z626" s="125"/>
      <c r="AA626" s="146"/>
      <c r="AB626" s="183"/>
      <c r="AC626" s="125"/>
      <c r="AD626" s="146"/>
      <c r="AE626" s="125"/>
      <c r="AF626" s="146"/>
      <c r="AG626" s="125"/>
      <c r="AH626" s="146"/>
      <c r="AI626" s="125"/>
      <c r="AJ626" s="125"/>
      <c r="AK626" s="146"/>
      <c r="AL626" s="125"/>
      <c r="AM626" s="125"/>
      <c r="AN626" s="146"/>
      <c r="AO626" s="125"/>
      <c r="AP626" s="146"/>
      <c r="AQ626" s="125"/>
      <c r="AR626" s="146"/>
      <c r="AS626" s="125"/>
      <c r="AT626" s="146"/>
      <c r="AU626" s="125"/>
      <c r="AV626" s="125"/>
      <c r="AW626" s="146"/>
      <c r="AX626" s="125"/>
      <c r="AY626" s="125"/>
      <c r="AZ626" s="185"/>
      <c r="BA626" s="125"/>
      <c r="BB626" s="125"/>
      <c r="BC626" s="125"/>
      <c r="BD626" s="125"/>
      <c r="BE626" s="125"/>
      <c r="BF626" s="125"/>
      <c r="BG626" s="125"/>
      <c r="BH626" s="125"/>
      <c r="BI626" s="125"/>
      <c r="BJ626" s="125"/>
    </row>
    <row r="627">
      <c r="A627" s="146"/>
      <c r="B627" s="146"/>
      <c r="C627" s="146"/>
      <c r="D627" s="146"/>
      <c r="F627" s="272"/>
      <c r="G627" s="273"/>
      <c r="H627" s="146"/>
      <c r="I627" s="274"/>
      <c r="J627" s="146"/>
      <c r="K627" s="146"/>
      <c r="L627" s="275"/>
      <c r="M627" s="125"/>
      <c r="N627" s="147"/>
      <c r="O627" s="146"/>
      <c r="P627" s="125"/>
      <c r="Q627" s="275"/>
      <c r="R627" s="148"/>
      <c r="S627" s="148"/>
      <c r="T627" s="146"/>
      <c r="U627" s="146"/>
      <c r="V627" s="146"/>
      <c r="W627" s="272"/>
      <c r="X627" s="146"/>
      <c r="Y627" s="125"/>
      <c r="Z627" s="125"/>
      <c r="AA627" s="146"/>
      <c r="AB627" s="183"/>
      <c r="AC627" s="125"/>
      <c r="AD627" s="146"/>
      <c r="AE627" s="125"/>
      <c r="AF627" s="146"/>
      <c r="AG627" s="125"/>
      <c r="AH627" s="146"/>
      <c r="AI627" s="125"/>
      <c r="AJ627" s="125"/>
      <c r="AK627" s="146"/>
      <c r="AL627" s="125"/>
      <c r="AM627" s="125"/>
      <c r="AN627" s="146"/>
      <c r="AO627" s="125"/>
      <c r="AP627" s="146"/>
      <c r="AQ627" s="125"/>
      <c r="AR627" s="146"/>
      <c r="AS627" s="125"/>
      <c r="AT627" s="146"/>
      <c r="AU627" s="125"/>
      <c r="AV627" s="125"/>
      <c r="AW627" s="146"/>
      <c r="AX627" s="125"/>
      <c r="AY627" s="125"/>
      <c r="AZ627" s="185"/>
      <c r="BA627" s="125"/>
      <c r="BB627" s="125"/>
      <c r="BC627" s="125"/>
      <c r="BD627" s="125"/>
      <c r="BE627" s="125"/>
      <c r="BF627" s="125"/>
      <c r="BG627" s="125"/>
      <c r="BH627" s="125"/>
      <c r="BI627" s="125"/>
      <c r="BJ627" s="125"/>
    </row>
    <row r="628">
      <c r="A628" s="146"/>
      <c r="B628" s="146"/>
      <c r="C628" s="146"/>
      <c r="D628" s="146"/>
      <c r="F628" s="272"/>
      <c r="G628" s="273"/>
      <c r="H628" s="146"/>
      <c r="I628" s="274"/>
      <c r="J628" s="146"/>
      <c r="K628" s="146"/>
      <c r="L628" s="275"/>
      <c r="M628" s="125"/>
      <c r="N628" s="147"/>
      <c r="O628" s="146"/>
      <c r="P628" s="125"/>
      <c r="Q628" s="275"/>
      <c r="R628" s="148"/>
      <c r="S628" s="148"/>
      <c r="T628" s="146"/>
      <c r="U628" s="146"/>
      <c r="V628" s="146"/>
      <c r="W628" s="272"/>
      <c r="X628" s="146"/>
      <c r="Y628" s="125"/>
      <c r="Z628" s="125"/>
      <c r="AA628" s="146"/>
      <c r="AB628" s="183"/>
      <c r="AC628" s="125"/>
      <c r="AD628" s="146"/>
      <c r="AE628" s="125"/>
      <c r="AF628" s="146"/>
      <c r="AG628" s="125"/>
      <c r="AH628" s="146"/>
      <c r="AI628" s="125"/>
      <c r="AJ628" s="125"/>
      <c r="AK628" s="146"/>
      <c r="AL628" s="125"/>
      <c r="AM628" s="125"/>
      <c r="AN628" s="146"/>
      <c r="AO628" s="125"/>
      <c r="AP628" s="146"/>
      <c r="AQ628" s="125"/>
      <c r="AR628" s="146"/>
      <c r="AS628" s="125"/>
      <c r="AT628" s="146"/>
      <c r="AU628" s="125"/>
      <c r="AV628" s="125"/>
      <c r="AW628" s="146"/>
      <c r="AX628" s="125"/>
      <c r="AY628" s="125"/>
      <c r="AZ628" s="185"/>
      <c r="BA628" s="125"/>
      <c r="BB628" s="125"/>
      <c r="BC628" s="125"/>
      <c r="BD628" s="125"/>
      <c r="BE628" s="125"/>
      <c r="BF628" s="125"/>
      <c r="BG628" s="125"/>
      <c r="BH628" s="125"/>
      <c r="BI628" s="125"/>
      <c r="BJ628" s="125"/>
    </row>
    <row r="629">
      <c r="A629" s="146"/>
      <c r="B629" s="146"/>
      <c r="C629" s="146"/>
      <c r="D629" s="146"/>
      <c r="F629" s="272"/>
      <c r="G629" s="273"/>
      <c r="H629" s="146"/>
      <c r="I629" s="274"/>
      <c r="J629" s="146"/>
      <c r="K629" s="146"/>
      <c r="L629" s="275"/>
      <c r="M629" s="125"/>
      <c r="N629" s="147"/>
      <c r="O629" s="146"/>
      <c r="P629" s="125"/>
      <c r="Q629" s="275"/>
      <c r="R629" s="148"/>
      <c r="S629" s="148"/>
      <c r="T629" s="146"/>
      <c r="U629" s="146"/>
      <c r="V629" s="146"/>
      <c r="W629" s="272"/>
      <c r="X629" s="146"/>
      <c r="Y629" s="125"/>
      <c r="Z629" s="125"/>
      <c r="AA629" s="146"/>
      <c r="AB629" s="183"/>
      <c r="AC629" s="125"/>
      <c r="AD629" s="146"/>
      <c r="AE629" s="125"/>
      <c r="AF629" s="146"/>
      <c r="AG629" s="125"/>
      <c r="AH629" s="146"/>
      <c r="AI629" s="125"/>
      <c r="AJ629" s="125"/>
      <c r="AK629" s="146"/>
      <c r="AL629" s="125"/>
      <c r="AM629" s="125"/>
      <c r="AN629" s="146"/>
      <c r="AO629" s="125"/>
      <c r="AP629" s="146"/>
      <c r="AQ629" s="125"/>
      <c r="AR629" s="146"/>
      <c r="AS629" s="125"/>
      <c r="AT629" s="146"/>
      <c r="AU629" s="125"/>
      <c r="AV629" s="125"/>
      <c r="AW629" s="146"/>
      <c r="AX629" s="125"/>
      <c r="AY629" s="125"/>
      <c r="AZ629" s="185"/>
      <c r="BA629" s="125"/>
      <c r="BB629" s="125"/>
      <c r="BC629" s="125"/>
      <c r="BD629" s="125"/>
      <c r="BE629" s="125"/>
      <c r="BF629" s="125"/>
      <c r="BG629" s="125"/>
      <c r="BH629" s="125"/>
      <c r="BI629" s="125"/>
      <c r="BJ629" s="125"/>
    </row>
    <row r="630">
      <c r="A630" s="146"/>
      <c r="B630" s="146"/>
      <c r="C630" s="146"/>
      <c r="D630" s="146"/>
      <c r="F630" s="272"/>
      <c r="G630" s="273"/>
      <c r="H630" s="146"/>
      <c r="I630" s="274"/>
      <c r="J630" s="146"/>
      <c r="K630" s="146"/>
      <c r="L630" s="275"/>
      <c r="M630" s="125"/>
      <c r="N630" s="147"/>
      <c r="O630" s="146"/>
      <c r="P630" s="125"/>
      <c r="Q630" s="275"/>
      <c r="R630" s="148"/>
      <c r="S630" s="148"/>
      <c r="T630" s="146"/>
      <c r="U630" s="146"/>
      <c r="V630" s="146"/>
      <c r="W630" s="272"/>
      <c r="X630" s="146"/>
      <c r="Y630" s="125"/>
      <c r="Z630" s="125"/>
      <c r="AA630" s="146"/>
      <c r="AB630" s="183"/>
      <c r="AC630" s="125"/>
      <c r="AD630" s="146"/>
      <c r="AE630" s="125"/>
      <c r="AF630" s="146"/>
      <c r="AG630" s="125"/>
      <c r="AH630" s="146"/>
      <c r="AI630" s="125"/>
      <c r="AJ630" s="125"/>
      <c r="AK630" s="146"/>
      <c r="AL630" s="125"/>
      <c r="AM630" s="125"/>
      <c r="AN630" s="146"/>
      <c r="AO630" s="125"/>
      <c r="AP630" s="146"/>
      <c r="AQ630" s="125"/>
      <c r="AR630" s="146"/>
      <c r="AS630" s="125"/>
      <c r="AT630" s="146"/>
      <c r="AU630" s="125"/>
      <c r="AV630" s="125"/>
      <c r="AW630" s="146"/>
      <c r="AX630" s="125"/>
      <c r="AY630" s="125"/>
      <c r="AZ630" s="185"/>
      <c r="BA630" s="125"/>
      <c r="BB630" s="125"/>
      <c r="BC630" s="125"/>
      <c r="BD630" s="125"/>
      <c r="BE630" s="125"/>
      <c r="BF630" s="125"/>
      <c r="BG630" s="125"/>
      <c r="BH630" s="125"/>
      <c r="BI630" s="125"/>
      <c r="BJ630" s="125"/>
    </row>
    <row r="631">
      <c r="A631" s="146"/>
      <c r="B631" s="146"/>
      <c r="C631" s="146"/>
      <c r="D631" s="146"/>
      <c r="F631" s="272"/>
      <c r="G631" s="273"/>
      <c r="H631" s="146"/>
      <c r="I631" s="274"/>
      <c r="J631" s="146"/>
      <c r="K631" s="146"/>
      <c r="L631" s="275"/>
      <c r="M631" s="125"/>
      <c r="N631" s="147"/>
      <c r="O631" s="146"/>
      <c r="P631" s="125"/>
      <c r="Q631" s="275"/>
      <c r="R631" s="148"/>
      <c r="S631" s="148"/>
      <c r="T631" s="146"/>
      <c r="U631" s="146"/>
      <c r="V631" s="146"/>
      <c r="W631" s="272"/>
      <c r="X631" s="146"/>
      <c r="Y631" s="125"/>
      <c r="Z631" s="125"/>
      <c r="AA631" s="146"/>
      <c r="AB631" s="183"/>
      <c r="AC631" s="125"/>
      <c r="AD631" s="146"/>
      <c r="AE631" s="125"/>
      <c r="AF631" s="146"/>
      <c r="AG631" s="125"/>
      <c r="AH631" s="146"/>
      <c r="AI631" s="125"/>
      <c r="AJ631" s="125"/>
      <c r="AK631" s="146"/>
      <c r="AL631" s="125"/>
      <c r="AM631" s="125"/>
      <c r="AN631" s="146"/>
      <c r="AO631" s="125"/>
      <c r="AP631" s="146"/>
      <c r="AQ631" s="125"/>
      <c r="AR631" s="146"/>
      <c r="AS631" s="125"/>
      <c r="AT631" s="146"/>
      <c r="AU631" s="125"/>
      <c r="AV631" s="125"/>
      <c r="AW631" s="146"/>
      <c r="AX631" s="125"/>
      <c r="AY631" s="125"/>
      <c r="AZ631" s="185"/>
      <c r="BA631" s="125"/>
      <c r="BB631" s="125"/>
      <c r="BC631" s="125"/>
      <c r="BD631" s="125"/>
      <c r="BE631" s="125"/>
      <c r="BF631" s="125"/>
      <c r="BG631" s="125"/>
      <c r="BH631" s="125"/>
      <c r="BI631" s="125"/>
      <c r="BJ631" s="125"/>
    </row>
    <row r="632">
      <c r="A632" s="146"/>
      <c r="B632" s="146"/>
      <c r="C632" s="146"/>
      <c r="D632" s="146"/>
      <c r="F632" s="272"/>
      <c r="G632" s="273"/>
      <c r="H632" s="146"/>
      <c r="I632" s="274"/>
      <c r="J632" s="146"/>
      <c r="K632" s="146"/>
      <c r="L632" s="275"/>
      <c r="M632" s="125"/>
      <c r="N632" s="147"/>
      <c r="O632" s="146"/>
      <c r="P632" s="125"/>
      <c r="Q632" s="275"/>
      <c r="R632" s="148"/>
      <c r="S632" s="148"/>
      <c r="T632" s="146"/>
      <c r="U632" s="146"/>
      <c r="V632" s="146"/>
      <c r="W632" s="272"/>
      <c r="X632" s="146"/>
      <c r="Y632" s="125"/>
      <c r="Z632" s="125"/>
      <c r="AA632" s="146"/>
      <c r="AB632" s="183"/>
      <c r="AC632" s="125"/>
      <c r="AD632" s="146"/>
      <c r="AE632" s="125"/>
      <c r="AF632" s="146"/>
      <c r="AG632" s="125"/>
      <c r="AH632" s="146"/>
      <c r="AI632" s="125"/>
      <c r="AJ632" s="125"/>
      <c r="AK632" s="146"/>
      <c r="AL632" s="125"/>
      <c r="AM632" s="125"/>
      <c r="AN632" s="146"/>
      <c r="AO632" s="125"/>
      <c r="AP632" s="146"/>
      <c r="AQ632" s="125"/>
      <c r="AR632" s="146"/>
      <c r="AS632" s="125"/>
      <c r="AT632" s="146"/>
      <c r="AU632" s="125"/>
      <c r="AV632" s="125"/>
      <c r="AW632" s="146"/>
      <c r="AX632" s="125"/>
      <c r="AY632" s="125"/>
      <c r="AZ632" s="185"/>
      <c r="BA632" s="125"/>
      <c r="BB632" s="125"/>
      <c r="BC632" s="125"/>
      <c r="BD632" s="125"/>
      <c r="BE632" s="125"/>
      <c r="BF632" s="125"/>
      <c r="BG632" s="125"/>
      <c r="BH632" s="125"/>
      <c r="BI632" s="125"/>
      <c r="BJ632" s="125"/>
    </row>
    <row r="633">
      <c r="A633" s="146"/>
      <c r="B633" s="146"/>
      <c r="C633" s="146"/>
      <c r="D633" s="146"/>
      <c r="F633" s="272"/>
      <c r="G633" s="273"/>
      <c r="H633" s="146"/>
      <c r="I633" s="274"/>
      <c r="J633" s="146"/>
      <c r="K633" s="146"/>
      <c r="L633" s="275"/>
      <c r="M633" s="125"/>
      <c r="N633" s="147"/>
      <c r="O633" s="146"/>
      <c r="P633" s="125"/>
      <c r="Q633" s="275"/>
      <c r="R633" s="148"/>
      <c r="S633" s="148"/>
      <c r="T633" s="146"/>
      <c r="U633" s="146"/>
      <c r="V633" s="146"/>
      <c r="W633" s="272"/>
      <c r="X633" s="146"/>
      <c r="Y633" s="125"/>
      <c r="Z633" s="125"/>
      <c r="AA633" s="146"/>
      <c r="AB633" s="183"/>
      <c r="AC633" s="125"/>
      <c r="AD633" s="146"/>
      <c r="AE633" s="125"/>
      <c r="AF633" s="146"/>
      <c r="AG633" s="125"/>
      <c r="AH633" s="146"/>
      <c r="AI633" s="125"/>
      <c r="AJ633" s="125"/>
      <c r="AK633" s="146"/>
      <c r="AL633" s="125"/>
      <c r="AM633" s="125"/>
      <c r="AN633" s="146"/>
      <c r="AO633" s="125"/>
      <c r="AP633" s="146"/>
      <c r="AQ633" s="125"/>
      <c r="AR633" s="146"/>
      <c r="AS633" s="125"/>
      <c r="AT633" s="146"/>
      <c r="AU633" s="125"/>
      <c r="AV633" s="125"/>
      <c r="AW633" s="146"/>
      <c r="AX633" s="125"/>
      <c r="AY633" s="125"/>
      <c r="AZ633" s="185"/>
      <c r="BA633" s="125"/>
      <c r="BB633" s="125"/>
      <c r="BC633" s="125"/>
      <c r="BD633" s="125"/>
      <c r="BE633" s="125"/>
      <c r="BF633" s="125"/>
      <c r="BG633" s="125"/>
      <c r="BH633" s="125"/>
      <c r="BI633" s="125"/>
      <c r="BJ633" s="125"/>
    </row>
    <row r="634">
      <c r="A634" s="146"/>
      <c r="B634" s="146"/>
      <c r="C634" s="146"/>
      <c r="D634" s="146"/>
      <c r="F634" s="272"/>
      <c r="G634" s="273"/>
      <c r="H634" s="146"/>
      <c r="I634" s="274"/>
      <c r="J634" s="146"/>
      <c r="K634" s="146"/>
      <c r="L634" s="275"/>
      <c r="M634" s="125"/>
      <c r="N634" s="147"/>
      <c r="O634" s="146"/>
      <c r="P634" s="125"/>
      <c r="Q634" s="275"/>
      <c r="R634" s="148"/>
      <c r="S634" s="148"/>
      <c r="T634" s="146"/>
      <c r="U634" s="146"/>
      <c r="V634" s="146"/>
      <c r="W634" s="272"/>
      <c r="X634" s="146"/>
      <c r="Y634" s="125"/>
      <c r="Z634" s="125"/>
      <c r="AA634" s="146"/>
      <c r="AB634" s="183"/>
      <c r="AC634" s="125"/>
      <c r="AD634" s="146"/>
      <c r="AE634" s="125"/>
      <c r="AF634" s="146"/>
      <c r="AG634" s="125"/>
      <c r="AH634" s="146"/>
      <c r="AI634" s="125"/>
      <c r="AJ634" s="125"/>
      <c r="AK634" s="146"/>
      <c r="AL634" s="125"/>
      <c r="AM634" s="125"/>
      <c r="AN634" s="146"/>
      <c r="AO634" s="125"/>
      <c r="AP634" s="146"/>
      <c r="AQ634" s="125"/>
      <c r="AR634" s="146"/>
      <c r="AS634" s="125"/>
      <c r="AT634" s="146"/>
      <c r="AU634" s="125"/>
      <c r="AV634" s="125"/>
      <c r="AW634" s="146"/>
      <c r="AX634" s="125"/>
      <c r="AY634" s="125"/>
      <c r="AZ634" s="185"/>
      <c r="BA634" s="125"/>
      <c r="BB634" s="125"/>
      <c r="BC634" s="125"/>
      <c r="BD634" s="125"/>
      <c r="BE634" s="125"/>
      <c r="BF634" s="125"/>
      <c r="BG634" s="125"/>
      <c r="BH634" s="125"/>
      <c r="BI634" s="125"/>
      <c r="BJ634" s="125"/>
    </row>
    <row r="635">
      <c r="A635" s="146"/>
      <c r="B635" s="146"/>
      <c r="C635" s="146"/>
      <c r="D635" s="146"/>
      <c r="F635" s="272"/>
      <c r="G635" s="273"/>
      <c r="H635" s="146"/>
      <c r="I635" s="274"/>
      <c r="J635" s="146"/>
      <c r="K635" s="146"/>
      <c r="L635" s="275"/>
      <c r="M635" s="125"/>
      <c r="N635" s="147"/>
      <c r="O635" s="146"/>
      <c r="P635" s="125"/>
      <c r="Q635" s="275"/>
      <c r="R635" s="148"/>
      <c r="S635" s="148"/>
      <c r="T635" s="146"/>
      <c r="U635" s="146"/>
      <c r="V635" s="146"/>
      <c r="W635" s="272"/>
      <c r="X635" s="146"/>
      <c r="Y635" s="125"/>
      <c r="Z635" s="125"/>
      <c r="AA635" s="146"/>
      <c r="AB635" s="183"/>
      <c r="AC635" s="125"/>
      <c r="AD635" s="146"/>
      <c r="AE635" s="125"/>
      <c r="AF635" s="146"/>
      <c r="AG635" s="125"/>
      <c r="AH635" s="146"/>
      <c r="AI635" s="125"/>
      <c r="AJ635" s="125"/>
      <c r="AK635" s="146"/>
      <c r="AL635" s="125"/>
      <c r="AM635" s="125"/>
      <c r="AN635" s="146"/>
      <c r="AO635" s="125"/>
      <c r="AP635" s="146"/>
      <c r="AQ635" s="125"/>
      <c r="AR635" s="146"/>
      <c r="AS635" s="125"/>
      <c r="AT635" s="146"/>
      <c r="AU635" s="125"/>
      <c r="AV635" s="125"/>
      <c r="AW635" s="146"/>
      <c r="AX635" s="125"/>
      <c r="AY635" s="125"/>
      <c r="AZ635" s="185"/>
      <c r="BA635" s="125"/>
      <c r="BB635" s="125"/>
      <c r="BC635" s="125"/>
      <c r="BD635" s="125"/>
      <c r="BE635" s="125"/>
      <c r="BF635" s="125"/>
      <c r="BG635" s="125"/>
      <c r="BH635" s="125"/>
      <c r="BI635" s="125"/>
      <c r="BJ635" s="125"/>
    </row>
    <row r="636">
      <c r="A636" s="146"/>
      <c r="B636" s="146"/>
      <c r="C636" s="146"/>
      <c r="D636" s="146"/>
      <c r="F636" s="272"/>
      <c r="G636" s="273"/>
      <c r="H636" s="146"/>
      <c r="I636" s="274"/>
      <c r="J636" s="146"/>
      <c r="K636" s="146"/>
      <c r="L636" s="275"/>
      <c r="M636" s="125"/>
      <c r="N636" s="147"/>
      <c r="O636" s="146"/>
      <c r="P636" s="125"/>
      <c r="Q636" s="275"/>
      <c r="R636" s="148"/>
      <c r="S636" s="148"/>
      <c r="T636" s="146"/>
      <c r="U636" s="146"/>
      <c r="V636" s="146"/>
      <c r="W636" s="272"/>
      <c r="X636" s="146"/>
      <c r="Y636" s="125"/>
      <c r="Z636" s="125"/>
      <c r="AA636" s="146"/>
      <c r="AB636" s="183"/>
      <c r="AC636" s="125"/>
      <c r="AD636" s="146"/>
      <c r="AE636" s="125"/>
      <c r="AF636" s="146"/>
      <c r="AG636" s="125"/>
      <c r="AH636" s="146"/>
      <c r="AI636" s="125"/>
      <c r="AJ636" s="125"/>
      <c r="AK636" s="146"/>
      <c r="AL636" s="125"/>
      <c r="AM636" s="125"/>
      <c r="AN636" s="146"/>
      <c r="AO636" s="125"/>
      <c r="AP636" s="146"/>
      <c r="AQ636" s="125"/>
      <c r="AR636" s="146"/>
      <c r="AS636" s="125"/>
      <c r="AT636" s="146"/>
      <c r="AU636" s="125"/>
      <c r="AV636" s="125"/>
      <c r="AW636" s="146"/>
      <c r="AX636" s="125"/>
      <c r="AY636" s="125"/>
      <c r="AZ636" s="185"/>
      <c r="BA636" s="125"/>
      <c r="BB636" s="125"/>
      <c r="BC636" s="125"/>
      <c r="BD636" s="125"/>
      <c r="BE636" s="125"/>
      <c r="BF636" s="125"/>
      <c r="BG636" s="125"/>
      <c r="BH636" s="125"/>
      <c r="BI636" s="125"/>
      <c r="BJ636" s="125"/>
    </row>
    <row r="637">
      <c r="A637" s="146"/>
      <c r="B637" s="146"/>
      <c r="C637" s="146"/>
      <c r="D637" s="146"/>
      <c r="F637" s="272"/>
      <c r="G637" s="273"/>
      <c r="H637" s="146"/>
      <c r="I637" s="274"/>
      <c r="J637" s="146"/>
      <c r="K637" s="146"/>
      <c r="L637" s="275"/>
      <c r="M637" s="125"/>
      <c r="N637" s="147"/>
      <c r="O637" s="146"/>
      <c r="P637" s="125"/>
      <c r="Q637" s="275"/>
      <c r="R637" s="148"/>
      <c r="S637" s="148"/>
      <c r="T637" s="146"/>
      <c r="U637" s="146"/>
      <c r="V637" s="146"/>
      <c r="W637" s="272"/>
      <c r="X637" s="146"/>
      <c r="Y637" s="125"/>
      <c r="Z637" s="125"/>
      <c r="AA637" s="146"/>
      <c r="AB637" s="183"/>
      <c r="AC637" s="125"/>
      <c r="AD637" s="146"/>
      <c r="AE637" s="125"/>
      <c r="AF637" s="146"/>
      <c r="AG637" s="125"/>
      <c r="AH637" s="146"/>
      <c r="AI637" s="125"/>
      <c r="AJ637" s="125"/>
      <c r="AK637" s="146"/>
      <c r="AL637" s="125"/>
      <c r="AM637" s="125"/>
      <c r="AN637" s="146"/>
      <c r="AO637" s="125"/>
      <c r="AP637" s="146"/>
      <c r="AQ637" s="125"/>
      <c r="AR637" s="146"/>
      <c r="AS637" s="125"/>
      <c r="AT637" s="146"/>
      <c r="AU637" s="125"/>
      <c r="AV637" s="125"/>
      <c r="AW637" s="146"/>
      <c r="AX637" s="125"/>
      <c r="AY637" s="125"/>
      <c r="AZ637" s="185"/>
      <c r="BA637" s="125"/>
      <c r="BB637" s="125"/>
      <c r="BC637" s="125"/>
      <c r="BD637" s="125"/>
      <c r="BE637" s="125"/>
      <c r="BF637" s="125"/>
      <c r="BG637" s="125"/>
      <c r="BH637" s="125"/>
      <c r="BI637" s="125"/>
      <c r="BJ637" s="125"/>
    </row>
    <row r="638">
      <c r="A638" s="146"/>
      <c r="B638" s="146"/>
      <c r="C638" s="146"/>
      <c r="D638" s="146"/>
      <c r="F638" s="272"/>
      <c r="G638" s="273"/>
      <c r="H638" s="146"/>
      <c r="I638" s="274"/>
      <c r="J638" s="146"/>
      <c r="K638" s="146"/>
      <c r="L638" s="275"/>
      <c r="M638" s="125"/>
      <c r="N638" s="147"/>
      <c r="O638" s="146"/>
      <c r="P638" s="125"/>
      <c r="Q638" s="275"/>
      <c r="R638" s="148"/>
      <c r="S638" s="148"/>
      <c r="T638" s="146"/>
      <c r="U638" s="146"/>
      <c r="V638" s="146"/>
      <c r="W638" s="272"/>
      <c r="X638" s="146"/>
      <c r="Y638" s="125"/>
      <c r="Z638" s="125"/>
      <c r="AA638" s="146"/>
      <c r="AB638" s="183"/>
      <c r="AC638" s="125"/>
      <c r="AD638" s="146"/>
      <c r="AE638" s="125"/>
      <c r="AF638" s="146"/>
      <c r="AG638" s="125"/>
      <c r="AH638" s="146"/>
      <c r="AI638" s="125"/>
      <c r="AJ638" s="125"/>
      <c r="AK638" s="146"/>
      <c r="AL638" s="125"/>
      <c r="AM638" s="125"/>
      <c r="AN638" s="146"/>
      <c r="AO638" s="125"/>
      <c r="AP638" s="146"/>
      <c r="AQ638" s="125"/>
      <c r="AR638" s="146"/>
      <c r="AS638" s="125"/>
      <c r="AT638" s="146"/>
      <c r="AU638" s="125"/>
      <c r="AV638" s="125"/>
      <c r="AW638" s="146"/>
      <c r="AX638" s="125"/>
      <c r="AY638" s="125"/>
      <c r="AZ638" s="185"/>
      <c r="BA638" s="125"/>
      <c r="BB638" s="125"/>
      <c r="BC638" s="125"/>
      <c r="BD638" s="125"/>
      <c r="BE638" s="125"/>
      <c r="BF638" s="125"/>
      <c r="BG638" s="125"/>
      <c r="BH638" s="125"/>
      <c r="BI638" s="125"/>
      <c r="BJ638" s="125"/>
    </row>
    <row r="639">
      <c r="A639" s="146"/>
      <c r="B639" s="146"/>
      <c r="C639" s="146"/>
      <c r="D639" s="146"/>
      <c r="F639" s="272"/>
      <c r="G639" s="273"/>
      <c r="H639" s="146"/>
      <c r="I639" s="274"/>
      <c r="J639" s="146"/>
      <c r="K639" s="146"/>
      <c r="L639" s="275"/>
      <c r="M639" s="125"/>
      <c r="N639" s="147"/>
      <c r="O639" s="146"/>
      <c r="P639" s="125"/>
      <c r="Q639" s="275"/>
      <c r="R639" s="148"/>
      <c r="S639" s="148"/>
      <c r="T639" s="146"/>
      <c r="U639" s="146"/>
      <c r="V639" s="146"/>
      <c r="W639" s="272"/>
      <c r="X639" s="146"/>
      <c r="Y639" s="125"/>
      <c r="Z639" s="125"/>
      <c r="AA639" s="146"/>
      <c r="AB639" s="183"/>
      <c r="AC639" s="125"/>
      <c r="AD639" s="146"/>
      <c r="AE639" s="125"/>
      <c r="AF639" s="146"/>
      <c r="AG639" s="125"/>
      <c r="AH639" s="146"/>
      <c r="AI639" s="125"/>
      <c r="AJ639" s="125"/>
      <c r="AK639" s="146"/>
      <c r="AL639" s="125"/>
      <c r="AM639" s="125"/>
      <c r="AN639" s="146"/>
      <c r="AO639" s="125"/>
      <c r="AP639" s="146"/>
      <c r="AQ639" s="125"/>
      <c r="AR639" s="146"/>
      <c r="AS639" s="125"/>
      <c r="AT639" s="146"/>
      <c r="AU639" s="125"/>
      <c r="AV639" s="125"/>
      <c r="AW639" s="146"/>
      <c r="AX639" s="125"/>
      <c r="AY639" s="125"/>
      <c r="AZ639" s="185"/>
      <c r="BA639" s="125"/>
      <c r="BB639" s="125"/>
      <c r="BC639" s="125"/>
      <c r="BD639" s="125"/>
      <c r="BE639" s="125"/>
      <c r="BF639" s="125"/>
      <c r="BG639" s="125"/>
      <c r="BH639" s="125"/>
      <c r="BI639" s="125"/>
      <c r="BJ639" s="125"/>
    </row>
    <row r="640">
      <c r="A640" s="146"/>
      <c r="B640" s="146"/>
      <c r="C640" s="146"/>
      <c r="D640" s="146"/>
      <c r="F640" s="272"/>
      <c r="G640" s="273"/>
      <c r="H640" s="146"/>
      <c r="I640" s="274"/>
      <c r="J640" s="146"/>
      <c r="K640" s="146"/>
      <c r="L640" s="275"/>
      <c r="M640" s="125"/>
      <c r="N640" s="147"/>
      <c r="O640" s="146"/>
      <c r="P640" s="125"/>
      <c r="Q640" s="275"/>
      <c r="R640" s="148"/>
      <c r="S640" s="148"/>
      <c r="T640" s="146"/>
      <c r="U640" s="146"/>
      <c r="V640" s="146"/>
      <c r="W640" s="272"/>
      <c r="X640" s="146"/>
      <c r="Y640" s="125"/>
      <c r="Z640" s="125"/>
      <c r="AA640" s="146"/>
      <c r="AB640" s="183"/>
      <c r="AC640" s="125"/>
      <c r="AD640" s="146"/>
      <c r="AE640" s="125"/>
      <c r="AF640" s="146"/>
      <c r="AG640" s="125"/>
      <c r="AH640" s="146"/>
      <c r="AI640" s="125"/>
      <c r="AJ640" s="125"/>
      <c r="AK640" s="146"/>
      <c r="AL640" s="125"/>
      <c r="AM640" s="125"/>
      <c r="AN640" s="146"/>
      <c r="AO640" s="125"/>
      <c r="AP640" s="146"/>
      <c r="AQ640" s="125"/>
      <c r="AR640" s="146"/>
      <c r="AS640" s="125"/>
      <c r="AT640" s="146"/>
      <c r="AU640" s="125"/>
      <c r="AV640" s="125"/>
      <c r="AW640" s="146"/>
      <c r="AX640" s="125"/>
      <c r="AY640" s="125"/>
      <c r="AZ640" s="185"/>
      <c r="BA640" s="125"/>
      <c r="BB640" s="125"/>
      <c r="BC640" s="125"/>
      <c r="BD640" s="125"/>
      <c r="BE640" s="125"/>
      <c r="BF640" s="125"/>
      <c r="BG640" s="125"/>
      <c r="BH640" s="125"/>
      <c r="BI640" s="125"/>
      <c r="BJ640" s="125"/>
    </row>
    <row r="641">
      <c r="A641" s="146"/>
      <c r="B641" s="146"/>
      <c r="C641" s="146"/>
      <c r="D641" s="146"/>
      <c r="F641" s="272"/>
      <c r="G641" s="273"/>
      <c r="H641" s="146"/>
      <c r="I641" s="274"/>
      <c r="J641" s="146"/>
      <c r="K641" s="146"/>
      <c r="L641" s="275"/>
      <c r="M641" s="125"/>
      <c r="N641" s="147"/>
      <c r="O641" s="146"/>
      <c r="P641" s="125"/>
      <c r="Q641" s="275"/>
      <c r="R641" s="148"/>
      <c r="S641" s="148"/>
      <c r="T641" s="146"/>
      <c r="U641" s="146"/>
      <c r="V641" s="146"/>
      <c r="W641" s="272"/>
      <c r="X641" s="146"/>
      <c r="Y641" s="125"/>
      <c r="Z641" s="125"/>
      <c r="AA641" s="146"/>
      <c r="AB641" s="183"/>
      <c r="AC641" s="125"/>
      <c r="AD641" s="146"/>
      <c r="AE641" s="125"/>
      <c r="AF641" s="146"/>
      <c r="AG641" s="125"/>
      <c r="AH641" s="146"/>
      <c r="AI641" s="125"/>
      <c r="AJ641" s="125"/>
      <c r="AK641" s="146"/>
      <c r="AL641" s="125"/>
      <c r="AM641" s="125"/>
      <c r="AN641" s="146"/>
      <c r="AO641" s="125"/>
      <c r="AP641" s="146"/>
      <c r="AQ641" s="125"/>
      <c r="AR641" s="146"/>
      <c r="AS641" s="125"/>
      <c r="AT641" s="146"/>
      <c r="AU641" s="125"/>
      <c r="AV641" s="125"/>
      <c r="AW641" s="146"/>
      <c r="AX641" s="125"/>
      <c r="AY641" s="125"/>
      <c r="AZ641" s="185"/>
      <c r="BA641" s="125"/>
      <c r="BB641" s="125"/>
      <c r="BC641" s="125"/>
      <c r="BD641" s="125"/>
      <c r="BE641" s="125"/>
      <c r="BF641" s="125"/>
      <c r="BG641" s="125"/>
      <c r="BH641" s="125"/>
      <c r="BI641" s="125"/>
      <c r="BJ641" s="125"/>
    </row>
    <row r="642">
      <c r="A642" s="146"/>
      <c r="B642" s="146"/>
      <c r="C642" s="146"/>
      <c r="D642" s="146"/>
      <c r="F642" s="272"/>
      <c r="G642" s="273"/>
      <c r="H642" s="146"/>
      <c r="I642" s="274"/>
      <c r="J642" s="146"/>
      <c r="K642" s="146"/>
      <c r="L642" s="275"/>
      <c r="M642" s="125"/>
      <c r="N642" s="147"/>
      <c r="O642" s="146"/>
      <c r="P642" s="125"/>
      <c r="Q642" s="275"/>
      <c r="R642" s="148"/>
      <c r="S642" s="148"/>
      <c r="T642" s="146"/>
      <c r="U642" s="146"/>
      <c r="V642" s="146"/>
      <c r="W642" s="272"/>
      <c r="X642" s="146"/>
      <c r="Y642" s="125"/>
      <c r="Z642" s="125"/>
      <c r="AA642" s="146"/>
      <c r="AB642" s="183"/>
      <c r="AC642" s="125"/>
      <c r="AD642" s="146"/>
      <c r="AE642" s="125"/>
      <c r="AF642" s="146"/>
      <c r="AG642" s="125"/>
      <c r="AH642" s="146"/>
      <c r="AI642" s="125"/>
      <c r="AJ642" s="125"/>
      <c r="AK642" s="146"/>
      <c r="AL642" s="125"/>
      <c r="AM642" s="125"/>
      <c r="AN642" s="146"/>
      <c r="AO642" s="125"/>
      <c r="AP642" s="146"/>
      <c r="AQ642" s="125"/>
      <c r="AR642" s="146"/>
      <c r="AS642" s="125"/>
      <c r="AT642" s="146"/>
      <c r="AU642" s="125"/>
      <c r="AV642" s="125"/>
      <c r="AW642" s="146"/>
      <c r="AX642" s="125"/>
      <c r="AY642" s="125"/>
      <c r="AZ642" s="185"/>
      <c r="BA642" s="125"/>
      <c r="BB642" s="125"/>
      <c r="BC642" s="125"/>
      <c r="BD642" s="125"/>
      <c r="BE642" s="125"/>
      <c r="BF642" s="125"/>
      <c r="BG642" s="125"/>
      <c r="BH642" s="125"/>
      <c r="BI642" s="125"/>
      <c r="BJ642" s="125"/>
    </row>
    <row r="643">
      <c r="A643" s="146"/>
      <c r="B643" s="146"/>
      <c r="C643" s="146"/>
      <c r="D643" s="146"/>
      <c r="F643" s="272"/>
      <c r="G643" s="273"/>
      <c r="H643" s="146"/>
      <c r="I643" s="274"/>
      <c r="J643" s="146"/>
      <c r="K643" s="146"/>
      <c r="L643" s="275"/>
      <c r="M643" s="125"/>
      <c r="N643" s="147"/>
      <c r="O643" s="146"/>
      <c r="P643" s="125"/>
      <c r="Q643" s="275"/>
      <c r="R643" s="148"/>
      <c r="S643" s="148"/>
      <c r="T643" s="146"/>
      <c r="U643" s="146"/>
      <c r="V643" s="146"/>
      <c r="W643" s="272"/>
      <c r="X643" s="146"/>
      <c r="Y643" s="125"/>
      <c r="Z643" s="125"/>
      <c r="AA643" s="146"/>
      <c r="AB643" s="183"/>
      <c r="AC643" s="125"/>
      <c r="AD643" s="146"/>
      <c r="AE643" s="125"/>
      <c r="AF643" s="146"/>
      <c r="AG643" s="125"/>
      <c r="AH643" s="146"/>
      <c r="AI643" s="125"/>
      <c r="AJ643" s="125"/>
      <c r="AK643" s="146"/>
      <c r="AL643" s="125"/>
      <c r="AM643" s="125"/>
      <c r="AN643" s="146"/>
      <c r="AO643" s="125"/>
      <c r="AP643" s="146"/>
      <c r="AQ643" s="125"/>
      <c r="AR643" s="146"/>
      <c r="AS643" s="125"/>
      <c r="AT643" s="146"/>
      <c r="AU643" s="125"/>
      <c r="AV643" s="125"/>
      <c r="AW643" s="146"/>
      <c r="AX643" s="125"/>
      <c r="AY643" s="125"/>
      <c r="AZ643" s="185"/>
      <c r="BA643" s="125"/>
      <c r="BB643" s="125"/>
      <c r="BC643" s="125"/>
      <c r="BD643" s="125"/>
      <c r="BE643" s="125"/>
      <c r="BF643" s="125"/>
      <c r="BG643" s="125"/>
      <c r="BH643" s="125"/>
      <c r="BI643" s="125"/>
      <c r="BJ643" s="125"/>
    </row>
    <row r="644">
      <c r="A644" s="146"/>
      <c r="B644" s="146"/>
      <c r="C644" s="146"/>
      <c r="D644" s="146"/>
      <c r="F644" s="272"/>
      <c r="G644" s="273"/>
      <c r="H644" s="146"/>
      <c r="I644" s="274"/>
      <c r="J644" s="146"/>
      <c r="K644" s="146"/>
      <c r="L644" s="275"/>
      <c r="M644" s="125"/>
      <c r="N644" s="147"/>
      <c r="O644" s="146"/>
      <c r="P644" s="125"/>
      <c r="Q644" s="275"/>
      <c r="R644" s="148"/>
      <c r="S644" s="148"/>
      <c r="T644" s="146"/>
      <c r="U644" s="146"/>
      <c r="V644" s="146"/>
      <c r="W644" s="272"/>
      <c r="X644" s="146"/>
      <c r="Y644" s="125"/>
      <c r="Z644" s="125"/>
      <c r="AA644" s="146"/>
      <c r="AB644" s="183"/>
      <c r="AC644" s="125"/>
      <c r="AD644" s="146"/>
      <c r="AE644" s="125"/>
      <c r="AF644" s="146"/>
      <c r="AG644" s="125"/>
      <c r="AH644" s="146"/>
      <c r="AI644" s="125"/>
      <c r="AJ644" s="125"/>
      <c r="AK644" s="146"/>
      <c r="AL644" s="125"/>
      <c r="AM644" s="125"/>
      <c r="AN644" s="146"/>
      <c r="AO644" s="125"/>
      <c r="AP644" s="146"/>
      <c r="AQ644" s="125"/>
      <c r="AR644" s="146"/>
      <c r="AS644" s="125"/>
      <c r="AT644" s="146"/>
      <c r="AU644" s="125"/>
      <c r="AV644" s="125"/>
      <c r="AW644" s="146"/>
      <c r="AX644" s="125"/>
      <c r="AY644" s="125"/>
      <c r="AZ644" s="185"/>
      <c r="BA644" s="125"/>
      <c r="BB644" s="125"/>
      <c r="BC644" s="125"/>
      <c r="BD644" s="125"/>
      <c r="BE644" s="125"/>
      <c r="BF644" s="125"/>
      <c r="BG644" s="125"/>
      <c r="BH644" s="125"/>
      <c r="BI644" s="125"/>
      <c r="BJ644" s="125"/>
    </row>
    <row r="645">
      <c r="A645" s="146"/>
      <c r="B645" s="146"/>
      <c r="C645" s="146"/>
      <c r="D645" s="146"/>
      <c r="F645" s="272"/>
      <c r="G645" s="273"/>
      <c r="H645" s="146"/>
      <c r="I645" s="274"/>
      <c r="J645" s="146"/>
      <c r="K645" s="146"/>
      <c r="L645" s="275"/>
      <c r="M645" s="125"/>
      <c r="N645" s="147"/>
      <c r="O645" s="146"/>
      <c r="P645" s="125"/>
      <c r="Q645" s="275"/>
      <c r="R645" s="148"/>
      <c r="S645" s="148"/>
      <c r="T645" s="146"/>
      <c r="U645" s="146"/>
      <c r="V645" s="146"/>
      <c r="W645" s="272"/>
      <c r="X645" s="146"/>
      <c r="Y645" s="125"/>
      <c r="Z645" s="125"/>
      <c r="AA645" s="146"/>
      <c r="AB645" s="183"/>
      <c r="AC645" s="125"/>
      <c r="AD645" s="146"/>
      <c r="AE645" s="125"/>
      <c r="AF645" s="146"/>
      <c r="AG645" s="125"/>
      <c r="AH645" s="146"/>
      <c r="AI645" s="125"/>
      <c r="AJ645" s="125"/>
      <c r="AK645" s="146"/>
      <c r="AL645" s="125"/>
      <c r="AM645" s="125"/>
      <c r="AN645" s="146"/>
      <c r="AO645" s="125"/>
      <c r="AP645" s="146"/>
      <c r="AQ645" s="125"/>
      <c r="AR645" s="146"/>
      <c r="AS645" s="125"/>
      <c r="AT645" s="146"/>
      <c r="AU645" s="125"/>
      <c r="AV645" s="125"/>
      <c r="AW645" s="146"/>
      <c r="AX645" s="125"/>
      <c r="AY645" s="125"/>
      <c r="AZ645" s="185"/>
      <c r="BA645" s="125"/>
      <c r="BB645" s="125"/>
      <c r="BC645" s="125"/>
      <c r="BD645" s="125"/>
      <c r="BE645" s="125"/>
      <c r="BF645" s="125"/>
      <c r="BG645" s="125"/>
      <c r="BH645" s="125"/>
      <c r="BI645" s="125"/>
      <c r="BJ645" s="125"/>
    </row>
    <row r="646">
      <c r="A646" s="146"/>
      <c r="B646" s="146"/>
      <c r="C646" s="146"/>
      <c r="D646" s="146"/>
      <c r="F646" s="272"/>
      <c r="G646" s="273"/>
      <c r="H646" s="146"/>
      <c r="I646" s="274"/>
      <c r="J646" s="146"/>
      <c r="K646" s="146"/>
      <c r="L646" s="275"/>
      <c r="M646" s="125"/>
      <c r="N646" s="147"/>
      <c r="O646" s="146"/>
      <c r="P646" s="125"/>
      <c r="Q646" s="275"/>
      <c r="R646" s="148"/>
      <c r="S646" s="148"/>
      <c r="T646" s="146"/>
      <c r="U646" s="146"/>
      <c r="V646" s="146"/>
      <c r="W646" s="272"/>
      <c r="X646" s="146"/>
      <c r="Y646" s="125"/>
      <c r="Z646" s="125"/>
      <c r="AA646" s="146"/>
      <c r="AB646" s="183"/>
      <c r="AC646" s="125"/>
      <c r="AD646" s="146"/>
      <c r="AE646" s="125"/>
      <c r="AF646" s="146"/>
      <c r="AG646" s="125"/>
      <c r="AH646" s="146"/>
      <c r="AI646" s="125"/>
      <c r="AJ646" s="125"/>
      <c r="AK646" s="146"/>
      <c r="AL646" s="125"/>
      <c r="AM646" s="125"/>
      <c r="AN646" s="146"/>
      <c r="AO646" s="125"/>
      <c r="AP646" s="146"/>
      <c r="AQ646" s="125"/>
      <c r="AR646" s="146"/>
      <c r="AS646" s="125"/>
      <c r="AT646" s="146"/>
      <c r="AU646" s="125"/>
      <c r="AV646" s="125"/>
      <c r="AW646" s="146"/>
      <c r="AX646" s="125"/>
      <c r="AY646" s="125"/>
      <c r="AZ646" s="185"/>
      <c r="BA646" s="125"/>
      <c r="BB646" s="125"/>
      <c r="BC646" s="125"/>
      <c r="BD646" s="125"/>
      <c r="BE646" s="125"/>
      <c r="BF646" s="125"/>
      <c r="BG646" s="125"/>
      <c r="BH646" s="125"/>
      <c r="BI646" s="125"/>
      <c r="BJ646" s="125"/>
    </row>
    <row r="647">
      <c r="A647" s="146"/>
      <c r="B647" s="146"/>
      <c r="C647" s="146"/>
      <c r="D647" s="146"/>
      <c r="F647" s="272"/>
      <c r="G647" s="273"/>
      <c r="H647" s="146"/>
      <c r="I647" s="274"/>
      <c r="J647" s="146"/>
      <c r="K647" s="146"/>
      <c r="L647" s="275"/>
      <c r="M647" s="125"/>
      <c r="N647" s="147"/>
      <c r="O647" s="146"/>
      <c r="P647" s="125"/>
      <c r="Q647" s="275"/>
      <c r="R647" s="148"/>
      <c r="S647" s="148"/>
      <c r="T647" s="146"/>
      <c r="U647" s="146"/>
      <c r="V647" s="146"/>
      <c r="W647" s="272"/>
      <c r="X647" s="146"/>
      <c r="Y647" s="125"/>
      <c r="Z647" s="125"/>
      <c r="AA647" s="146"/>
      <c r="AB647" s="183"/>
      <c r="AC647" s="125"/>
      <c r="AD647" s="146"/>
      <c r="AE647" s="125"/>
      <c r="AF647" s="146"/>
      <c r="AG647" s="125"/>
      <c r="AH647" s="146"/>
      <c r="AI647" s="125"/>
      <c r="AJ647" s="125"/>
      <c r="AK647" s="146"/>
      <c r="AL647" s="125"/>
      <c r="AM647" s="125"/>
      <c r="AN647" s="146"/>
      <c r="AO647" s="125"/>
      <c r="AP647" s="146"/>
      <c r="AQ647" s="125"/>
      <c r="AR647" s="146"/>
      <c r="AS647" s="125"/>
      <c r="AT647" s="146"/>
      <c r="AU647" s="125"/>
      <c r="AV647" s="125"/>
      <c r="AW647" s="146"/>
      <c r="AX647" s="125"/>
      <c r="AY647" s="125"/>
      <c r="AZ647" s="185"/>
      <c r="BA647" s="125"/>
      <c r="BB647" s="125"/>
      <c r="BC647" s="125"/>
      <c r="BD647" s="125"/>
      <c r="BE647" s="125"/>
      <c r="BF647" s="125"/>
      <c r="BG647" s="125"/>
      <c r="BH647" s="125"/>
      <c r="BI647" s="125"/>
      <c r="BJ647" s="125"/>
    </row>
    <row r="648">
      <c r="A648" s="146"/>
      <c r="B648" s="146"/>
      <c r="C648" s="146"/>
      <c r="D648" s="146"/>
      <c r="F648" s="272"/>
      <c r="G648" s="273"/>
      <c r="H648" s="146"/>
      <c r="I648" s="274"/>
      <c r="J648" s="146"/>
      <c r="K648" s="146"/>
      <c r="L648" s="275"/>
      <c r="M648" s="125"/>
      <c r="N648" s="147"/>
      <c r="O648" s="146"/>
      <c r="P648" s="125"/>
      <c r="Q648" s="275"/>
      <c r="R648" s="148"/>
      <c r="S648" s="148"/>
      <c r="T648" s="146"/>
      <c r="U648" s="146"/>
      <c r="V648" s="146"/>
      <c r="W648" s="272"/>
      <c r="X648" s="146"/>
      <c r="Y648" s="125"/>
      <c r="Z648" s="125"/>
      <c r="AA648" s="146"/>
      <c r="AB648" s="183"/>
      <c r="AC648" s="125"/>
      <c r="AD648" s="146"/>
      <c r="AE648" s="125"/>
      <c r="AF648" s="146"/>
      <c r="AG648" s="125"/>
      <c r="AH648" s="146"/>
      <c r="AI648" s="125"/>
      <c r="AJ648" s="125"/>
      <c r="AK648" s="146"/>
      <c r="AL648" s="125"/>
      <c r="AM648" s="125"/>
      <c r="AN648" s="146"/>
      <c r="AO648" s="125"/>
      <c r="AP648" s="146"/>
      <c r="AQ648" s="125"/>
      <c r="AR648" s="146"/>
      <c r="AS648" s="125"/>
      <c r="AT648" s="146"/>
      <c r="AU648" s="125"/>
      <c r="AV648" s="125"/>
      <c r="AW648" s="146"/>
      <c r="AX648" s="125"/>
      <c r="AY648" s="125"/>
      <c r="AZ648" s="185"/>
      <c r="BA648" s="125"/>
      <c r="BB648" s="125"/>
      <c r="BC648" s="125"/>
      <c r="BD648" s="125"/>
      <c r="BE648" s="125"/>
      <c r="BF648" s="125"/>
      <c r="BG648" s="125"/>
      <c r="BH648" s="125"/>
      <c r="BI648" s="125"/>
      <c r="BJ648" s="125"/>
    </row>
    <row r="649">
      <c r="A649" s="146"/>
      <c r="B649" s="146"/>
      <c r="C649" s="146"/>
      <c r="D649" s="146"/>
      <c r="F649" s="272"/>
      <c r="G649" s="273"/>
      <c r="H649" s="146"/>
      <c r="I649" s="274"/>
      <c r="J649" s="146"/>
      <c r="K649" s="146"/>
      <c r="L649" s="275"/>
      <c r="M649" s="125"/>
      <c r="N649" s="147"/>
      <c r="O649" s="146"/>
      <c r="P649" s="125"/>
      <c r="Q649" s="275"/>
      <c r="R649" s="148"/>
      <c r="S649" s="148"/>
      <c r="T649" s="146"/>
      <c r="U649" s="146"/>
      <c r="V649" s="146"/>
      <c r="W649" s="272"/>
      <c r="X649" s="146"/>
      <c r="Y649" s="125"/>
      <c r="Z649" s="125"/>
      <c r="AA649" s="146"/>
      <c r="AB649" s="183"/>
      <c r="AC649" s="125"/>
      <c r="AD649" s="146"/>
      <c r="AE649" s="125"/>
      <c r="AF649" s="146"/>
      <c r="AG649" s="125"/>
      <c r="AH649" s="146"/>
      <c r="AI649" s="125"/>
      <c r="AJ649" s="125"/>
      <c r="AK649" s="146"/>
      <c r="AL649" s="125"/>
      <c r="AM649" s="125"/>
      <c r="AN649" s="146"/>
      <c r="AO649" s="125"/>
      <c r="AP649" s="146"/>
      <c r="AQ649" s="125"/>
      <c r="AR649" s="146"/>
      <c r="AS649" s="125"/>
      <c r="AT649" s="146"/>
      <c r="AU649" s="125"/>
      <c r="AV649" s="125"/>
      <c r="AW649" s="146"/>
      <c r="AX649" s="125"/>
      <c r="AY649" s="125"/>
      <c r="AZ649" s="185"/>
      <c r="BA649" s="125"/>
      <c r="BB649" s="125"/>
      <c r="BC649" s="125"/>
      <c r="BD649" s="125"/>
      <c r="BE649" s="125"/>
      <c r="BF649" s="125"/>
      <c r="BG649" s="125"/>
      <c r="BH649" s="125"/>
      <c r="BI649" s="125"/>
      <c r="BJ649" s="125"/>
    </row>
    <row r="650">
      <c r="A650" s="146"/>
      <c r="B650" s="146"/>
      <c r="C650" s="146"/>
      <c r="D650" s="146"/>
      <c r="F650" s="272"/>
      <c r="G650" s="273"/>
      <c r="H650" s="146"/>
      <c r="I650" s="274"/>
      <c r="J650" s="146"/>
      <c r="K650" s="146"/>
      <c r="L650" s="275"/>
      <c r="M650" s="125"/>
      <c r="N650" s="147"/>
      <c r="O650" s="146"/>
      <c r="P650" s="125"/>
      <c r="Q650" s="275"/>
      <c r="R650" s="148"/>
      <c r="S650" s="148"/>
      <c r="T650" s="146"/>
      <c r="U650" s="146"/>
      <c r="V650" s="146"/>
      <c r="W650" s="272"/>
      <c r="X650" s="146"/>
      <c r="Y650" s="125"/>
      <c r="Z650" s="125"/>
      <c r="AA650" s="146"/>
      <c r="AB650" s="183"/>
      <c r="AC650" s="125"/>
      <c r="AD650" s="146"/>
      <c r="AE650" s="125"/>
      <c r="AF650" s="146"/>
      <c r="AG650" s="125"/>
      <c r="AH650" s="146"/>
      <c r="AI650" s="125"/>
      <c r="AJ650" s="125"/>
      <c r="AK650" s="146"/>
      <c r="AL650" s="125"/>
      <c r="AM650" s="125"/>
      <c r="AN650" s="146"/>
      <c r="AO650" s="125"/>
      <c r="AP650" s="146"/>
      <c r="AQ650" s="125"/>
      <c r="AR650" s="146"/>
      <c r="AS650" s="125"/>
      <c r="AT650" s="146"/>
      <c r="AU650" s="125"/>
      <c r="AV650" s="125"/>
      <c r="AW650" s="146"/>
      <c r="AX650" s="125"/>
      <c r="AY650" s="125"/>
      <c r="AZ650" s="185"/>
      <c r="BA650" s="125"/>
      <c r="BB650" s="125"/>
      <c r="BC650" s="125"/>
      <c r="BD650" s="125"/>
      <c r="BE650" s="125"/>
      <c r="BF650" s="125"/>
      <c r="BG650" s="125"/>
      <c r="BH650" s="125"/>
      <c r="BI650" s="125"/>
      <c r="BJ650" s="125"/>
    </row>
    <row r="651">
      <c r="A651" s="146"/>
      <c r="B651" s="146"/>
      <c r="C651" s="146"/>
      <c r="D651" s="146"/>
      <c r="F651" s="272"/>
      <c r="G651" s="273"/>
      <c r="H651" s="146"/>
      <c r="I651" s="274"/>
      <c r="J651" s="146"/>
      <c r="K651" s="146"/>
      <c r="L651" s="275"/>
      <c r="M651" s="125"/>
      <c r="N651" s="147"/>
      <c r="O651" s="146"/>
      <c r="P651" s="125"/>
      <c r="Q651" s="275"/>
      <c r="R651" s="148"/>
      <c r="S651" s="148"/>
      <c r="T651" s="146"/>
      <c r="U651" s="146"/>
      <c r="V651" s="146"/>
      <c r="W651" s="272"/>
      <c r="X651" s="146"/>
      <c r="Y651" s="125"/>
      <c r="Z651" s="125"/>
      <c r="AA651" s="146"/>
      <c r="AB651" s="183"/>
      <c r="AC651" s="125"/>
      <c r="AD651" s="146"/>
      <c r="AE651" s="125"/>
      <c r="AF651" s="146"/>
      <c r="AG651" s="125"/>
      <c r="AH651" s="146"/>
      <c r="AI651" s="125"/>
      <c r="AJ651" s="125"/>
      <c r="AK651" s="146"/>
      <c r="AL651" s="125"/>
      <c r="AM651" s="125"/>
      <c r="AN651" s="146"/>
      <c r="AO651" s="125"/>
      <c r="AP651" s="146"/>
      <c r="AQ651" s="125"/>
      <c r="AR651" s="146"/>
      <c r="AS651" s="125"/>
      <c r="AT651" s="146"/>
      <c r="AU651" s="125"/>
      <c r="AV651" s="125"/>
      <c r="AW651" s="146"/>
      <c r="AX651" s="125"/>
      <c r="AY651" s="125"/>
      <c r="AZ651" s="185"/>
      <c r="BA651" s="125"/>
      <c r="BB651" s="125"/>
      <c r="BC651" s="125"/>
      <c r="BD651" s="125"/>
      <c r="BE651" s="125"/>
      <c r="BF651" s="125"/>
      <c r="BG651" s="125"/>
      <c r="BH651" s="125"/>
      <c r="BI651" s="125"/>
      <c r="BJ651" s="125"/>
    </row>
    <row r="652">
      <c r="A652" s="146"/>
      <c r="B652" s="146"/>
      <c r="C652" s="146"/>
      <c r="D652" s="146"/>
      <c r="F652" s="272"/>
      <c r="G652" s="273"/>
      <c r="H652" s="146"/>
      <c r="I652" s="274"/>
      <c r="J652" s="146"/>
      <c r="K652" s="146"/>
      <c r="L652" s="275"/>
      <c r="M652" s="125"/>
      <c r="N652" s="147"/>
      <c r="O652" s="146"/>
      <c r="P652" s="125"/>
      <c r="Q652" s="275"/>
      <c r="R652" s="148"/>
      <c r="S652" s="148"/>
      <c r="T652" s="146"/>
      <c r="U652" s="146"/>
      <c r="V652" s="146"/>
      <c r="W652" s="272"/>
      <c r="X652" s="146"/>
      <c r="Y652" s="125"/>
      <c r="Z652" s="125"/>
      <c r="AA652" s="146"/>
      <c r="AB652" s="183"/>
      <c r="AC652" s="125"/>
      <c r="AD652" s="146"/>
      <c r="AE652" s="125"/>
      <c r="AF652" s="146"/>
      <c r="AG652" s="125"/>
      <c r="AH652" s="146"/>
      <c r="AI652" s="125"/>
      <c r="AJ652" s="125"/>
      <c r="AK652" s="146"/>
      <c r="AL652" s="125"/>
      <c r="AM652" s="125"/>
      <c r="AN652" s="146"/>
      <c r="AO652" s="125"/>
      <c r="AP652" s="146"/>
      <c r="AQ652" s="125"/>
      <c r="AR652" s="146"/>
      <c r="AS652" s="125"/>
      <c r="AT652" s="146"/>
      <c r="AU652" s="125"/>
      <c r="AV652" s="125"/>
      <c r="AW652" s="146"/>
      <c r="AX652" s="125"/>
      <c r="AY652" s="125"/>
      <c r="AZ652" s="185"/>
      <c r="BA652" s="125"/>
      <c r="BB652" s="125"/>
      <c r="BC652" s="125"/>
      <c r="BD652" s="125"/>
      <c r="BE652" s="125"/>
      <c r="BF652" s="125"/>
      <c r="BG652" s="125"/>
      <c r="BH652" s="125"/>
      <c r="BI652" s="125"/>
      <c r="BJ652" s="125"/>
    </row>
    <row r="653">
      <c r="A653" s="146"/>
      <c r="B653" s="146"/>
      <c r="C653" s="146"/>
      <c r="D653" s="146"/>
      <c r="F653" s="272"/>
      <c r="G653" s="273"/>
      <c r="H653" s="146"/>
      <c r="I653" s="274"/>
      <c r="J653" s="146"/>
      <c r="K653" s="146"/>
      <c r="L653" s="275"/>
      <c r="M653" s="125"/>
      <c r="N653" s="147"/>
      <c r="O653" s="146"/>
      <c r="P653" s="125"/>
      <c r="Q653" s="275"/>
      <c r="R653" s="148"/>
      <c r="S653" s="148"/>
      <c r="T653" s="146"/>
      <c r="U653" s="146"/>
      <c r="V653" s="146"/>
      <c r="W653" s="272"/>
      <c r="X653" s="146"/>
      <c r="Y653" s="125"/>
      <c r="Z653" s="125"/>
      <c r="AA653" s="146"/>
      <c r="AB653" s="183"/>
      <c r="AC653" s="125"/>
      <c r="AD653" s="146"/>
      <c r="AE653" s="125"/>
      <c r="AF653" s="146"/>
      <c r="AG653" s="125"/>
      <c r="AH653" s="146"/>
      <c r="AI653" s="125"/>
      <c r="AJ653" s="125"/>
      <c r="AK653" s="146"/>
      <c r="AL653" s="125"/>
      <c r="AM653" s="125"/>
      <c r="AN653" s="146"/>
      <c r="AO653" s="125"/>
      <c r="AP653" s="146"/>
      <c r="AQ653" s="125"/>
      <c r="AR653" s="146"/>
      <c r="AS653" s="125"/>
      <c r="AT653" s="146"/>
      <c r="AU653" s="125"/>
      <c r="AV653" s="125"/>
      <c r="AW653" s="146"/>
      <c r="AX653" s="125"/>
      <c r="AY653" s="125"/>
      <c r="AZ653" s="185"/>
      <c r="BA653" s="125"/>
      <c r="BB653" s="125"/>
      <c r="BC653" s="125"/>
      <c r="BD653" s="125"/>
      <c r="BE653" s="125"/>
      <c r="BF653" s="125"/>
      <c r="BG653" s="125"/>
      <c r="BH653" s="125"/>
      <c r="BI653" s="125"/>
      <c r="BJ653" s="125"/>
    </row>
    <row r="654">
      <c r="A654" s="146"/>
      <c r="B654" s="146"/>
      <c r="C654" s="146"/>
      <c r="D654" s="146"/>
      <c r="F654" s="272"/>
      <c r="G654" s="273"/>
      <c r="H654" s="146"/>
      <c r="I654" s="274"/>
      <c r="J654" s="146"/>
      <c r="K654" s="146"/>
      <c r="L654" s="275"/>
      <c r="M654" s="125"/>
      <c r="N654" s="147"/>
      <c r="O654" s="146"/>
      <c r="P654" s="125"/>
      <c r="Q654" s="275"/>
      <c r="R654" s="148"/>
      <c r="S654" s="148"/>
      <c r="T654" s="146"/>
      <c r="U654" s="146"/>
      <c r="V654" s="146"/>
      <c r="W654" s="272"/>
      <c r="X654" s="146"/>
      <c r="Y654" s="125"/>
      <c r="Z654" s="125"/>
      <c r="AA654" s="146"/>
      <c r="AB654" s="183"/>
      <c r="AC654" s="125"/>
      <c r="AD654" s="146"/>
      <c r="AE654" s="125"/>
      <c r="AF654" s="146"/>
      <c r="AG654" s="125"/>
      <c r="AH654" s="146"/>
      <c r="AI654" s="125"/>
      <c r="AJ654" s="125"/>
      <c r="AK654" s="146"/>
      <c r="AL654" s="125"/>
      <c r="AM654" s="125"/>
      <c r="AN654" s="146"/>
      <c r="AO654" s="125"/>
      <c r="AP654" s="146"/>
      <c r="AQ654" s="125"/>
      <c r="AR654" s="146"/>
      <c r="AS654" s="125"/>
      <c r="AT654" s="146"/>
      <c r="AU654" s="125"/>
      <c r="AV654" s="125"/>
      <c r="AW654" s="146"/>
      <c r="AX654" s="125"/>
      <c r="AY654" s="125"/>
      <c r="AZ654" s="185"/>
      <c r="BA654" s="125"/>
      <c r="BB654" s="125"/>
      <c r="BC654" s="125"/>
      <c r="BD654" s="125"/>
      <c r="BE654" s="125"/>
      <c r="BF654" s="125"/>
      <c r="BG654" s="125"/>
      <c r="BH654" s="125"/>
      <c r="BI654" s="125"/>
      <c r="BJ654" s="125"/>
    </row>
    <row r="655">
      <c r="A655" s="146"/>
      <c r="B655" s="146"/>
      <c r="C655" s="146"/>
      <c r="D655" s="146"/>
      <c r="F655" s="272"/>
      <c r="G655" s="273"/>
      <c r="H655" s="146"/>
      <c r="I655" s="274"/>
      <c r="J655" s="146"/>
      <c r="K655" s="146"/>
      <c r="L655" s="275"/>
      <c r="M655" s="125"/>
      <c r="N655" s="147"/>
      <c r="O655" s="146"/>
      <c r="P655" s="125"/>
      <c r="Q655" s="275"/>
      <c r="R655" s="148"/>
      <c r="S655" s="148"/>
      <c r="T655" s="146"/>
      <c r="U655" s="146"/>
      <c r="V655" s="146"/>
      <c r="W655" s="272"/>
      <c r="X655" s="146"/>
      <c r="Y655" s="125"/>
      <c r="Z655" s="125"/>
      <c r="AA655" s="146"/>
      <c r="AB655" s="183"/>
      <c r="AC655" s="125"/>
      <c r="AD655" s="146"/>
      <c r="AE655" s="125"/>
      <c r="AF655" s="146"/>
      <c r="AG655" s="125"/>
      <c r="AH655" s="146"/>
      <c r="AI655" s="125"/>
      <c r="AJ655" s="125"/>
      <c r="AK655" s="146"/>
      <c r="AL655" s="125"/>
      <c r="AM655" s="125"/>
      <c r="AN655" s="146"/>
      <c r="AO655" s="125"/>
      <c r="AP655" s="146"/>
      <c r="AQ655" s="125"/>
      <c r="AR655" s="146"/>
      <c r="AS655" s="125"/>
      <c r="AT655" s="146"/>
      <c r="AU655" s="125"/>
      <c r="AV655" s="125"/>
      <c r="AW655" s="146"/>
      <c r="AX655" s="125"/>
      <c r="AY655" s="125"/>
      <c r="AZ655" s="185"/>
      <c r="BA655" s="125"/>
      <c r="BB655" s="125"/>
      <c r="BC655" s="125"/>
      <c r="BD655" s="125"/>
      <c r="BE655" s="125"/>
      <c r="BF655" s="125"/>
      <c r="BG655" s="125"/>
      <c r="BH655" s="125"/>
      <c r="BI655" s="125"/>
      <c r="BJ655" s="125"/>
    </row>
    <row r="656">
      <c r="A656" s="146"/>
      <c r="B656" s="146"/>
      <c r="C656" s="146"/>
      <c r="D656" s="146"/>
      <c r="F656" s="272"/>
      <c r="G656" s="273"/>
      <c r="H656" s="146"/>
      <c r="I656" s="274"/>
      <c r="J656" s="146"/>
      <c r="K656" s="146"/>
      <c r="L656" s="275"/>
      <c r="M656" s="125"/>
      <c r="N656" s="147"/>
      <c r="O656" s="146"/>
      <c r="P656" s="125"/>
      <c r="Q656" s="275"/>
      <c r="R656" s="148"/>
      <c r="S656" s="148"/>
      <c r="T656" s="146"/>
      <c r="U656" s="146"/>
      <c r="V656" s="146"/>
      <c r="W656" s="272"/>
      <c r="X656" s="146"/>
      <c r="Y656" s="125"/>
      <c r="Z656" s="125"/>
      <c r="AA656" s="146"/>
      <c r="AB656" s="183"/>
      <c r="AC656" s="125"/>
      <c r="AD656" s="146"/>
      <c r="AE656" s="125"/>
      <c r="AF656" s="146"/>
      <c r="AG656" s="125"/>
      <c r="AH656" s="146"/>
      <c r="AI656" s="125"/>
      <c r="AJ656" s="125"/>
      <c r="AK656" s="146"/>
      <c r="AL656" s="125"/>
      <c r="AM656" s="125"/>
      <c r="AN656" s="146"/>
      <c r="AO656" s="125"/>
      <c r="AP656" s="146"/>
      <c r="AQ656" s="125"/>
      <c r="AR656" s="146"/>
      <c r="AS656" s="125"/>
      <c r="AT656" s="146"/>
      <c r="AU656" s="125"/>
      <c r="AV656" s="125"/>
      <c r="AW656" s="146"/>
      <c r="AX656" s="125"/>
      <c r="AY656" s="125"/>
      <c r="AZ656" s="185"/>
      <c r="BA656" s="125"/>
      <c r="BB656" s="125"/>
      <c r="BC656" s="125"/>
      <c r="BD656" s="125"/>
      <c r="BE656" s="125"/>
      <c r="BF656" s="125"/>
      <c r="BG656" s="125"/>
      <c r="BH656" s="125"/>
      <c r="BI656" s="125"/>
      <c r="BJ656" s="125"/>
    </row>
    <row r="657">
      <c r="A657" s="146"/>
      <c r="B657" s="146"/>
      <c r="C657" s="146"/>
      <c r="D657" s="146"/>
      <c r="F657" s="272"/>
      <c r="G657" s="273"/>
      <c r="H657" s="146"/>
      <c r="I657" s="274"/>
      <c r="J657" s="146"/>
      <c r="K657" s="146"/>
      <c r="L657" s="275"/>
      <c r="M657" s="125"/>
      <c r="N657" s="147"/>
      <c r="O657" s="146"/>
      <c r="P657" s="125"/>
      <c r="Q657" s="275"/>
      <c r="R657" s="148"/>
      <c r="S657" s="148"/>
      <c r="T657" s="146"/>
      <c r="U657" s="146"/>
      <c r="V657" s="146"/>
      <c r="W657" s="272"/>
      <c r="X657" s="146"/>
      <c r="Y657" s="125"/>
      <c r="Z657" s="125"/>
      <c r="AA657" s="146"/>
      <c r="AB657" s="183"/>
      <c r="AC657" s="125"/>
      <c r="AD657" s="146"/>
      <c r="AE657" s="125"/>
      <c r="AF657" s="146"/>
      <c r="AG657" s="125"/>
      <c r="AH657" s="146"/>
      <c r="AI657" s="125"/>
      <c r="AJ657" s="125"/>
      <c r="AK657" s="146"/>
      <c r="AL657" s="125"/>
      <c r="AM657" s="125"/>
      <c r="AN657" s="146"/>
      <c r="AO657" s="125"/>
      <c r="AP657" s="146"/>
      <c r="AQ657" s="125"/>
      <c r="AR657" s="146"/>
      <c r="AS657" s="125"/>
      <c r="AT657" s="146"/>
      <c r="AU657" s="125"/>
      <c r="AV657" s="125"/>
      <c r="AW657" s="146"/>
      <c r="AX657" s="125"/>
      <c r="AY657" s="125"/>
      <c r="AZ657" s="185"/>
      <c r="BA657" s="125"/>
      <c r="BB657" s="125"/>
      <c r="BC657" s="125"/>
      <c r="BD657" s="125"/>
      <c r="BE657" s="125"/>
      <c r="BF657" s="125"/>
      <c r="BG657" s="125"/>
      <c r="BH657" s="125"/>
      <c r="BI657" s="125"/>
      <c r="BJ657" s="125"/>
    </row>
    <row r="658">
      <c r="A658" s="146"/>
      <c r="B658" s="146"/>
      <c r="C658" s="146"/>
      <c r="D658" s="146"/>
      <c r="F658" s="272"/>
      <c r="G658" s="273"/>
      <c r="H658" s="146"/>
      <c r="I658" s="274"/>
      <c r="J658" s="146"/>
      <c r="K658" s="146"/>
      <c r="L658" s="275"/>
      <c r="M658" s="125"/>
      <c r="N658" s="147"/>
      <c r="O658" s="146"/>
      <c r="P658" s="125"/>
      <c r="Q658" s="275"/>
      <c r="R658" s="148"/>
      <c r="S658" s="148"/>
      <c r="T658" s="146"/>
      <c r="U658" s="146"/>
      <c r="V658" s="146"/>
      <c r="W658" s="272"/>
      <c r="X658" s="146"/>
      <c r="Y658" s="125"/>
      <c r="Z658" s="125"/>
      <c r="AA658" s="146"/>
      <c r="AB658" s="183"/>
      <c r="AC658" s="125"/>
      <c r="AD658" s="146"/>
      <c r="AE658" s="125"/>
      <c r="AF658" s="146"/>
      <c r="AG658" s="125"/>
      <c r="AH658" s="146"/>
      <c r="AI658" s="125"/>
      <c r="AJ658" s="125"/>
      <c r="AK658" s="146"/>
      <c r="AL658" s="125"/>
      <c r="AM658" s="125"/>
      <c r="AN658" s="146"/>
      <c r="AO658" s="125"/>
      <c r="AP658" s="146"/>
      <c r="AQ658" s="125"/>
      <c r="AR658" s="146"/>
      <c r="AS658" s="125"/>
      <c r="AT658" s="146"/>
      <c r="AU658" s="125"/>
      <c r="AV658" s="125"/>
      <c r="AW658" s="146"/>
      <c r="AX658" s="125"/>
      <c r="AY658" s="125"/>
      <c r="AZ658" s="185"/>
      <c r="BA658" s="125"/>
      <c r="BB658" s="125"/>
      <c r="BC658" s="125"/>
      <c r="BD658" s="125"/>
      <c r="BE658" s="125"/>
      <c r="BF658" s="125"/>
      <c r="BG658" s="125"/>
      <c r="BH658" s="125"/>
      <c r="BI658" s="125"/>
      <c r="BJ658" s="125"/>
    </row>
    <row r="659">
      <c r="A659" s="146"/>
      <c r="B659" s="146"/>
      <c r="C659" s="146"/>
      <c r="D659" s="146"/>
      <c r="F659" s="272"/>
      <c r="G659" s="273"/>
      <c r="H659" s="146"/>
      <c r="I659" s="274"/>
      <c r="J659" s="146"/>
      <c r="K659" s="146"/>
      <c r="L659" s="275"/>
      <c r="M659" s="125"/>
      <c r="N659" s="147"/>
      <c r="O659" s="146"/>
      <c r="P659" s="125"/>
      <c r="Q659" s="275"/>
      <c r="R659" s="148"/>
      <c r="S659" s="148"/>
      <c r="T659" s="146"/>
      <c r="U659" s="146"/>
      <c r="V659" s="146"/>
      <c r="W659" s="272"/>
      <c r="X659" s="146"/>
      <c r="Y659" s="125"/>
      <c r="Z659" s="125"/>
      <c r="AA659" s="146"/>
      <c r="AB659" s="183"/>
      <c r="AC659" s="125"/>
      <c r="AD659" s="146"/>
      <c r="AE659" s="125"/>
      <c r="AF659" s="146"/>
      <c r="AG659" s="125"/>
      <c r="AH659" s="146"/>
      <c r="AI659" s="125"/>
      <c r="AJ659" s="125"/>
      <c r="AK659" s="146"/>
      <c r="AL659" s="125"/>
      <c r="AM659" s="125"/>
      <c r="AN659" s="146"/>
      <c r="AO659" s="125"/>
      <c r="AP659" s="146"/>
      <c r="AQ659" s="125"/>
      <c r="AR659" s="146"/>
      <c r="AS659" s="125"/>
      <c r="AT659" s="146"/>
      <c r="AU659" s="125"/>
      <c r="AV659" s="125"/>
      <c r="AW659" s="146"/>
      <c r="AX659" s="125"/>
      <c r="AY659" s="125"/>
      <c r="AZ659" s="185"/>
      <c r="BA659" s="125"/>
      <c r="BB659" s="125"/>
      <c r="BC659" s="125"/>
      <c r="BD659" s="125"/>
      <c r="BE659" s="125"/>
      <c r="BF659" s="125"/>
      <c r="BG659" s="125"/>
      <c r="BH659" s="125"/>
      <c r="BI659" s="125"/>
      <c r="BJ659" s="125"/>
    </row>
    <row r="660">
      <c r="A660" s="146"/>
      <c r="B660" s="146"/>
      <c r="C660" s="146"/>
      <c r="D660" s="146"/>
      <c r="F660" s="272"/>
      <c r="G660" s="273"/>
      <c r="H660" s="146"/>
      <c r="I660" s="274"/>
      <c r="J660" s="146"/>
      <c r="K660" s="146"/>
      <c r="L660" s="275"/>
      <c r="M660" s="125"/>
      <c r="N660" s="147"/>
      <c r="O660" s="146"/>
      <c r="P660" s="125"/>
      <c r="Q660" s="275"/>
      <c r="R660" s="148"/>
      <c r="S660" s="148"/>
      <c r="T660" s="146"/>
      <c r="U660" s="146"/>
      <c r="V660" s="146"/>
      <c r="W660" s="272"/>
      <c r="X660" s="146"/>
      <c r="Y660" s="125"/>
      <c r="Z660" s="125"/>
      <c r="AA660" s="146"/>
      <c r="AB660" s="183"/>
      <c r="AC660" s="125"/>
      <c r="AD660" s="146"/>
      <c r="AE660" s="125"/>
      <c r="AF660" s="146"/>
      <c r="AG660" s="125"/>
      <c r="AH660" s="146"/>
      <c r="AI660" s="125"/>
      <c r="AJ660" s="125"/>
      <c r="AK660" s="146"/>
      <c r="AL660" s="125"/>
      <c r="AM660" s="125"/>
      <c r="AN660" s="146"/>
      <c r="AO660" s="125"/>
      <c r="AP660" s="146"/>
      <c r="AQ660" s="125"/>
      <c r="AR660" s="146"/>
      <c r="AS660" s="125"/>
      <c r="AT660" s="146"/>
      <c r="AU660" s="125"/>
      <c r="AV660" s="125"/>
      <c r="AW660" s="146"/>
      <c r="AX660" s="125"/>
      <c r="AY660" s="125"/>
      <c r="AZ660" s="185"/>
      <c r="BA660" s="125"/>
      <c r="BB660" s="125"/>
      <c r="BC660" s="125"/>
      <c r="BD660" s="125"/>
      <c r="BE660" s="125"/>
      <c r="BF660" s="125"/>
      <c r="BG660" s="125"/>
      <c r="BH660" s="125"/>
      <c r="BI660" s="125"/>
      <c r="BJ660" s="125"/>
    </row>
    <row r="661">
      <c r="A661" s="146"/>
      <c r="B661" s="146"/>
      <c r="C661" s="146"/>
      <c r="D661" s="146"/>
      <c r="F661" s="272"/>
      <c r="G661" s="273"/>
      <c r="H661" s="146"/>
      <c r="I661" s="274"/>
      <c r="J661" s="146"/>
      <c r="K661" s="146"/>
      <c r="L661" s="275"/>
      <c r="M661" s="125"/>
      <c r="N661" s="147"/>
      <c r="O661" s="146"/>
      <c r="P661" s="125"/>
      <c r="Q661" s="275"/>
      <c r="R661" s="148"/>
      <c r="S661" s="148"/>
      <c r="T661" s="146"/>
      <c r="U661" s="146"/>
      <c r="V661" s="146"/>
      <c r="W661" s="272"/>
      <c r="X661" s="146"/>
      <c r="Y661" s="125"/>
      <c r="Z661" s="125"/>
      <c r="AA661" s="146"/>
      <c r="AB661" s="183"/>
      <c r="AC661" s="125"/>
      <c r="AD661" s="146"/>
      <c r="AE661" s="125"/>
      <c r="AF661" s="146"/>
      <c r="AG661" s="125"/>
      <c r="AH661" s="146"/>
      <c r="AI661" s="125"/>
      <c r="AJ661" s="125"/>
      <c r="AK661" s="146"/>
      <c r="AL661" s="125"/>
      <c r="AM661" s="125"/>
      <c r="AN661" s="146"/>
      <c r="AO661" s="125"/>
      <c r="AP661" s="146"/>
      <c r="AQ661" s="125"/>
      <c r="AR661" s="146"/>
      <c r="AS661" s="125"/>
      <c r="AT661" s="146"/>
      <c r="AU661" s="125"/>
      <c r="AV661" s="125"/>
      <c r="AW661" s="146"/>
      <c r="AX661" s="125"/>
      <c r="AY661" s="125"/>
      <c r="AZ661" s="185"/>
      <c r="BA661" s="125"/>
      <c r="BB661" s="125"/>
      <c r="BC661" s="125"/>
      <c r="BD661" s="125"/>
      <c r="BE661" s="125"/>
      <c r="BF661" s="125"/>
      <c r="BG661" s="125"/>
      <c r="BH661" s="125"/>
      <c r="BI661" s="125"/>
      <c r="BJ661" s="125"/>
    </row>
    <row r="662">
      <c r="A662" s="146"/>
      <c r="B662" s="146"/>
      <c r="C662" s="146"/>
      <c r="D662" s="146"/>
      <c r="F662" s="272"/>
      <c r="G662" s="273"/>
      <c r="H662" s="146"/>
      <c r="I662" s="274"/>
      <c r="J662" s="146"/>
      <c r="K662" s="146"/>
      <c r="L662" s="275"/>
      <c r="M662" s="125"/>
      <c r="N662" s="147"/>
      <c r="O662" s="146"/>
      <c r="P662" s="125"/>
      <c r="Q662" s="275"/>
      <c r="R662" s="148"/>
      <c r="S662" s="148"/>
      <c r="T662" s="146"/>
      <c r="U662" s="146"/>
      <c r="V662" s="146"/>
      <c r="W662" s="272"/>
      <c r="X662" s="146"/>
      <c r="Y662" s="125"/>
      <c r="Z662" s="125"/>
      <c r="AA662" s="146"/>
      <c r="AB662" s="183"/>
      <c r="AC662" s="125"/>
      <c r="AD662" s="146"/>
      <c r="AE662" s="125"/>
      <c r="AF662" s="146"/>
      <c r="AG662" s="125"/>
      <c r="AH662" s="146"/>
      <c r="AI662" s="125"/>
      <c r="AJ662" s="125"/>
      <c r="AK662" s="146"/>
      <c r="AL662" s="125"/>
      <c r="AM662" s="125"/>
      <c r="AN662" s="146"/>
      <c r="AO662" s="125"/>
      <c r="AP662" s="146"/>
      <c r="AQ662" s="125"/>
      <c r="AR662" s="146"/>
      <c r="AS662" s="125"/>
      <c r="AT662" s="146"/>
      <c r="AU662" s="125"/>
      <c r="AV662" s="125"/>
      <c r="AW662" s="146"/>
      <c r="AX662" s="125"/>
      <c r="AY662" s="125"/>
      <c r="AZ662" s="185"/>
      <c r="BA662" s="125"/>
      <c r="BB662" s="125"/>
      <c r="BC662" s="125"/>
      <c r="BD662" s="125"/>
      <c r="BE662" s="125"/>
      <c r="BF662" s="125"/>
      <c r="BG662" s="125"/>
      <c r="BH662" s="125"/>
      <c r="BI662" s="125"/>
      <c r="BJ662" s="125"/>
    </row>
    <row r="663">
      <c r="A663" s="146"/>
      <c r="B663" s="146"/>
      <c r="C663" s="146"/>
      <c r="D663" s="146"/>
      <c r="F663" s="272"/>
      <c r="G663" s="273"/>
      <c r="H663" s="146"/>
      <c r="I663" s="274"/>
      <c r="J663" s="146"/>
      <c r="K663" s="146"/>
      <c r="L663" s="275"/>
      <c r="M663" s="125"/>
      <c r="N663" s="147"/>
      <c r="O663" s="146"/>
      <c r="P663" s="125"/>
      <c r="Q663" s="275"/>
      <c r="R663" s="148"/>
      <c r="S663" s="148"/>
      <c r="T663" s="146"/>
      <c r="U663" s="146"/>
      <c r="V663" s="146"/>
      <c r="W663" s="272"/>
      <c r="X663" s="146"/>
      <c r="Y663" s="125"/>
      <c r="Z663" s="125"/>
      <c r="AA663" s="146"/>
      <c r="AB663" s="183"/>
      <c r="AC663" s="125"/>
      <c r="AD663" s="146"/>
      <c r="AE663" s="125"/>
      <c r="AF663" s="146"/>
      <c r="AG663" s="125"/>
      <c r="AH663" s="146"/>
      <c r="AI663" s="125"/>
      <c r="AJ663" s="125"/>
      <c r="AK663" s="146"/>
      <c r="AL663" s="125"/>
      <c r="AM663" s="125"/>
      <c r="AN663" s="146"/>
      <c r="AO663" s="125"/>
      <c r="AP663" s="146"/>
      <c r="AQ663" s="125"/>
      <c r="AR663" s="146"/>
      <c r="AS663" s="125"/>
      <c r="AT663" s="146"/>
      <c r="AU663" s="125"/>
      <c r="AV663" s="125"/>
      <c r="AW663" s="146"/>
      <c r="AX663" s="125"/>
      <c r="AY663" s="125"/>
      <c r="AZ663" s="185"/>
      <c r="BA663" s="125"/>
      <c r="BB663" s="125"/>
      <c r="BC663" s="125"/>
      <c r="BD663" s="125"/>
      <c r="BE663" s="125"/>
      <c r="BF663" s="125"/>
      <c r="BG663" s="125"/>
      <c r="BH663" s="125"/>
      <c r="BI663" s="125"/>
      <c r="BJ663" s="125"/>
    </row>
    <row r="664">
      <c r="A664" s="146"/>
      <c r="B664" s="146"/>
      <c r="C664" s="146"/>
      <c r="D664" s="146"/>
      <c r="F664" s="272"/>
      <c r="G664" s="273"/>
      <c r="H664" s="146"/>
      <c r="I664" s="274"/>
      <c r="J664" s="146"/>
      <c r="K664" s="146"/>
      <c r="L664" s="275"/>
      <c r="M664" s="125"/>
      <c r="N664" s="147"/>
      <c r="O664" s="146"/>
      <c r="P664" s="125"/>
      <c r="Q664" s="275"/>
      <c r="R664" s="148"/>
      <c r="S664" s="148"/>
      <c r="T664" s="146"/>
      <c r="U664" s="146"/>
      <c r="V664" s="146"/>
      <c r="W664" s="272"/>
      <c r="X664" s="146"/>
      <c r="Y664" s="125"/>
      <c r="Z664" s="125"/>
      <c r="AA664" s="146"/>
      <c r="AB664" s="183"/>
      <c r="AC664" s="125"/>
      <c r="AD664" s="146"/>
      <c r="AE664" s="125"/>
      <c r="AF664" s="146"/>
      <c r="AG664" s="125"/>
      <c r="AH664" s="146"/>
      <c r="AI664" s="125"/>
      <c r="AJ664" s="125"/>
      <c r="AK664" s="146"/>
      <c r="AL664" s="125"/>
      <c r="AM664" s="125"/>
      <c r="AN664" s="146"/>
      <c r="AO664" s="125"/>
      <c r="AP664" s="146"/>
      <c r="AQ664" s="125"/>
      <c r="AR664" s="146"/>
      <c r="AS664" s="125"/>
      <c r="AT664" s="146"/>
      <c r="AU664" s="125"/>
      <c r="AV664" s="125"/>
      <c r="AW664" s="146"/>
      <c r="AX664" s="125"/>
      <c r="AY664" s="125"/>
      <c r="AZ664" s="185"/>
      <c r="BA664" s="125"/>
      <c r="BB664" s="125"/>
      <c r="BC664" s="125"/>
      <c r="BD664" s="125"/>
      <c r="BE664" s="125"/>
      <c r="BF664" s="125"/>
      <c r="BG664" s="125"/>
      <c r="BH664" s="125"/>
      <c r="BI664" s="125"/>
      <c r="BJ664" s="125"/>
    </row>
    <row r="665">
      <c r="A665" s="146"/>
      <c r="B665" s="146"/>
      <c r="C665" s="146"/>
      <c r="D665" s="146"/>
      <c r="F665" s="272"/>
      <c r="G665" s="273"/>
      <c r="H665" s="146"/>
      <c r="I665" s="274"/>
      <c r="J665" s="146"/>
      <c r="K665" s="146"/>
      <c r="L665" s="275"/>
      <c r="M665" s="125"/>
      <c r="N665" s="147"/>
      <c r="O665" s="146"/>
      <c r="P665" s="125"/>
      <c r="Q665" s="275"/>
      <c r="R665" s="148"/>
      <c r="S665" s="148"/>
      <c r="T665" s="146"/>
      <c r="U665" s="146"/>
      <c r="V665" s="146"/>
      <c r="W665" s="272"/>
      <c r="X665" s="146"/>
      <c r="Y665" s="125"/>
      <c r="Z665" s="125"/>
      <c r="AA665" s="146"/>
      <c r="AB665" s="183"/>
      <c r="AC665" s="125"/>
      <c r="AD665" s="146"/>
      <c r="AE665" s="125"/>
      <c r="AF665" s="146"/>
      <c r="AG665" s="125"/>
      <c r="AH665" s="146"/>
      <c r="AI665" s="125"/>
      <c r="AJ665" s="125"/>
      <c r="AK665" s="146"/>
      <c r="AL665" s="125"/>
      <c r="AM665" s="125"/>
      <c r="AN665" s="146"/>
      <c r="AO665" s="125"/>
      <c r="AP665" s="146"/>
      <c r="AQ665" s="125"/>
      <c r="AR665" s="146"/>
      <c r="AS665" s="125"/>
      <c r="AT665" s="146"/>
      <c r="AU665" s="125"/>
      <c r="AV665" s="125"/>
      <c r="AW665" s="146"/>
      <c r="AX665" s="125"/>
      <c r="AY665" s="125"/>
      <c r="AZ665" s="185"/>
      <c r="BA665" s="125"/>
      <c r="BB665" s="125"/>
      <c r="BC665" s="125"/>
      <c r="BD665" s="125"/>
      <c r="BE665" s="125"/>
      <c r="BF665" s="125"/>
      <c r="BG665" s="125"/>
      <c r="BH665" s="125"/>
      <c r="BI665" s="125"/>
      <c r="BJ665" s="125"/>
    </row>
    <row r="666">
      <c r="A666" s="146"/>
      <c r="B666" s="146"/>
      <c r="C666" s="146"/>
      <c r="D666" s="146"/>
      <c r="F666" s="272"/>
      <c r="G666" s="273"/>
      <c r="H666" s="146"/>
      <c r="I666" s="274"/>
      <c r="J666" s="146"/>
      <c r="K666" s="146"/>
      <c r="L666" s="275"/>
      <c r="M666" s="125"/>
      <c r="N666" s="147"/>
      <c r="O666" s="146"/>
      <c r="P666" s="125"/>
      <c r="Q666" s="275"/>
      <c r="R666" s="148"/>
      <c r="S666" s="148"/>
      <c r="T666" s="146"/>
      <c r="U666" s="146"/>
      <c r="V666" s="146"/>
      <c r="W666" s="272"/>
      <c r="X666" s="146"/>
      <c r="Y666" s="125"/>
      <c r="Z666" s="125"/>
      <c r="AA666" s="146"/>
      <c r="AB666" s="183"/>
      <c r="AC666" s="125"/>
      <c r="AD666" s="146"/>
      <c r="AE666" s="125"/>
      <c r="AF666" s="146"/>
      <c r="AG666" s="125"/>
      <c r="AH666" s="146"/>
      <c r="AI666" s="125"/>
      <c r="AJ666" s="125"/>
      <c r="AK666" s="146"/>
      <c r="AL666" s="125"/>
      <c r="AM666" s="125"/>
      <c r="AN666" s="146"/>
      <c r="AO666" s="125"/>
      <c r="AP666" s="146"/>
      <c r="AQ666" s="125"/>
      <c r="AR666" s="146"/>
      <c r="AS666" s="125"/>
      <c r="AT666" s="146"/>
      <c r="AU666" s="125"/>
      <c r="AV666" s="125"/>
      <c r="AW666" s="146"/>
      <c r="AX666" s="125"/>
      <c r="AY666" s="125"/>
      <c r="AZ666" s="185"/>
      <c r="BA666" s="125"/>
      <c r="BB666" s="125"/>
      <c r="BC666" s="125"/>
      <c r="BD666" s="125"/>
      <c r="BE666" s="125"/>
      <c r="BF666" s="125"/>
      <c r="BG666" s="125"/>
      <c r="BH666" s="125"/>
      <c r="BI666" s="125"/>
      <c r="BJ666" s="125"/>
    </row>
    <row r="667">
      <c r="A667" s="146"/>
      <c r="B667" s="146"/>
      <c r="C667" s="146"/>
      <c r="D667" s="146"/>
      <c r="F667" s="272"/>
      <c r="G667" s="273"/>
      <c r="H667" s="146"/>
      <c r="I667" s="274"/>
      <c r="J667" s="146"/>
      <c r="K667" s="146"/>
      <c r="L667" s="275"/>
      <c r="M667" s="125"/>
      <c r="N667" s="147"/>
      <c r="O667" s="146"/>
      <c r="P667" s="125"/>
      <c r="Q667" s="275"/>
      <c r="R667" s="148"/>
      <c r="S667" s="148"/>
      <c r="T667" s="146"/>
      <c r="U667" s="146"/>
      <c r="V667" s="146"/>
      <c r="W667" s="272"/>
      <c r="X667" s="146"/>
      <c r="Y667" s="125"/>
      <c r="Z667" s="125"/>
      <c r="AA667" s="146"/>
      <c r="AB667" s="183"/>
      <c r="AC667" s="125"/>
      <c r="AD667" s="146"/>
      <c r="AE667" s="125"/>
      <c r="AF667" s="146"/>
      <c r="AG667" s="125"/>
      <c r="AH667" s="146"/>
      <c r="AI667" s="125"/>
      <c r="AJ667" s="125"/>
      <c r="AK667" s="146"/>
      <c r="AL667" s="125"/>
      <c r="AM667" s="125"/>
      <c r="AN667" s="146"/>
      <c r="AO667" s="125"/>
      <c r="AP667" s="146"/>
      <c r="AQ667" s="125"/>
      <c r="AR667" s="146"/>
      <c r="AS667" s="125"/>
      <c r="AT667" s="146"/>
      <c r="AU667" s="125"/>
      <c r="AV667" s="125"/>
      <c r="AW667" s="146"/>
      <c r="AX667" s="125"/>
      <c r="AY667" s="125"/>
      <c r="AZ667" s="185"/>
      <c r="BA667" s="125"/>
      <c r="BB667" s="125"/>
      <c r="BC667" s="125"/>
      <c r="BD667" s="125"/>
      <c r="BE667" s="125"/>
      <c r="BF667" s="125"/>
      <c r="BG667" s="125"/>
      <c r="BH667" s="125"/>
      <c r="BI667" s="125"/>
      <c r="BJ667" s="125"/>
    </row>
    <row r="668">
      <c r="A668" s="146"/>
      <c r="B668" s="146"/>
      <c r="C668" s="146"/>
      <c r="D668" s="146"/>
      <c r="F668" s="272"/>
      <c r="G668" s="273"/>
      <c r="H668" s="146"/>
      <c r="I668" s="274"/>
      <c r="J668" s="146"/>
      <c r="K668" s="146"/>
      <c r="L668" s="275"/>
      <c r="M668" s="125"/>
      <c r="N668" s="147"/>
      <c r="O668" s="146"/>
      <c r="P668" s="125"/>
      <c r="Q668" s="275"/>
      <c r="R668" s="148"/>
      <c r="S668" s="148"/>
      <c r="T668" s="146"/>
      <c r="U668" s="146"/>
      <c r="V668" s="146"/>
      <c r="W668" s="272"/>
      <c r="X668" s="146"/>
      <c r="Y668" s="125"/>
      <c r="Z668" s="125"/>
      <c r="AA668" s="146"/>
      <c r="AB668" s="183"/>
      <c r="AC668" s="125"/>
      <c r="AD668" s="146"/>
      <c r="AE668" s="125"/>
      <c r="AF668" s="146"/>
      <c r="AG668" s="125"/>
      <c r="AH668" s="146"/>
      <c r="AI668" s="125"/>
      <c r="AJ668" s="125"/>
      <c r="AK668" s="146"/>
      <c r="AL668" s="125"/>
      <c r="AM668" s="125"/>
      <c r="AN668" s="146"/>
      <c r="AO668" s="125"/>
      <c r="AP668" s="146"/>
      <c r="AQ668" s="125"/>
      <c r="AR668" s="146"/>
      <c r="AS668" s="125"/>
      <c r="AT668" s="146"/>
      <c r="AU668" s="125"/>
      <c r="AV668" s="125"/>
      <c r="AW668" s="146"/>
      <c r="AX668" s="125"/>
      <c r="AY668" s="125"/>
      <c r="AZ668" s="185"/>
      <c r="BA668" s="125"/>
      <c r="BB668" s="125"/>
      <c r="BC668" s="125"/>
      <c r="BD668" s="125"/>
      <c r="BE668" s="125"/>
      <c r="BF668" s="125"/>
      <c r="BG668" s="125"/>
      <c r="BH668" s="125"/>
      <c r="BI668" s="125"/>
      <c r="BJ668" s="125"/>
    </row>
    <row r="669">
      <c r="A669" s="146"/>
      <c r="B669" s="146"/>
      <c r="C669" s="146"/>
      <c r="D669" s="146"/>
      <c r="F669" s="272"/>
      <c r="G669" s="273"/>
      <c r="H669" s="146"/>
      <c r="I669" s="274"/>
      <c r="J669" s="146"/>
      <c r="K669" s="146"/>
      <c r="L669" s="275"/>
      <c r="M669" s="125"/>
      <c r="N669" s="147"/>
      <c r="O669" s="146"/>
      <c r="P669" s="125"/>
      <c r="Q669" s="275"/>
      <c r="R669" s="148"/>
      <c r="S669" s="148"/>
      <c r="T669" s="146"/>
      <c r="U669" s="146"/>
      <c r="V669" s="146"/>
      <c r="W669" s="272"/>
      <c r="X669" s="146"/>
      <c r="Y669" s="125"/>
      <c r="Z669" s="125"/>
      <c r="AA669" s="146"/>
      <c r="AB669" s="183"/>
      <c r="AC669" s="125"/>
      <c r="AD669" s="146"/>
      <c r="AE669" s="125"/>
      <c r="AF669" s="146"/>
      <c r="AG669" s="125"/>
      <c r="AH669" s="146"/>
      <c r="AI669" s="125"/>
      <c r="AJ669" s="125"/>
      <c r="AK669" s="146"/>
      <c r="AL669" s="125"/>
      <c r="AM669" s="125"/>
      <c r="AN669" s="146"/>
      <c r="AO669" s="125"/>
      <c r="AP669" s="146"/>
      <c r="AQ669" s="125"/>
      <c r="AR669" s="146"/>
      <c r="AS669" s="125"/>
      <c r="AT669" s="146"/>
      <c r="AU669" s="125"/>
      <c r="AV669" s="125"/>
      <c r="AW669" s="146"/>
      <c r="AX669" s="125"/>
      <c r="AY669" s="125"/>
      <c r="AZ669" s="185"/>
      <c r="BA669" s="125"/>
      <c r="BB669" s="125"/>
      <c r="BC669" s="125"/>
      <c r="BD669" s="125"/>
      <c r="BE669" s="125"/>
      <c r="BF669" s="125"/>
      <c r="BG669" s="125"/>
      <c r="BH669" s="125"/>
      <c r="BI669" s="125"/>
      <c r="BJ669" s="125"/>
    </row>
    <row r="670">
      <c r="A670" s="146"/>
      <c r="B670" s="146"/>
      <c r="C670" s="146"/>
      <c r="D670" s="146"/>
      <c r="F670" s="272"/>
      <c r="G670" s="273"/>
      <c r="H670" s="146"/>
      <c r="I670" s="274"/>
      <c r="J670" s="146"/>
      <c r="K670" s="146"/>
      <c r="L670" s="275"/>
      <c r="M670" s="125"/>
      <c r="N670" s="147"/>
      <c r="O670" s="146"/>
      <c r="P670" s="125"/>
      <c r="Q670" s="275"/>
      <c r="R670" s="148"/>
      <c r="S670" s="148"/>
      <c r="T670" s="146"/>
      <c r="U670" s="146"/>
      <c r="V670" s="146"/>
      <c r="W670" s="272"/>
      <c r="X670" s="146"/>
      <c r="Y670" s="125"/>
      <c r="Z670" s="125"/>
      <c r="AA670" s="146"/>
      <c r="AB670" s="183"/>
      <c r="AC670" s="125"/>
      <c r="AD670" s="146"/>
      <c r="AE670" s="125"/>
      <c r="AF670" s="146"/>
      <c r="AG670" s="125"/>
      <c r="AH670" s="146"/>
      <c r="AI670" s="125"/>
      <c r="AJ670" s="125"/>
      <c r="AK670" s="146"/>
      <c r="AL670" s="125"/>
      <c r="AM670" s="125"/>
      <c r="AN670" s="146"/>
      <c r="AO670" s="125"/>
      <c r="AP670" s="146"/>
      <c r="AQ670" s="125"/>
      <c r="AR670" s="146"/>
      <c r="AS670" s="125"/>
      <c r="AT670" s="146"/>
      <c r="AU670" s="125"/>
      <c r="AV670" s="125"/>
      <c r="AW670" s="146"/>
      <c r="AX670" s="125"/>
      <c r="AY670" s="125"/>
      <c r="AZ670" s="185"/>
      <c r="BA670" s="125"/>
      <c r="BB670" s="125"/>
      <c r="BC670" s="125"/>
      <c r="BD670" s="125"/>
      <c r="BE670" s="125"/>
      <c r="BF670" s="125"/>
      <c r="BG670" s="125"/>
      <c r="BH670" s="125"/>
      <c r="BI670" s="125"/>
      <c r="BJ670" s="125"/>
    </row>
    <row r="671">
      <c r="A671" s="146"/>
      <c r="B671" s="146"/>
      <c r="C671" s="146"/>
      <c r="D671" s="146"/>
      <c r="F671" s="272"/>
      <c r="G671" s="273"/>
      <c r="H671" s="146"/>
      <c r="I671" s="274"/>
      <c r="J671" s="146"/>
      <c r="K671" s="146"/>
      <c r="L671" s="275"/>
      <c r="M671" s="125"/>
      <c r="N671" s="147"/>
      <c r="O671" s="146"/>
      <c r="P671" s="125"/>
      <c r="Q671" s="275"/>
      <c r="R671" s="148"/>
      <c r="S671" s="148"/>
      <c r="T671" s="146"/>
      <c r="U671" s="146"/>
      <c r="V671" s="146"/>
      <c r="W671" s="272"/>
      <c r="X671" s="146"/>
      <c r="Y671" s="125"/>
      <c r="Z671" s="125"/>
      <c r="AA671" s="146"/>
      <c r="AB671" s="183"/>
      <c r="AC671" s="125"/>
      <c r="AD671" s="146"/>
      <c r="AE671" s="125"/>
      <c r="AF671" s="146"/>
      <c r="AG671" s="125"/>
      <c r="AH671" s="146"/>
      <c r="AI671" s="125"/>
      <c r="AJ671" s="125"/>
      <c r="AK671" s="146"/>
      <c r="AL671" s="125"/>
      <c r="AM671" s="125"/>
      <c r="AN671" s="146"/>
      <c r="AO671" s="125"/>
      <c r="AP671" s="146"/>
      <c r="AQ671" s="125"/>
      <c r="AR671" s="146"/>
      <c r="AS671" s="125"/>
      <c r="AT671" s="146"/>
      <c r="AU671" s="125"/>
      <c r="AV671" s="125"/>
      <c r="AW671" s="146"/>
      <c r="AX671" s="125"/>
      <c r="AY671" s="125"/>
      <c r="AZ671" s="185"/>
      <c r="BA671" s="125"/>
      <c r="BB671" s="125"/>
      <c r="BC671" s="125"/>
      <c r="BD671" s="125"/>
      <c r="BE671" s="125"/>
      <c r="BF671" s="125"/>
      <c r="BG671" s="125"/>
      <c r="BH671" s="125"/>
      <c r="BI671" s="125"/>
      <c r="BJ671" s="125"/>
    </row>
    <row r="672">
      <c r="A672" s="146"/>
      <c r="B672" s="146"/>
      <c r="C672" s="146"/>
      <c r="D672" s="146"/>
      <c r="F672" s="272"/>
      <c r="G672" s="273"/>
      <c r="H672" s="146"/>
      <c r="I672" s="274"/>
      <c r="J672" s="146"/>
      <c r="K672" s="146"/>
      <c r="L672" s="275"/>
      <c r="M672" s="125"/>
      <c r="N672" s="147"/>
      <c r="O672" s="146"/>
      <c r="P672" s="125"/>
      <c r="Q672" s="275"/>
      <c r="R672" s="148"/>
      <c r="S672" s="148"/>
      <c r="T672" s="146"/>
      <c r="U672" s="146"/>
      <c r="V672" s="146"/>
      <c r="W672" s="272"/>
      <c r="X672" s="146"/>
      <c r="Y672" s="125"/>
      <c r="Z672" s="125"/>
      <c r="AA672" s="146"/>
      <c r="AB672" s="183"/>
      <c r="AC672" s="125"/>
      <c r="AD672" s="146"/>
      <c r="AE672" s="125"/>
      <c r="AF672" s="146"/>
      <c r="AG672" s="125"/>
      <c r="AH672" s="146"/>
      <c r="AI672" s="125"/>
      <c r="AJ672" s="125"/>
      <c r="AK672" s="146"/>
      <c r="AL672" s="125"/>
      <c r="AM672" s="125"/>
      <c r="AN672" s="146"/>
      <c r="AO672" s="125"/>
      <c r="AP672" s="146"/>
      <c r="AQ672" s="125"/>
      <c r="AR672" s="146"/>
      <c r="AS672" s="125"/>
      <c r="AT672" s="146"/>
      <c r="AU672" s="125"/>
      <c r="AV672" s="125"/>
      <c r="AW672" s="146"/>
      <c r="AX672" s="125"/>
      <c r="AY672" s="125"/>
      <c r="AZ672" s="185"/>
      <c r="BA672" s="125"/>
      <c r="BB672" s="125"/>
      <c r="BC672" s="125"/>
      <c r="BD672" s="125"/>
      <c r="BE672" s="125"/>
      <c r="BF672" s="125"/>
      <c r="BG672" s="125"/>
      <c r="BH672" s="125"/>
      <c r="BI672" s="125"/>
      <c r="BJ672" s="125"/>
    </row>
    <row r="673">
      <c r="A673" s="146"/>
      <c r="B673" s="146"/>
      <c r="C673" s="146"/>
      <c r="D673" s="146"/>
      <c r="F673" s="272"/>
      <c r="G673" s="273"/>
      <c r="H673" s="146"/>
      <c r="I673" s="274"/>
      <c r="J673" s="146"/>
      <c r="K673" s="146"/>
      <c r="L673" s="275"/>
      <c r="M673" s="125"/>
      <c r="N673" s="147"/>
      <c r="O673" s="146"/>
      <c r="P673" s="125"/>
      <c r="Q673" s="275"/>
      <c r="R673" s="148"/>
      <c r="S673" s="148"/>
      <c r="T673" s="146"/>
      <c r="U673" s="146"/>
      <c r="V673" s="146"/>
      <c r="W673" s="272"/>
      <c r="X673" s="146"/>
      <c r="Y673" s="125"/>
      <c r="Z673" s="125"/>
      <c r="AA673" s="146"/>
      <c r="AB673" s="183"/>
      <c r="AC673" s="125"/>
      <c r="AD673" s="146"/>
      <c r="AE673" s="125"/>
      <c r="AF673" s="146"/>
      <c r="AG673" s="125"/>
      <c r="AH673" s="146"/>
      <c r="AI673" s="125"/>
      <c r="AJ673" s="125"/>
      <c r="AK673" s="146"/>
      <c r="AL673" s="125"/>
      <c r="AM673" s="125"/>
      <c r="AN673" s="146"/>
      <c r="AO673" s="125"/>
      <c r="AP673" s="146"/>
      <c r="AQ673" s="125"/>
      <c r="AR673" s="146"/>
      <c r="AS673" s="125"/>
      <c r="AT673" s="146"/>
      <c r="AU673" s="125"/>
      <c r="AV673" s="125"/>
      <c r="AW673" s="146"/>
      <c r="AX673" s="125"/>
      <c r="AY673" s="125"/>
      <c r="AZ673" s="185"/>
      <c r="BA673" s="125"/>
      <c r="BB673" s="125"/>
      <c r="BC673" s="125"/>
      <c r="BD673" s="125"/>
      <c r="BE673" s="125"/>
      <c r="BF673" s="125"/>
      <c r="BG673" s="125"/>
      <c r="BH673" s="125"/>
      <c r="BI673" s="125"/>
      <c r="BJ673" s="125"/>
    </row>
    <row r="674">
      <c r="A674" s="146"/>
      <c r="B674" s="146"/>
      <c r="C674" s="146"/>
      <c r="D674" s="146"/>
      <c r="F674" s="272"/>
      <c r="G674" s="273"/>
      <c r="H674" s="146"/>
      <c r="I674" s="274"/>
      <c r="J674" s="146"/>
      <c r="K674" s="146"/>
      <c r="L674" s="275"/>
      <c r="M674" s="125"/>
      <c r="N674" s="147"/>
      <c r="O674" s="146"/>
      <c r="P674" s="125"/>
      <c r="Q674" s="275"/>
      <c r="R674" s="148"/>
      <c r="S674" s="148"/>
      <c r="T674" s="146"/>
      <c r="U674" s="146"/>
      <c r="V674" s="146"/>
      <c r="W674" s="272"/>
      <c r="X674" s="146"/>
      <c r="Y674" s="125"/>
      <c r="Z674" s="125"/>
      <c r="AA674" s="146"/>
      <c r="AB674" s="183"/>
      <c r="AC674" s="125"/>
      <c r="AD674" s="146"/>
      <c r="AE674" s="125"/>
      <c r="AF674" s="146"/>
      <c r="AG674" s="125"/>
      <c r="AH674" s="146"/>
      <c r="AI674" s="125"/>
      <c r="AJ674" s="125"/>
      <c r="AK674" s="146"/>
      <c r="AL674" s="125"/>
      <c r="AM674" s="125"/>
      <c r="AN674" s="146"/>
      <c r="AO674" s="125"/>
      <c r="AP674" s="146"/>
      <c r="AQ674" s="125"/>
      <c r="AR674" s="146"/>
      <c r="AS674" s="125"/>
      <c r="AT674" s="146"/>
      <c r="AU674" s="125"/>
      <c r="AV674" s="125"/>
      <c r="AW674" s="146"/>
      <c r="AX674" s="125"/>
      <c r="AY674" s="125"/>
      <c r="AZ674" s="185"/>
      <c r="BA674" s="125"/>
      <c r="BB674" s="125"/>
      <c r="BC674" s="125"/>
      <c r="BD674" s="125"/>
      <c r="BE674" s="125"/>
      <c r="BF674" s="125"/>
      <c r="BG674" s="125"/>
      <c r="BH674" s="125"/>
      <c r="BI674" s="125"/>
      <c r="BJ674" s="125"/>
    </row>
    <row r="675">
      <c r="A675" s="146"/>
      <c r="B675" s="146"/>
      <c r="C675" s="146"/>
      <c r="D675" s="146"/>
      <c r="F675" s="272"/>
      <c r="G675" s="273"/>
      <c r="H675" s="146"/>
      <c r="I675" s="274"/>
      <c r="J675" s="146"/>
      <c r="K675" s="146"/>
      <c r="L675" s="275"/>
      <c r="M675" s="125"/>
      <c r="N675" s="147"/>
      <c r="O675" s="146"/>
      <c r="P675" s="125"/>
      <c r="Q675" s="275"/>
      <c r="R675" s="148"/>
      <c r="S675" s="148"/>
      <c r="T675" s="146"/>
      <c r="U675" s="146"/>
      <c r="V675" s="146"/>
      <c r="W675" s="272"/>
      <c r="X675" s="146"/>
      <c r="Y675" s="125"/>
      <c r="Z675" s="125"/>
      <c r="AA675" s="146"/>
      <c r="AB675" s="183"/>
      <c r="AC675" s="125"/>
      <c r="AD675" s="146"/>
      <c r="AE675" s="125"/>
      <c r="AF675" s="146"/>
      <c r="AG675" s="125"/>
      <c r="AH675" s="146"/>
      <c r="AI675" s="125"/>
      <c r="AJ675" s="125"/>
      <c r="AK675" s="146"/>
      <c r="AL675" s="125"/>
      <c r="AM675" s="125"/>
      <c r="AN675" s="146"/>
      <c r="AO675" s="125"/>
      <c r="AP675" s="146"/>
      <c r="AQ675" s="125"/>
      <c r="AR675" s="146"/>
      <c r="AS675" s="125"/>
      <c r="AT675" s="146"/>
      <c r="AU675" s="125"/>
      <c r="AV675" s="125"/>
      <c r="AW675" s="146"/>
      <c r="AX675" s="125"/>
      <c r="AY675" s="125"/>
      <c r="AZ675" s="185"/>
      <c r="BA675" s="125"/>
      <c r="BB675" s="125"/>
      <c r="BC675" s="125"/>
      <c r="BD675" s="125"/>
      <c r="BE675" s="125"/>
      <c r="BF675" s="125"/>
      <c r="BG675" s="125"/>
      <c r="BH675" s="125"/>
      <c r="BI675" s="125"/>
      <c r="BJ675" s="125"/>
    </row>
    <row r="676">
      <c r="A676" s="146"/>
      <c r="B676" s="146"/>
      <c r="C676" s="146"/>
      <c r="D676" s="146"/>
      <c r="F676" s="272"/>
      <c r="G676" s="273"/>
      <c r="H676" s="146"/>
      <c r="I676" s="274"/>
      <c r="J676" s="146"/>
      <c r="K676" s="146"/>
      <c r="L676" s="275"/>
      <c r="M676" s="125"/>
      <c r="N676" s="147"/>
      <c r="O676" s="146"/>
      <c r="P676" s="125"/>
      <c r="Q676" s="275"/>
      <c r="R676" s="148"/>
      <c r="S676" s="148"/>
      <c r="T676" s="146"/>
      <c r="U676" s="146"/>
      <c r="V676" s="146"/>
      <c r="W676" s="272"/>
      <c r="X676" s="146"/>
      <c r="Y676" s="125"/>
      <c r="Z676" s="125"/>
      <c r="AA676" s="146"/>
      <c r="AB676" s="183"/>
      <c r="AC676" s="125"/>
      <c r="AD676" s="146"/>
      <c r="AE676" s="125"/>
      <c r="AF676" s="146"/>
      <c r="AG676" s="125"/>
      <c r="AH676" s="146"/>
      <c r="AI676" s="125"/>
      <c r="AJ676" s="125"/>
      <c r="AK676" s="146"/>
      <c r="AL676" s="125"/>
      <c r="AM676" s="125"/>
      <c r="AN676" s="146"/>
      <c r="AO676" s="125"/>
      <c r="AP676" s="146"/>
      <c r="AQ676" s="125"/>
      <c r="AR676" s="146"/>
      <c r="AS676" s="125"/>
      <c r="AT676" s="146"/>
      <c r="AU676" s="125"/>
      <c r="AV676" s="125"/>
      <c r="AW676" s="146"/>
      <c r="AX676" s="125"/>
      <c r="AY676" s="125"/>
      <c r="AZ676" s="185"/>
      <c r="BA676" s="125"/>
      <c r="BB676" s="125"/>
      <c r="BC676" s="125"/>
      <c r="BD676" s="125"/>
      <c r="BE676" s="125"/>
      <c r="BF676" s="125"/>
      <c r="BG676" s="125"/>
      <c r="BH676" s="125"/>
      <c r="BI676" s="125"/>
      <c r="BJ676" s="125"/>
    </row>
    <row r="677">
      <c r="A677" s="146"/>
      <c r="B677" s="146"/>
      <c r="C677" s="146"/>
      <c r="D677" s="146"/>
      <c r="F677" s="272"/>
      <c r="G677" s="273"/>
      <c r="H677" s="146"/>
      <c r="I677" s="274"/>
      <c r="J677" s="146"/>
      <c r="K677" s="146"/>
      <c r="L677" s="275"/>
      <c r="M677" s="125"/>
      <c r="N677" s="147"/>
      <c r="O677" s="146"/>
      <c r="P677" s="125"/>
      <c r="Q677" s="275"/>
      <c r="R677" s="148"/>
      <c r="S677" s="148"/>
      <c r="T677" s="146"/>
      <c r="U677" s="146"/>
      <c r="V677" s="146"/>
      <c r="W677" s="272"/>
      <c r="X677" s="146"/>
      <c r="Y677" s="125"/>
      <c r="Z677" s="125"/>
      <c r="AA677" s="146"/>
      <c r="AB677" s="183"/>
      <c r="AC677" s="125"/>
      <c r="AD677" s="146"/>
      <c r="AE677" s="125"/>
      <c r="AF677" s="146"/>
      <c r="AG677" s="125"/>
      <c r="AH677" s="146"/>
      <c r="AI677" s="125"/>
      <c r="AJ677" s="125"/>
      <c r="AK677" s="146"/>
      <c r="AL677" s="125"/>
      <c r="AM677" s="125"/>
      <c r="AN677" s="146"/>
      <c r="AO677" s="125"/>
      <c r="AP677" s="146"/>
      <c r="AQ677" s="125"/>
      <c r="AR677" s="146"/>
      <c r="AS677" s="125"/>
      <c r="AT677" s="146"/>
      <c r="AU677" s="125"/>
      <c r="AV677" s="125"/>
      <c r="AW677" s="146"/>
      <c r="AX677" s="125"/>
      <c r="AY677" s="125"/>
      <c r="AZ677" s="185"/>
      <c r="BA677" s="125"/>
      <c r="BB677" s="125"/>
      <c r="BC677" s="125"/>
      <c r="BD677" s="125"/>
      <c r="BE677" s="125"/>
      <c r="BF677" s="125"/>
      <c r="BG677" s="125"/>
      <c r="BH677" s="125"/>
      <c r="BI677" s="125"/>
      <c r="BJ677" s="125"/>
    </row>
    <row r="678">
      <c r="A678" s="146"/>
      <c r="B678" s="146"/>
      <c r="C678" s="146"/>
      <c r="D678" s="146"/>
      <c r="F678" s="272"/>
      <c r="G678" s="273"/>
      <c r="H678" s="146"/>
      <c r="I678" s="274"/>
      <c r="J678" s="146"/>
      <c r="K678" s="146"/>
      <c r="L678" s="275"/>
      <c r="M678" s="125"/>
      <c r="N678" s="147"/>
      <c r="O678" s="146"/>
      <c r="P678" s="125"/>
      <c r="Q678" s="275"/>
      <c r="R678" s="148"/>
      <c r="S678" s="148"/>
      <c r="T678" s="146"/>
      <c r="U678" s="146"/>
      <c r="V678" s="146"/>
      <c r="W678" s="272"/>
      <c r="X678" s="146"/>
      <c r="Y678" s="125"/>
      <c r="Z678" s="125"/>
      <c r="AA678" s="146"/>
      <c r="AB678" s="183"/>
      <c r="AC678" s="125"/>
      <c r="AD678" s="146"/>
      <c r="AE678" s="125"/>
      <c r="AF678" s="146"/>
      <c r="AG678" s="125"/>
      <c r="AH678" s="146"/>
      <c r="AI678" s="125"/>
      <c r="AJ678" s="125"/>
      <c r="AK678" s="146"/>
      <c r="AL678" s="125"/>
      <c r="AM678" s="125"/>
      <c r="AN678" s="146"/>
      <c r="AO678" s="125"/>
      <c r="AP678" s="146"/>
      <c r="AQ678" s="125"/>
      <c r="AR678" s="146"/>
      <c r="AS678" s="125"/>
      <c r="AT678" s="146"/>
      <c r="AU678" s="125"/>
      <c r="AV678" s="125"/>
      <c r="AW678" s="146"/>
      <c r="AX678" s="125"/>
      <c r="AY678" s="125"/>
      <c r="AZ678" s="185"/>
      <c r="BA678" s="125"/>
      <c r="BB678" s="125"/>
      <c r="BC678" s="125"/>
      <c r="BD678" s="125"/>
      <c r="BE678" s="125"/>
      <c r="BF678" s="125"/>
      <c r="BG678" s="125"/>
      <c r="BH678" s="125"/>
      <c r="BI678" s="125"/>
      <c r="BJ678" s="125"/>
    </row>
    <row r="679">
      <c r="A679" s="146"/>
      <c r="B679" s="146"/>
      <c r="C679" s="146"/>
      <c r="D679" s="146"/>
      <c r="F679" s="272"/>
      <c r="G679" s="273"/>
      <c r="H679" s="146"/>
      <c r="I679" s="274"/>
      <c r="J679" s="146"/>
      <c r="K679" s="146"/>
      <c r="L679" s="275"/>
      <c r="M679" s="125"/>
      <c r="N679" s="147"/>
      <c r="O679" s="146"/>
      <c r="P679" s="125"/>
      <c r="Q679" s="275"/>
      <c r="R679" s="148"/>
      <c r="S679" s="148"/>
      <c r="T679" s="146"/>
      <c r="U679" s="146"/>
      <c r="V679" s="146"/>
      <c r="W679" s="272"/>
      <c r="X679" s="146"/>
      <c r="Y679" s="125"/>
      <c r="Z679" s="125"/>
      <c r="AA679" s="146"/>
      <c r="AB679" s="183"/>
      <c r="AC679" s="125"/>
      <c r="AD679" s="146"/>
      <c r="AE679" s="125"/>
      <c r="AF679" s="146"/>
      <c r="AG679" s="125"/>
      <c r="AH679" s="146"/>
      <c r="AI679" s="125"/>
      <c r="AJ679" s="125"/>
      <c r="AK679" s="146"/>
      <c r="AL679" s="125"/>
      <c r="AM679" s="125"/>
      <c r="AN679" s="146"/>
      <c r="AO679" s="125"/>
      <c r="AP679" s="146"/>
      <c r="AQ679" s="125"/>
      <c r="AR679" s="146"/>
      <c r="AS679" s="125"/>
      <c r="AT679" s="146"/>
      <c r="AU679" s="125"/>
      <c r="AV679" s="125"/>
      <c r="AW679" s="146"/>
      <c r="AX679" s="125"/>
      <c r="AY679" s="125"/>
      <c r="AZ679" s="185"/>
      <c r="BA679" s="125"/>
      <c r="BB679" s="125"/>
      <c r="BC679" s="125"/>
      <c r="BD679" s="125"/>
      <c r="BE679" s="125"/>
      <c r="BF679" s="125"/>
      <c r="BG679" s="125"/>
      <c r="BH679" s="125"/>
      <c r="BI679" s="125"/>
      <c r="BJ679" s="125"/>
    </row>
    <row r="680">
      <c r="A680" s="146"/>
      <c r="B680" s="146"/>
      <c r="C680" s="146"/>
      <c r="D680" s="146"/>
      <c r="F680" s="272"/>
      <c r="G680" s="273"/>
      <c r="H680" s="146"/>
      <c r="I680" s="274"/>
      <c r="J680" s="146"/>
      <c r="K680" s="146"/>
      <c r="L680" s="275"/>
      <c r="M680" s="125"/>
      <c r="N680" s="147"/>
      <c r="O680" s="146"/>
      <c r="P680" s="125"/>
      <c r="Q680" s="275"/>
      <c r="R680" s="148"/>
      <c r="S680" s="148"/>
      <c r="T680" s="146"/>
      <c r="U680" s="146"/>
      <c r="V680" s="146"/>
      <c r="W680" s="272"/>
      <c r="X680" s="146"/>
      <c r="Y680" s="125"/>
      <c r="Z680" s="125"/>
      <c r="AA680" s="146"/>
      <c r="AB680" s="183"/>
      <c r="AC680" s="125"/>
      <c r="AD680" s="146"/>
      <c r="AE680" s="125"/>
      <c r="AF680" s="146"/>
      <c r="AG680" s="125"/>
      <c r="AH680" s="146"/>
      <c r="AI680" s="125"/>
      <c r="AJ680" s="125"/>
      <c r="AK680" s="146"/>
      <c r="AL680" s="125"/>
      <c r="AM680" s="125"/>
      <c r="AN680" s="146"/>
      <c r="AO680" s="125"/>
      <c r="AP680" s="146"/>
      <c r="AQ680" s="125"/>
      <c r="AR680" s="146"/>
      <c r="AS680" s="125"/>
      <c r="AT680" s="146"/>
      <c r="AU680" s="125"/>
      <c r="AV680" s="125"/>
      <c r="AW680" s="146"/>
      <c r="AX680" s="125"/>
      <c r="AY680" s="125"/>
      <c r="AZ680" s="185"/>
      <c r="BA680" s="125"/>
      <c r="BB680" s="125"/>
      <c r="BC680" s="125"/>
      <c r="BD680" s="125"/>
      <c r="BE680" s="125"/>
      <c r="BF680" s="125"/>
      <c r="BG680" s="125"/>
      <c r="BH680" s="125"/>
      <c r="BI680" s="125"/>
      <c r="BJ680" s="125"/>
    </row>
    <row r="681">
      <c r="A681" s="146"/>
      <c r="B681" s="146"/>
      <c r="C681" s="146"/>
      <c r="D681" s="146"/>
      <c r="F681" s="272"/>
      <c r="G681" s="273"/>
      <c r="H681" s="146"/>
      <c r="I681" s="274"/>
      <c r="J681" s="146"/>
      <c r="K681" s="146"/>
      <c r="L681" s="275"/>
      <c r="M681" s="125"/>
      <c r="N681" s="147"/>
      <c r="O681" s="146"/>
      <c r="P681" s="125"/>
      <c r="Q681" s="275"/>
      <c r="R681" s="148"/>
      <c r="S681" s="148"/>
      <c r="T681" s="146"/>
      <c r="U681" s="146"/>
      <c r="V681" s="146"/>
      <c r="W681" s="272"/>
      <c r="X681" s="146"/>
      <c r="Y681" s="125"/>
      <c r="Z681" s="125"/>
      <c r="AA681" s="146"/>
      <c r="AB681" s="183"/>
      <c r="AC681" s="125"/>
      <c r="AD681" s="146"/>
      <c r="AE681" s="125"/>
      <c r="AF681" s="146"/>
      <c r="AG681" s="125"/>
      <c r="AH681" s="146"/>
      <c r="AI681" s="125"/>
      <c r="AJ681" s="125"/>
      <c r="AK681" s="146"/>
      <c r="AL681" s="125"/>
      <c r="AM681" s="125"/>
      <c r="AN681" s="146"/>
      <c r="AO681" s="125"/>
      <c r="AP681" s="146"/>
      <c r="AQ681" s="125"/>
      <c r="AR681" s="146"/>
      <c r="AS681" s="125"/>
      <c r="AT681" s="146"/>
      <c r="AU681" s="125"/>
      <c r="AV681" s="125"/>
      <c r="AW681" s="146"/>
      <c r="AX681" s="125"/>
      <c r="AY681" s="125"/>
      <c r="AZ681" s="185"/>
      <c r="BA681" s="125"/>
      <c r="BB681" s="125"/>
      <c r="BC681" s="125"/>
      <c r="BD681" s="125"/>
      <c r="BE681" s="125"/>
      <c r="BF681" s="125"/>
      <c r="BG681" s="125"/>
      <c r="BH681" s="125"/>
      <c r="BI681" s="125"/>
      <c r="BJ681" s="125"/>
    </row>
    <row r="682">
      <c r="A682" s="146"/>
      <c r="B682" s="146"/>
      <c r="C682" s="146"/>
      <c r="D682" s="146"/>
      <c r="F682" s="272"/>
      <c r="G682" s="273"/>
      <c r="H682" s="146"/>
      <c r="I682" s="274"/>
      <c r="J682" s="146"/>
      <c r="K682" s="146"/>
      <c r="L682" s="275"/>
      <c r="M682" s="125"/>
      <c r="N682" s="147"/>
      <c r="O682" s="146"/>
      <c r="P682" s="125"/>
      <c r="Q682" s="275"/>
      <c r="R682" s="148"/>
      <c r="S682" s="148"/>
      <c r="T682" s="146"/>
      <c r="U682" s="146"/>
      <c r="V682" s="146"/>
      <c r="W682" s="272"/>
      <c r="X682" s="146"/>
      <c r="Y682" s="125"/>
      <c r="Z682" s="125"/>
      <c r="AA682" s="146"/>
      <c r="AB682" s="183"/>
      <c r="AC682" s="125"/>
      <c r="AD682" s="146"/>
      <c r="AE682" s="125"/>
      <c r="AF682" s="146"/>
      <c r="AG682" s="125"/>
      <c r="AH682" s="146"/>
      <c r="AI682" s="125"/>
      <c r="AJ682" s="125"/>
      <c r="AK682" s="146"/>
      <c r="AL682" s="125"/>
      <c r="AM682" s="125"/>
      <c r="AN682" s="146"/>
      <c r="AO682" s="125"/>
      <c r="AP682" s="146"/>
      <c r="AQ682" s="125"/>
      <c r="AR682" s="146"/>
      <c r="AS682" s="125"/>
      <c r="AT682" s="146"/>
      <c r="AU682" s="125"/>
      <c r="AV682" s="125"/>
      <c r="AW682" s="146"/>
      <c r="AX682" s="125"/>
      <c r="AY682" s="125"/>
      <c r="AZ682" s="185"/>
      <c r="BA682" s="125"/>
      <c r="BB682" s="125"/>
      <c r="BC682" s="125"/>
      <c r="BD682" s="125"/>
      <c r="BE682" s="125"/>
      <c r="BF682" s="125"/>
      <c r="BG682" s="125"/>
      <c r="BH682" s="125"/>
      <c r="BI682" s="125"/>
      <c r="BJ682" s="125"/>
    </row>
    <row r="683">
      <c r="A683" s="146"/>
      <c r="B683" s="146"/>
      <c r="C683" s="146"/>
      <c r="D683" s="146"/>
      <c r="F683" s="272"/>
      <c r="G683" s="273"/>
      <c r="H683" s="146"/>
      <c r="I683" s="274"/>
      <c r="J683" s="146"/>
      <c r="K683" s="146"/>
      <c r="L683" s="275"/>
      <c r="M683" s="125"/>
      <c r="N683" s="147"/>
      <c r="O683" s="146"/>
      <c r="P683" s="125"/>
      <c r="Q683" s="275"/>
      <c r="R683" s="148"/>
      <c r="S683" s="148"/>
      <c r="T683" s="146"/>
      <c r="U683" s="146"/>
      <c r="V683" s="146"/>
      <c r="W683" s="272"/>
      <c r="X683" s="146"/>
      <c r="Y683" s="125"/>
      <c r="Z683" s="125"/>
      <c r="AA683" s="146"/>
      <c r="AB683" s="183"/>
      <c r="AC683" s="125"/>
      <c r="AD683" s="146"/>
      <c r="AE683" s="125"/>
      <c r="AF683" s="146"/>
      <c r="AG683" s="125"/>
      <c r="AH683" s="146"/>
      <c r="AI683" s="125"/>
      <c r="AJ683" s="125"/>
      <c r="AK683" s="146"/>
      <c r="AL683" s="125"/>
      <c r="AM683" s="125"/>
      <c r="AN683" s="146"/>
      <c r="AO683" s="125"/>
      <c r="AP683" s="146"/>
      <c r="AQ683" s="125"/>
      <c r="AR683" s="146"/>
      <c r="AS683" s="125"/>
      <c r="AT683" s="146"/>
      <c r="AU683" s="125"/>
      <c r="AV683" s="125"/>
      <c r="AW683" s="146"/>
      <c r="AX683" s="125"/>
      <c r="AY683" s="125"/>
      <c r="AZ683" s="185"/>
      <c r="BA683" s="125"/>
      <c r="BB683" s="125"/>
      <c r="BC683" s="125"/>
      <c r="BD683" s="125"/>
      <c r="BE683" s="125"/>
      <c r="BF683" s="125"/>
      <c r="BG683" s="125"/>
      <c r="BH683" s="125"/>
      <c r="BI683" s="125"/>
      <c r="BJ683" s="125"/>
    </row>
    <row r="684">
      <c r="A684" s="146"/>
      <c r="B684" s="146"/>
      <c r="C684" s="146"/>
      <c r="D684" s="146"/>
      <c r="F684" s="272"/>
      <c r="G684" s="273"/>
      <c r="H684" s="146"/>
      <c r="I684" s="274"/>
      <c r="J684" s="146"/>
      <c r="K684" s="146"/>
      <c r="L684" s="275"/>
      <c r="M684" s="125"/>
      <c r="N684" s="147"/>
      <c r="O684" s="146"/>
      <c r="P684" s="125"/>
      <c r="Q684" s="275"/>
      <c r="R684" s="148"/>
      <c r="S684" s="148"/>
      <c r="T684" s="146"/>
      <c r="U684" s="146"/>
      <c r="V684" s="146"/>
      <c r="W684" s="272"/>
      <c r="X684" s="146"/>
      <c r="Y684" s="125"/>
      <c r="Z684" s="125"/>
      <c r="AA684" s="146"/>
      <c r="AB684" s="183"/>
      <c r="AC684" s="125"/>
      <c r="AD684" s="146"/>
      <c r="AE684" s="125"/>
      <c r="AF684" s="146"/>
      <c r="AG684" s="125"/>
      <c r="AH684" s="146"/>
      <c r="AI684" s="125"/>
      <c r="AJ684" s="125"/>
      <c r="AK684" s="146"/>
      <c r="AL684" s="125"/>
      <c r="AM684" s="125"/>
      <c r="AN684" s="146"/>
      <c r="AO684" s="125"/>
      <c r="AP684" s="146"/>
      <c r="AQ684" s="125"/>
      <c r="AR684" s="146"/>
      <c r="AS684" s="125"/>
      <c r="AT684" s="146"/>
      <c r="AU684" s="125"/>
      <c r="AV684" s="125"/>
      <c r="AW684" s="146"/>
      <c r="AX684" s="125"/>
      <c r="AY684" s="125"/>
      <c r="AZ684" s="185"/>
      <c r="BA684" s="125"/>
      <c r="BB684" s="125"/>
      <c r="BC684" s="125"/>
      <c r="BD684" s="125"/>
      <c r="BE684" s="125"/>
      <c r="BF684" s="125"/>
      <c r="BG684" s="125"/>
      <c r="BH684" s="125"/>
      <c r="BI684" s="125"/>
      <c r="BJ684" s="125"/>
    </row>
    <row r="685">
      <c r="A685" s="146"/>
      <c r="B685" s="146"/>
      <c r="C685" s="146"/>
      <c r="D685" s="146"/>
      <c r="F685" s="272"/>
      <c r="G685" s="273"/>
      <c r="H685" s="146"/>
      <c r="I685" s="274"/>
      <c r="J685" s="146"/>
      <c r="K685" s="146"/>
      <c r="L685" s="275"/>
      <c r="M685" s="125"/>
      <c r="N685" s="147"/>
      <c r="O685" s="146"/>
      <c r="P685" s="125"/>
      <c r="Q685" s="275"/>
      <c r="R685" s="148"/>
      <c r="S685" s="148"/>
      <c r="T685" s="146"/>
      <c r="U685" s="146"/>
      <c r="V685" s="146"/>
      <c r="W685" s="272"/>
      <c r="X685" s="146"/>
      <c r="Y685" s="125"/>
      <c r="Z685" s="125"/>
      <c r="AA685" s="146"/>
      <c r="AB685" s="183"/>
      <c r="AC685" s="125"/>
      <c r="AD685" s="146"/>
      <c r="AE685" s="125"/>
      <c r="AF685" s="146"/>
      <c r="AG685" s="125"/>
      <c r="AH685" s="146"/>
      <c r="AI685" s="125"/>
      <c r="AJ685" s="125"/>
      <c r="AK685" s="146"/>
      <c r="AL685" s="125"/>
      <c r="AM685" s="125"/>
      <c r="AN685" s="146"/>
      <c r="AO685" s="125"/>
      <c r="AP685" s="146"/>
      <c r="AQ685" s="125"/>
      <c r="AR685" s="146"/>
      <c r="AS685" s="125"/>
      <c r="AT685" s="146"/>
      <c r="AU685" s="125"/>
      <c r="AV685" s="125"/>
      <c r="AW685" s="146"/>
      <c r="AX685" s="125"/>
      <c r="AY685" s="125"/>
      <c r="AZ685" s="185"/>
      <c r="BA685" s="125"/>
      <c r="BB685" s="125"/>
      <c r="BC685" s="125"/>
      <c r="BD685" s="125"/>
      <c r="BE685" s="125"/>
      <c r="BF685" s="125"/>
      <c r="BG685" s="125"/>
      <c r="BH685" s="125"/>
      <c r="BI685" s="125"/>
      <c r="BJ685" s="125"/>
    </row>
    <row r="686">
      <c r="A686" s="146"/>
      <c r="B686" s="146"/>
      <c r="C686" s="146"/>
      <c r="D686" s="146"/>
      <c r="F686" s="272"/>
      <c r="G686" s="273"/>
      <c r="H686" s="146"/>
      <c r="I686" s="274"/>
      <c r="J686" s="146"/>
      <c r="K686" s="146"/>
      <c r="L686" s="275"/>
      <c r="M686" s="125"/>
      <c r="N686" s="147"/>
      <c r="O686" s="146"/>
      <c r="P686" s="125"/>
      <c r="Q686" s="275"/>
      <c r="R686" s="148"/>
      <c r="S686" s="148"/>
      <c r="T686" s="146"/>
      <c r="U686" s="146"/>
      <c r="V686" s="146"/>
      <c r="W686" s="272"/>
      <c r="X686" s="146"/>
      <c r="Y686" s="125"/>
      <c r="Z686" s="125"/>
      <c r="AA686" s="146"/>
      <c r="AB686" s="183"/>
      <c r="AC686" s="125"/>
      <c r="AD686" s="146"/>
      <c r="AE686" s="125"/>
      <c r="AF686" s="146"/>
      <c r="AG686" s="125"/>
      <c r="AH686" s="146"/>
      <c r="AI686" s="125"/>
      <c r="AJ686" s="125"/>
      <c r="AK686" s="146"/>
      <c r="AL686" s="125"/>
      <c r="AM686" s="125"/>
      <c r="AN686" s="146"/>
      <c r="AO686" s="125"/>
      <c r="AP686" s="146"/>
      <c r="AQ686" s="125"/>
      <c r="AR686" s="146"/>
      <c r="AS686" s="125"/>
      <c r="AT686" s="146"/>
      <c r="AU686" s="125"/>
      <c r="AV686" s="125"/>
      <c r="AW686" s="146"/>
      <c r="AX686" s="125"/>
      <c r="AY686" s="125"/>
      <c r="AZ686" s="185"/>
      <c r="BA686" s="125"/>
      <c r="BB686" s="125"/>
      <c r="BC686" s="125"/>
      <c r="BD686" s="125"/>
      <c r="BE686" s="125"/>
      <c r="BF686" s="125"/>
      <c r="BG686" s="125"/>
      <c r="BH686" s="125"/>
      <c r="BI686" s="125"/>
      <c r="BJ686" s="125"/>
    </row>
    <row r="687">
      <c r="A687" s="146"/>
      <c r="B687" s="146"/>
      <c r="C687" s="146"/>
      <c r="D687" s="146"/>
      <c r="F687" s="272"/>
      <c r="G687" s="273"/>
      <c r="H687" s="146"/>
      <c r="I687" s="274"/>
      <c r="J687" s="146"/>
      <c r="K687" s="146"/>
      <c r="L687" s="275"/>
      <c r="M687" s="125"/>
      <c r="N687" s="147"/>
      <c r="O687" s="146"/>
      <c r="P687" s="125"/>
      <c r="Q687" s="275"/>
      <c r="R687" s="148"/>
      <c r="S687" s="148"/>
      <c r="T687" s="146"/>
      <c r="U687" s="146"/>
      <c r="V687" s="146"/>
      <c r="W687" s="272"/>
      <c r="X687" s="146"/>
      <c r="Y687" s="125"/>
      <c r="Z687" s="125"/>
      <c r="AA687" s="146"/>
      <c r="AB687" s="183"/>
      <c r="AC687" s="125"/>
      <c r="AD687" s="146"/>
      <c r="AE687" s="125"/>
      <c r="AF687" s="146"/>
      <c r="AG687" s="125"/>
      <c r="AH687" s="146"/>
      <c r="AI687" s="125"/>
      <c r="AJ687" s="125"/>
      <c r="AK687" s="146"/>
      <c r="AL687" s="125"/>
      <c r="AM687" s="125"/>
      <c r="AN687" s="146"/>
      <c r="AO687" s="125"/>
      <c r="AP687" s="146"/>
      <c r="AQ687" s="125"/>
      <c r="AR687" s="146"/>
      <c r="AS687" s="125"/>
      <c r="AT687" s="146"/>
      <c r="AU687" s="125"/>
      <c r="AV687" s="125"/>
      <c r="AW687" s="146"/>
      <c r="AX687" s="125"/>
      <c r="AY687" s="125"/>
      <c r="AZ687" s="185"/>
      <c r="BA687" s="125"/>
      <c r="BB687" s="125"/>
      <c r="BC687" s="125"/>
      <c r="BD687" s="125"/>
      <c r="BE687" s="125"/>
      <c r="BF687" s="125"/>
      <c r="BG687" s="125"/>
      <c r="BH687" s="125"/>
      <c r="BI687" s="125"/>
      <c r="BJ687" s="125"/>
    </row>
    <row r="688">
      <c r="A688" s="146"/>
      <c r="B688" s="146"/>
      <c r="C688" s="146"/>
      <c r="D688" s="146"/>
      <c r="F688" s="272"/>
      <c r="G688" s="273"/>
      <c r="H688" s="146"/>
      <c r="I688" s="274"/>
      <c r="J688" s="146"/>
      <c r="K688" s="146"/>
      <c r="L688" s="275"/>
      <c r="M688" s="125"/>
      <c r="N688" s="147"/>
      <c r="O688" s="146"/>
      <c r="P688" s="125"/>
      <c r="Q688" s="275"/>
      <c r="R688" s="148"/>
      <c r="S688" s="148"/>
      <c r="T688" s="146"/>
      <c r="U688" s="146"/>
      <c r="V688" s="146"/>
      <c r="W688" s="272"/>
      <c r="X688" s="146"/>
      <c r="Y688" s="125"/>
      <c r="Z688" s="125"/>
      <c r="AA688" s="146"/>
      <c r="AB688" s="183"/>
      <c r="AC688" s="125"/>
      <c r="AD688" s="146"/>
      <c r="AE688" s="125"/>
      <c r="AF688" s="146"/>
      <c r="AG688" s="125"/>
      <c r="AH688" s="146"/>
      <c r="AI688" s="125"/>
      <c r="AJ688" s="125"/>
      <c r="AK688" s="146"/>
      <c r="AL688" s="125"/>
      <c r="AM688" s="125"/>
      <c r="AN688" s="146"/>
      <c r="AO688" s="125"/>
      <c r="AP688" s="146"/>
      <c r="AQ688" s="125"/>
      <c r="AR688" s="146"/>
      <c r="AS688" s="125"/>
      <c r="AT688" s="146"/>
      <c r="AU688" s="125"/>
      <c r="AV688" s="125"/>
      <c r="AW688" s="146"/>
      <c r="AX688" s="125"/>
      <c r="AY688" s="125"/>
      <c r="AZ688" s="185"/>
      <c r="BA688" s="125"/>
      <c r="BB688" s="125"/>
      <c r="BC688" s="125"/>
      <c r="BD688" s="125"/>
      <c r="BE688" s="125"/>
      <c r="BF688" s="125"/>
      <c r="BG688" s="125"/>
      <c r="BH688" s="125"/>
      <c r="BI688" s="125"/>
      <c r="BJ688" s="125"/>
    </row>
    <row r="689">
      <c r="A689" s="146"/>
      <c r="B689" s="146"/>
      <c r="C689" s="146"/>
      <c r="D689" s="146"/>
      <c r="F689" s="272"/>
      <c r="G689" s="273"/>
      <c r="H689" s="146"/>
      <c r="I689" s="274"/>
      <c r="J689" s="146"/>
      <c r="K689" s="146"/>
      <c r="L689" s="275"/>
      <c r="M689" s="125"/>
      <c r="N689" s="147"/>
      <c r="O689" s="146"/>
      <c r="P689" s="125"/>
      <c r="Q689" s="275"/>
      <c r="R689" s="148"/>
      <c r="S689" s="148"/>
      <c r="T689" s="146"/>
      <c r="U689" s="146"/>
      <c r="V689" s="146"/>
      <c r="W689" s="272"/>
      <c r="X689" s="146"/>
      <c r="Y689" s="125"/>
      <c r="Z689" s="125"/>
      <c r="AA689" s="146"/>
      <c r="AB689" s="183"/>
      <c r="AC689" s="125"/>
      <c r="AD689" s="146"/>
      <c r="AE689" s="125"/>
      <c r="AF689" s="146"/>
      <c r="AG689" s="125"/>
      <c r="AH689" s="146"/>
      <c r="AI689" s="125"/>
      <c r="AJ689" s="125"/>
      <c r="AK689" s="146"/>
      <c r="AL689" s="125"/>
      <c r="AM689" s="125"/>
      <c r="AN689" s="146"/>
      <c r="AO689" s="125"/>
      <c r="AP689" s="146"/>
      <c r="AQ689" s="125"/>
      <c r="AR689" s="146"/>
      <c r="AS689" s="125"/>
      <c r="AT689" s="146"/>
      <c r="AU689" s="125"/>
      <c r="AV689" s="125"/>
      <c r="AW689" s="146"/>
      <c r="AX689" s="125"/>
      <c r="AY689" s="125"/>
      <c r="AZ689" s="185"/>
      <c r="BA689" s="125"/>
      <c r="BB689" s="125"/>
      <c r="BC689" s="125"/>
      <c r="BD689" s="125"/>
      <c r="BE689" s="125"/>
      <c r="BF689" s="125"/>
      <c r="BG689" s="125"/>
      <c r="BH689" s="125"/>
      <c r="BI689" s="125"/>
      <c r="BJ689" s="125"/>
    </row>
    <row r="690">
      <c r="A690" s="146"/>
      <c r="B690" s="146"/>
      <c r="C690" s="146"/>
      <c r="D690" s="146"/>
      <c r="F690" s="272"/>
      <c r="G690" s="273"/>
      <c r="H690" s="146"/>
      <c r="I690" s="274"/>
      <c r="J690" s="146"/>
      <c r="K690" s="146"/>
      <c r="L690" s="275"/>
      <c r="M690" s="125"/>
      <c r="N690" s="147"/>
      <c r="O690" s="146"/>
      <c r="P690" s="125"/>
      <c r="Q690" s="275"/>
      <c r="R690" s="148"/>
      <c r="S690" s="148"/>
      <c r="T690" s="146"/>
      <c r="U690" s="146"/>
      <c r="V690" s="146"/>
      <c r="W690" s="272"/>
      <c r="X690" s="146"/>
      <c r="Y690" s="125"/>
      <c r="Z690" s="125"/>
      <c r="AA690" s="146"/>
      <c r="AB690" s="183"/>
      <c r="AC690" s="125"/>
      <c r="AD690" s="146"/>
      <c r="AE690" s="125"/>
      <c r="AF690" s="146"/>
      <c r="AG690" s="125"/>
      <c r="AH690" s="146"/>
      <c r="AI690" s="125"/>
      <c r="AJ690" s="125"/>
      <c r="AK690" s="146"/>
      <c r="AL690" s="125"/>
      <c r="AM690" s="125"/>
      <c r="AN690" s="146"/>
      <c r="AO690" s="125"/>
      <c r="AP690" s="146"/>
      <c r="AQ690" s="125"/>
      <c r="AR690" s="146"/>
      <c r="AS690" s="125"/>
      <c r="AT690" s="146"/>
      <c r="AU690" s="125"/>
      <c r="AV690" s="125"/>
      <c r="AW690" s="146"/>
      <c r="AX690" s="125"/>
      <c r="AY690" s="125"/>
      <c r="AZ690" s="185"/>
      <c r="BA690" s="125"/>
      <c r="BB690" s="125"/>
      <c r="BC690" s="125"/>
      <c r="BD690" s="125"/>
      <c r="BE690" s="125"/>
      <c r="BF690" s="125"/>
      <c r="BG690" s="125"/>
      <c r="BH690" s="125"/>
      <c r="BI690" s="125"/>
      <c r="BJ690" s="125"/>
    </row>
    <row r="691">
      <c r="A691" s="146"/>
      <c r="B691" s="146"/>
      <c r="C691" s="146"/>
      <c r="D691" s="146"/>
      <c r="F691" s="272"/>
      <c r="G691" s="273"/>
      <c r="H691" s="146"/>
      <c r="I691" s="274"/>
      <c r="J691" s="146"/>
      <c r="K691" s="146"/>
      <c r="L691" s="275"/>
      <c r="M691" s="125"/>
      <c r="N691" s="147"/>
      <c r="O691" s="146"/>
      <c r="P691" s="125"/>
      <c r="Q691" s="275"/>
      <c r="R691" s="148"/>
      <c r="S691" s="148"/>
      <c r="T691" s="146"/>
      <c r="U691" s="146"/>
      <c r="V691" s="146"/>
      <c r="W691" s="272"/>
      <c r="X691" s="146"/>
      <c r="Y691" s="125"/>
      <c r="Z691" s="125"/>
      <c r="AA691" s="146"/>
      <c r="AB691" s="183"/>
      <c r="AC691" s="125"/>
      <c r="AD691" s="146"/>
      <c r="AE691" s="125"/>
      <c r="AF691" s="146"/>
      <c r="AG691" s="125"/>
      <c r="AH691" s="146"/>
      <c r="AI691" s="125"/>
      <c r="AJ691" s="125"/>
      <c r="AK691" s="146"/>
      <c r="AL691" s="125"/>
      <c r="AM691" s="125"/>
      <c r="AN691" s="146"/>
      <c r="AO691" s="125"/>
      <c r="AP691" s="146"/>
      <c r="AQ691" s="125"/>
      <c r="AR691" s="146"/>
      <c r="AS691" s="125"/>
      <c r="AT691" s="146"/>
      <c r="AU691" s="125"/>
      <c r="AV691" s="125"/>
      <c r="AW691" s="146"/>
      <c r="AX691" s="125"/>
      <c r="AY691" s="125"/>
      <c r="AZ691" s="185"/>
      <c r="BA691" s="125"/>
      <c r="BB691" s="125"/>
      <c r="BC691" s="125"/>
      <c r="BD691" s="125"/>
      <c r="BE691" s="125"/>
      <c r="BF691" s="125"/>
      <c r="BG691" s="125"/>
      <c r="BH691" s="125"/>
      <c r="BI691" s="125"/>
      <c r="BJ691" s="125"/>
    </row>
    <row r="692">
      <c r="A692" s="146"/>
      <c r="B692" s="146"/>
      <c r="C692" s="146"/>
      <c r="D692" s="146"/>
      <c r="F692" s="272"/>
      <c r="G692" s="273"/>
      <c r="H692" s="146"/>
      <c r="I692" s="274"/>
      <c r="J692" s="146"/>
      <c r="K692" s="146"/>
      <c r="L692" s="275"/>
      <c r="M692" s="125"/>
      <c r="N692" s="147"/>
      <c r="O692" s="146"/>
      <c r="P692" s="125"/>
      <c r="Q692" s="275"/>
      <c r="R692" s="148"/>
      <c r="S692" s="148"/>
      <c r="T692" s="146"/>
      <c r="U692" s="146"/>
      <c r="V692" s="146"/>
      <c r="W692" s="272"/>
      <c r="X692" s="146"/>
      <c r="Y692" s="125"/>
      <c r="Z692" s="125"/>
      <c r="AA692" s="146"/>
      <c r="AB692" s="183"/>
      <c r="AC692" s="125"/>
      <c r="AD692" s="146"/>
      <c r="AE692" s="125"/>
      <c r="AF692" s="146"/>
      <c r="AG692" s="125"/>
      <c r="AH692" s="146"/>
      <c r="AI692" s="125"/>
      <c r="AJ692" s="125"/>
      <c r="AK692" s="146"/>
      <c r="AL692" s="125"/>
      <c r="AM692" s="125"/>
      <c r="AN692" s="146"/>
      <c r="AO692" s="125"/>
      <c r="AP692" s="146"/>
      <c r="AQ692" s="125"/>
      <c r="AR692" s="146"/>
      <c r="AS692" s="125"/>
      <c r="AT692" s="146"/>
      <c r="AU692" s="125"/>
      <c r="AV692" s="125"/>
      <c r="AW692" s="146"/>
      <c r="AX692" s="125"/>
      <c r="AY692" s="125"/>
      <c r="AZ692" s="185"/>
      <c r="BA692" s="125"/>
      <c r="BB692" s="125"/>
      <c r="BC692" s="125"/>
      <c r="BD692" s="125"/>
      <c r="BE692" s="125"/>
      <c r="BF692" s="125"/>
      <c r="BG692" s="125"/>
      <c r="BH692" s="125"/>
      <c r="BI692" s="125"/>
      <c r="BJ692" s="125"/>
    </row>
    <row r="693">
      <c r="A693" s="146"/>
      <c r="B693" s="146"/>
      <c r="C693" s="146"/>
      <c r="D693" s="146"/>
      <c r="F693" s="272"/>
      <c r="G693" s="273"/>
      <c r="H693" s="146"/>
      <c r="I693" s="274"/>
      <c r="J693" s="146"/>
      <c r="K693" s="146"/>
      <c r="L693" s="275"/>
      <c r="M693" s="125"/>
      <c r="N693" s="147"/>
      <c r="O693" s="146"/>
      <c r="P693" s="125"/>
      <c r="Q693" s="275"/>
      <c r="R693" s="148"/>
      <c r="S693" s="148"/>
      <c r="T693" s="146"/>
      <c r="U693" s="146"/>
      <c r="V693" s="146"/>
      <c r="W693" s="272"/>
      <c r="X693" s="146"/>
      <c r="Y693" s="125"/>
      <c r="Z693" s="125"/>
      <c r="AA693" s="146"/>
      <c r="AB693" s="183"/>
      <c r="AC693" s="125"/>
      <c r="AD693" s="146"/>
      <c r="AE693" s="125"/>
      <c r="AF693" s="146"/>
      <c r="AG693" s="125"/>
      <c r="AH693" s="146"/>
      <c r="AI693" s="125"/>
      <c r="AJ693" s="125"/>
      <c r="AK693" s="146"/>
      <c r="AL693" s="125"/>
      <c r="AM693" s="125"/>
      <c r="AN693" s="146"/>
      <c r="AO693" s="125"/>
      <c r="AP693" s="146"/>
      <c r="AQ693" s="125"/>
      <c r="AR693" s="146"/>
      <c r="AS693" s="125"/>
      <c r="AT693" s="146"/>
      <c r="AU693" s="125"/>
      <c r="AV693" s="125"/>
      <c r="AW693" s="146"/>
      <c r="AX693" s="125"/>
      <c r="AY693" s="125"/>
      <c r="AZ693" s="185"/>
      <c r="BA693" s="125"/>
      <c r="BB693" s="125"/>
      <c r="BC693" s="125"/>
      <c r="BD693" s="125"/>
      <c r="BE693" s="125"/>
      <c r="BF693" s="125"/>
      <c r="BG693" s="125"/>
      <c r="BH693" s="125"/>
      <c r="BI693" s="125"/>
      <c r="BJ693" s="125"/>
    </row>
    <row r="694">
      <c r="A694" s="146"/>
      <c r="B694" s="146"/>
      <c r="C694" s="146"/>
      <c r="D694" s="146"/>
      <c r="F694" s="272"/>
      <c r="G694" s="273"/>
      <c r="H694" s="146"/>
      <c r="I694" s="274"/>
      <c r="J694" s="146"/>
      <c r="K694" s="146"/>
      <c r="L694" s="275"/>
      <c r="M694" s="125"/>
      <c r="N694" s="147"/>
      <c r="O694" s="146"/>
      <c r="P694" s="125"/>
      <c r="Q694" s="275"/>
      <c r="R694" s="148"/>
      <c r="S694" s="148"/>
      <c r="T694" s="146"/>
      <c r="U694" s="146"/>
      <c r="V694" s="146"/>
      <c r="W694" s="272"/>
      <c r="X694" s="146"/>
      <c r="Y694" s="125"/>
      <c r="Z694" s="125"/>
      <c r="AA694" s="146"/>
      <c r="AB694" s="183"/>
      <c r="AC694" s="125"/>
      <c r="AD694" s="146"/>
      <c r="AE694" s="125"/>
      <c r="AF694" s="146"/>
      <c r="AG694" s="125"/>
      <c r="AH694" s="146"/>
      <c r="AI694" s="125"/>
      <c r="AJ694" s="125"/>
      <c r="AK694" s="146"/>
      <c r="AL694" s="125"/>
      <c r="AM694" s="125"/>
      <c r="AN694" s="146"/>
      <c r="AO694" s="125"/>
      <c r="AP694" s="146"/>
      <c r="AQ694" s="125"/>
      <c r="AR694" s="146"/>
      <c r="AS694" s="125"/>
      <c r="AT694" s="146"/>
      <c r="AU694" s="125"/>
      <c r="AV694" s="125"/>
      <c r="AW694" s="146"/>
      <c r="AX694" s="125"/>
      <c r="AY694" s="125"/>
      <c r="AZ694" s="185"/>
      <c r="BA694" s="125"/>
      <c r="BB694" s="125"/>
      <c r="BC694" s="125"/>
      <c r="BD694" s="125"/>
      <c r="BE694" s="125"/>
      <c r="BF694" s="125"/>
      <c r="BG694" s="125"/>
      <c r="BH694" s="125"/>
      <c r="BI694" s="125"/>
      <c r="BJ694" s="125"/>
    </row>
    <row r="695">
      <c r="A695" s="146"/>
      <c r="B695" s="146"/>
      <c r="C695" s="146"/>
      <c r="D695" s="146"/>
      <c r="F695" s="272"/>
      <c r="G695" s="273"/>
      <c r="H695" s="146"/>
      <c r="I695" s="274"/>
      <c r="J695" s="146"/>
      <c r="K695" s="146"/>
      <c r="L695" s="275"/>
      <c r="M695" s="125"/>
      <c r="N695" s="147"/>
      <c r="O695" s="146"/>
      <c r="P695" s="125"/>
      <c r="Q695" s="275"/>
      <c r="R695" s="148"/>
      <c r="S695" s="148"/>
      <c r="T695" s="146"/>
      <c r="U695" s="146"/>
      <c r="V695" s="146"/>
      <c r="W695" s="272"/>
      <c r="X695" s="146"/>
      <c r="Y695" s="125"/>
      <c r="Z695" s="125"/>
      <c r="AA695" s="146"/>
      <c r="AB695" s="183"/>
      <c r="AC695" s="125"/>
      <c r="AD695" s="146"/>
      <c r="AE695" s="125"/>
      <c r="AF695" s="146"/>
      <c r="AG695" s="125"/>
      <c r="AH695" s="146"/>
      <c r="AI695" s="125"/>
      <c r="AJ695" s="125"/>
      <c r="AK695" s="146"/>
      <c r="AL695" s="125"/>
      <c r="AM695" s="125"/>
      <c r="AN695" s="146"/>
      <c r="AO695" s="125"/>
      <c r="AP695" s="146"/>
      <c r="AQ695" s="125"/>
      <c r="AR695" s="146"/>
      <c r="AS695" s="125"/>
      <c r="AT695" s="146"/>
      <c r="AU695" s="125"/>
      <c r="AV695" s="125"/>
      <c r="AW695" s="146"/>
      <c r="AX695" s="125"/>
      <c r="AY695" s="125"/>
      <c r="AZ695" s="185"/>
      <c r="BA695" s="125"/>
      <c r="BB695" s="125"/>
      <c r="BC695" s="125"/>
      <c r="BD695" s="125"/>
      <c r="BE695" s="125"/>
      <c r="BF695" s="125"/>
      <c r="BG695" s="125"/>
      <c r="BH695" s="125"/>
      <c r="BI695" s="125"/>
      <c r="BJ695" s="125"/>
    </row>
    <row r="696">
      <c r="A696" s="146"/>
      <c r="B696" s="146"/>
      <c r="C696" s="146"/>
      <c r="D696" s="146"/>
      <c r="F696" s="272"/>
      <c r="G696" s="273"/>
      <c r="H696" s="146"/>
      <c r="I696" s="274"/>
      <c r="J696" s="146"/>
      <c r="K696" s="146"/>
      <c r="L696" s="275"/>
      <c r="M696" s="125"/>
      <c r="N696" s="147"/>
      <c r="O696" s="146"/>
      <c r="P696" s="125"/>
      <c r="Q696" s="275"/>
      <c r="R696" s="148"/>
      <c r="S696" s="148"/>
      <c r="T696" s="146"/>
      <c r="U696" s="146"/>
      <c r="V696" s="146"/>
      <c r="W696" s="272"/>
      <c r="X696" s="146"/>
      <c r="Y696" s="125"/>
      <c r="Z696" s="125"/>
      <c r="AA696" s="146"/>
      <c r="AB696" s="183"/>
      <c r="AC696" s="125"/>
      <c r="AD696" s="146"/>
      <c r="AE696" s="125"/>
      <c r="AF696" s="146"/>
      <c r="AG696" s="125"/>
      <c r="AH696" s="146"/>
      <c r="AI696" s="125"/>
      <c r="AJ696" s="125"/>
      <c r="AK696" s="146"/>
      <c r="AL696" s="125"/>
      <c r="AM696" s="125"/>
      <c r="AN696" s="146"/>
      <c r="AO696" s="125"/>
      <c r="AP696" s="146"/>
      <c r="AQ696" s="125"/>
      <c r="AR696" s="146"/>
      <c r="AS696" s="125"/>
      <c r="AT696" s="146"/>
      <c r="AU696" s="125"/>
      <c r="AV696" s="125"/>
      <c r="AW696" s="146"/>
      <c r="AX696" s="125"/>
      <c r="AY696" s="125"/>
      <c r="AZ696" s="185"/>
      <c r="BA696" s="125"/>
      <c r="BB696" s="125"/>
      <c r="BC696" s="125"/>
      <c r="BD696" s="125"/>
      <c r="BE696" s="125"/>
      <c r="BF696" s="125"/>
      <c r="BG696" s="125"/>
      <c r="BH696" s="125"/>
      <c r="BI696" s="125"/>
      <c r="BJ696" s="125"/>
    </row>
    <row r="697">
      <c r="A697" s="146"/>
      <c r="B697" s="146"/>
      <c r="C697" s="146"/>
      <c r="D697" s="146"/>
      <c r="F697" s="272"/>
      <c r="G697" s="273"/>
      <c r="H697" s="146"/>
      <c r="I697" s="274"/>
      <c r="J697" s="146"/>
      <c r="K697" s="146"/>
      <c r="L697" s="275"/>
      <c r="M697" s="125"/>
      <c r="N697" s="147"/>
      <c r="O697" s="146"/>
      <c r="P697" s="125"/>
      <c r="Q697" s="275"/>
      <c r="R697" s="148"/>
      <c r="S697" s="148"/>
      <c r="T697" s="146"/>
      <c r="U697" s="146"/>
      <c r="V697" s="146"/>
      <c r="W697" s="272"/>
      <c r="X697" s="146"/>
      <c r="Y697" s="125"/>
      <c r="Z697" s="125"/>
      <c r="AA697" s="146"/>
      <c r="AB697" s="183"/>
      <c r="AC697" s="125"/>
      <c r="AD697" s="146"/>
      <c r="AE697" s="125"/>
      <c r="AF697" s="146"/>
      <c r="AG697" s="125"/>
      <c r="AH697" s="146"/>
      <c r="AI697" s="125"/>
      <c r="AJ697" s="125"/>
      <c r="AK697" s="146"/>
      <c r="AL697" s="125"/>
      <c r="AM697" s="125"/>
      <c r="AN697" s="146"/>
      <c r="AO697" s="125"/>
      <c r="AP697" s="146"/>
      <c r="AQ697" s="125"/>
      <c r="AR697" s="146"/>
      <c r="AS697" s="125"/>
      <c r="AT697" s="146"/>
      <c r="AU697" s="125"/>
      <c r="AV697" s="125"/>
      <c r="AW697" s="146"/>
      <c r="AX697" s="125"/>
      <c r="AY697" s="125"/>
      <c r="AZ697" s="185"/>
      <c r="BA697" s="125"/>
      <c r="BB697" s="125"/>
      <c r="BC697" s="125"/>
      <c r="BD697" s="125"/>
      <c r="BE697" s="125"/>
      <c r="BF697" s="125"/>
      <c r="BG697" s="125"/>
      <c r="BH697" s="125"/>
      <c r="BI697" s="125"/>
      <c r="BJ697" s="125"/>
    </row>
    <row r="698">
      <c r="A698" s="146"/>
      <c r="B698" s="146"/>
      <c r="C698" s="146"/>
      <c r="D698" s="146"/>
      <c r="F698" s="272"/>
      <c r="G698" s="273"/>
      <c r="H698" s="146"/>
      <c r="I698" s="274"/>
      <c r="J698" s="146"/>
      <c r="K698" s="146"/>
      <c r="L698" s="275"/>
      <c r="M698" s="125"/>
      <c r="N698" s="147"/>
      <c r="O698" s="146"/>
      <c r="P698" s="125"/>
      <c r="Q698" s="275"/>
      <c r="R698" s="148"/>
      <c r="S698" s="148"/>
      <c r="T698" s="146"/>
      <c r="U698" s="146"/>
      <c r="V698" s="146"/>
      <c r="W698" s="272"/>
      <c r="X698" s="146"/>
      <c r="Y698" s="125"/>
      <c r="Z698" s="125"/>
      <c r="AA698" s="146"/>
      <c r="AB698" s="183"/>
      <c r="AC698" s="125"/>
      <c r="AD698" s="146"/>
      <c r="AE698" s="125"/>
      <c r="AF698" s="146"/>
      <c r="AG698" s="125"/>
      <c r="AH698" s="146"/>
      <c r="AI698" s="125"/>
      <c r="AJ698" s="125"/>
      <c r="AK698" s="146"/>
      <c r="AL698" s="125"/>
      <c r="AM698" s="125"/>
      <c r="AN698" s="146"/>
      <c r="AO698" s="125"/>
      <c r="AP698" s="146"/>
      <c r="AQ698" s="125"/>
      <c r="AR698" s="146"/>
      <c r="AS698" s="125"/>
      <c r="AT698" s="146"/>
      <c r="AU698" s="125"/>
      <c r="AV698" s="125"/>
      <c r="AW698" s="146"/>
      <c r="AX698" s="125"/>
      <c r="AY698" s="125"/>
      <c r="AZ698" s="185"/>
      <c r="BA698" s="125"/>
      <c r="BB698" s="125"/>
      <c r="BC698" s="125"/>
      <c r="BD698" s="125"/>
      <c r="BE698" s="125"/>
      <c r="BF698" s="125"/>
      <c r="BG698" s="125"/>
      <c r="BH698" s="125"/>
      <c r="BI698" s="125"/>
      <c r="BJ698" s="125"/>
    </row>
    <row r="699">
      <c r="A699" s="146"/>
      <c r="B699" s="146"/>
      <c r="C699" s="146"/>
      <c r="D699" s="146"/>
      <c r="F699" s="272"/>
      <c r="G699" s="273"/>
      <c r="H699" s="146"/>
      <c r="I699" s="274"/>
      <c r="J699" s="146"/>
      <c r="K699" s="146"/>
      <c r="L699" s="275"/>
      <c r="M699" s="125"/>
      <c r="N699" s="147"/>
      <c r="O699" s="146"/>
      <c r="P699" s="125"/>
      <c r="Q699" s="275"/>
      <c r="R699" s="148"/>
      <c r="S699" s="148"/>
      <c r="T699" s="146"/>
      <c r="U699" s="146"/>
      <c r="V699" s="146"/>
      <c r="W699" s="272"/>
      <c r="X699" s="146"/>
      <c r="Y699" s="125"/>
      <c r="Z699" s="125"/>
      <c r="AA699" s="146"/>
      <c r="AB699" s="183"/>
      <c r="AC699" s="125"/>
      <c r="AD699" s="146"/>
      <c r="AE699" s="125"/>
      <c r="AF699" s="146"/>
      <c r="AG699" s="125"/>
      <c r="AH699" s="146"/>
      <c r="AI699" s="125"/>
      <c r="AJ699" s="125"/>
      <c r="AK699" s="146"/>
      <c r="AL699" s="125"/>
      <c r="AM699" s="125"/>
      <c r="AN699" s="146"/>
      <c r="AO699" s="125"/>
      <c r="AP699" s="146"/>
      <c r="AQ699" s="125"/>
      <c r="AR699" s="146"/>
      <c r="AS699" s="125"/>
      <c r="AT699" s="146"/>
      <c r="AU699" s="125"/>
      <c r="AV699" s="125"/>
      <c r="AW699" s="146"/>
      <c r="AX699" s="125"/>
      <c r="AY699" s="125"/>
      <c r="AZ699" s="185"/>
      <c r="BA699" s="125"/>
      <c r="BB699" s="125"/>
      <c r="BC699" s="125"/>
      <c r="BD699" s="125"/>
      <c r="BE699" s="125"/>
      <c r="BF699" s="125"/>
      <c r="BG699" s="125"/>
      <c r="BH699" s="125"/>
      <c r="BI699" s="125"/>
      <c r="BJ699" s="125"/>
    </row>
    <row r="700">
      <c r="A700" s="146"/>
      <c r="B700" s="146"/>
      <c r="C700" s="146"/>
      <c r="D700" s="146"/>
      <c r="F700" s="272"/>
      <c r="G700" s="273"/>
      <c r="H700" s="146"/>
      <c r="I700" s="274"/>
      <c r="J700" s="146"/>
      <c r="K700" s="146"/>
      <c r="L700" s="275"/>
      <c r="M700" s="125"/>
      <c r="N700" s="147"/>
      <c r="O700" s="146"/>
      <c r="P700" s="125"/>
      <c r="Q700" s="275"/>
      <c r="R700" s="148"/>
      <c r="S700" s="148"/>
      <c r="T700" s="146"/>
      <c r="U700" s="146"/>
      <c r="V700" s="146"/>
      <c r="W700" s="272"/>
      <c r="X700" s="146"/>
      <c r="Y700" s="125"/>
      <c r="Z700" s="125"/>
      <c r="AA700" s="146"/>
      <c r="AB700" s="183"/>
      <c r="AC700" s="125"/>
      <c r="AD700" s="146"/>
      <c r="AE700" s="125"/>
      <c r="AF700" s="146"/>
      <c r="AG700" s="125"/>
      <c r="AH700" s="146"/>
      <c r="AI700" s="125"/>
      <c r="AJ700" s="125"/>
      <c r="AK700" s="146"/>
      <c r="AL700" s="125"/>
      <c r="AM700" s="125"/>
      <c r="AN700" s="146"/>
      <c r="AO700" s="125"/>
      <c r="AP700" s="146"/>
      <c r="AQ700" s="125"/>
      <c r="AR700" s="146"/>
      <c r="AS700" s="125"/>
      <c r="AT700" s="146"/>
      <c r="AU700" s="125"/>
      <c r="AV700" s="125"/>
      <c r="AW700" s="146"/>
      <c r="AX700" s="125"/>
      <c r="AY700" s="125"/>
      <c r="AZ700" s="185"/>
      <c r="BA700" s="125"/>
      <c r="BB700" s="125"/>
      <c r="BC700" s="125"/>
      <c r="BD700" s="125"/>
      <c r="BE700" s="125"/>
      <c r="BF700" s="125"/>
      <c r="BG700" s="125"/>
      <c r="BH700" s="125"/>
      <c r="BI700" s="125"/>
      <c r="BJ700" s="125"/>
    </row>
    <row r="701">
      <c r="A701" s="146"/>
      <c r="B701" s="146"/>
      <c r="C701" s="146"/>
      <c r="D701" s="146"/>
      <c r="F701" s="272"/>
      <c r="G701" s="273"/>
      <c r="H701" s="146"/>
      <c r="I701" s="274"/>
      <c r="J701" s="146"/>
      <c r="K701" s="146"/>
      <c r="L701" s="275"/>
      <c r="M701" s="125"/>
      <c r="N701" s="147"/>
      <c r="O701" s="146"/>
      <c r="P701" s="125"/>
      <c r="Q701" s="275"/>
      <c r="R701" s="148"/>
      <c r="S701" s="148"/>
      <c r="T701" s="146"/>
      <c r="U701" s="146"/>
      <c r="V701" s="146"/>
      <c r="W701" s="272"/>
      <c r="X701" s="146"/>
      <c r="Y701" s="125"/>
      <c r="Z701" s="125"/>
      <c r="AA701" s="146"/>
      <c r="AB701" s="183"/>
      <c r="AC701" s="125"/>
      <c r="AD701" s="146"/>
      <c r="AE701" s="125"/>
      <c r="AF701" s="146"/>
      <c r="AG701" s="125"/>
      <c r="AH701" s="146"/>
      <c r="AI701" s="125"/>
      <c r="AJ701" s="125"/>
      <c r="AK701" s="146"/>
      <c r="AL701" s="125"/>
      <c r="AM701" s="125"/>
      <c r="AN701" s="146"/>
      <c r="AO701" s="125"/>
      <c r="AP701" s="146"/>
      <c r="AQ701" s="125"/>
      <c r="AR701" s="146"/>
      <c r="AS701" s="125"/>
      <c r="AT701" s="146"/>
      <c r="AU701" s="125"/>
      <c r="AV701" s="125"/>
      <c r="AW701" s="146"/>
      <c r="AX701" s="125"/>
      <c r="AY701" s="125"/>
      <c r="AZ701" s="185"/>
      <c r="BA701" s="125"/>
      <c r="BB701" s="125"/>
      <c r="BC701" s="125"/>
      <c r="BD701" s="125"/>
      <c r="BE701" s="125"/>
      <c r="BF701" s="125"/>
      <c r="BG701" s="125"/>
      <c r="BH701" s="125"/>
      <c r="BI701" s="125"/>
      <c r="BJ701" s="125"/>
    </row>
    <row r="702">
      <c r="A702" s="146"/>
      <c r="B702" s="146"/>
      <c r="C702" s="146"/>
      <c r="D702" s="146"/>
      <c r="F702" s="272"/>
      <c r="G702" s="273"/>
      <c r="H702" s="146"/>
      <c r="I702" s="274"/>
      <c r="J702" s="146"/>
      <c r="K702" s="146"/>
      <c r="L702" s="275"/>
      <c r="M702" s="125"/>
      <c r="N702" s="147"/>
      <c r="O702" s="146"/>
      <c r="P702" s="125"/>
      <c r="Q702" s="275"/>
      <c r="R702" s="148"/>
      <c r="S702" s="148"/>
      <c r="T702" s="146"/>
      <c r="U702" s="146"/>
      <c r="V702" s="146"/>
      <c r="W702" s="272"/>
      <c r="X702" s="146"/>
      <c r="Y702" s="125"/>
      <c r="Z702" s="125"/>
      <c r="AA702" s="146"/>
      <c r="AB702" s="183"/>
      <c r="AC702" s="125"/>
      <c r="AD702" s="146"/>
      <c r="AE702" s="125"/>
      <c r="AF702" s="146"/>
      <c r="AG702" s="125"/>
      <c r="AH702" s="146"/>
      <c r="AI702" s="125"/>
      <c r="AJ702" s="125"/>
      <c r="AK702" s="146"/>
      <c r="AL702" s="125"/>
      <c r="AM702" s="125"/>
      <c r="AN702" s="146"/>
      <c r="AO702" s="125"/>
      <c r="AP702" s="146"/>
      <c r="AQ702" s="125"/>
      <c r="AR702" s="146"/>
      <c r="AS702" s="125"/>
      <c r="AT702" s="146"/>
      <c r="AU702" s="125"/>
      <c r="AV702" s="125"/>
      <c r="AW702" s="146"/>
      <c r="AX702" s="125"/>
      <c r="AY702" s="125"/>
      <c r="AZ702" s="185"/>
      <c r="BA702" s="125"/>
      <c r="BB702" s="125"/>
      <c r="BC702" s="125"/>
      <c r="BD702" s="125"/>
      <c r="BE702" s="125"/>
      <c r="BF702" s="125"/>
      <c r="BG702" s="125"/>
      <c r="BH702" s="125"/>
      <c r="BI702" s="125"/>
      <c r="BJ702" s="125"/>
    </row>
    <row r="703">
      <c r="A703" s="146"/>
      <c r="B703" s="146"/>
      <c r="C703" s="146"/>
      <c r="D703" s="146"/>
      <c r="F703" s="272"/>
      <c r="G703" s="273"/>
      <c r="H703" s="146"/>
      <c r="I703" s="274"/>
      <c r="J703" s="146"/>
      <c r="K703" s="146"/>
      <c r="L703" s="275"/>
      <c r="M703" s="125"/>
      <c r="N703" s="147"/>
      <c r="O703" s="146"/>
      <c r="P703" s="125"/>
      <c r="Q703" s="275"/>
      <c r="R703" s="148"/>
      <c r="S703" s="148"/>
      <c r="T703" s="146"/>
      <c r="U703" s="146"/>
      <c r="V703" s="146"/>
      <c r="W703" s="272"/>
      <c r="X703" s="146"/>
      <c r="Y703" s="125"/>
      <c r="Z703" s="125"/>
      <c r="AA703" s="146"/>
      <c r="AB703" s="183"/>
      <c r="AC703" s="125"/>
      <c r="AD703" s="146"/>
      <c r="AE703" s="125"/>
      <c r="AF703" s="146"/>
      <c r="AG703" s="125"/>
      <c r="AH703" s="146"/>
      <c r="AI703" s="125"/>
      <c r="AJ703" s="125"/>
      <c r="AK703" s="146"/>
      <c r="AL703" s="125"/>
      <c r="AM703" s="125"/>
      <c r="AN703" s="146"/>
      <c r="AO703" s="125"/>
      <c r="AP703" s="146"/>
      <c r="AQ703" s="125"/>
      <c r="AR703" s="146"/>
      <c r="AS703" s="125"/>
      <c r="AT703" s="146"/>
      <c r="AU703" s="125"/>
      <c r="AV703" s="125"/>
      <c r="AW703" s="146"/>
      <c r="AX703" s="125"/>
      <c r="AY703" s="125"/>
      <c r="AZ703" s="185"/>
      <c r="BA703" s="125"/>
      <c r="BB703" s="125"/>
      <c r="BC703" s="125"/>
      <c r="BD703" s="125"/>
      <c r="BE703" s="125"/>
      <c r="BF703" s="125"/>
      <c r="BG703" s="125"/>
      <c r="BH703" s="125"/>
      <c r="BI703" s="125"/>
      <c r="BJ703" s="125"/>
    </row>
    <row r="704">
      <c r="A704" s="146"/>
      <c r="B704" s="146"/>
      <c r="C704" s="146"/>
      <c r="D704" s="146"/>
      <c r="F704" s="272"/>
      <c r="G704" s="273"/>
      <c r="H704" s="146"/>
      <c r="I704" s="274"/>
      <c r="J704" s="146"/>
      <c r="K704" s="146"/>
      <c r="L704" s="275"/>
      <c r="M704" s="125"/>
      <c r="N704" s="147"/>
      <c r="O704" s="146"/>
      <c r="P704" s="125"/>
      <c r="Q704" s="275"/>
      <c r="R704" s="148"/>
      <c r="S704" s="148"/>
      <c r="T704" s="146"/>
      <c r="U704" s="146"/>
      <c r="V704" s="146"/>
      <c r="W704" s="272"/>
      <c r="X704" s="146"/>
      <c r="Y704" s="125"/>
      <c r="Z704" s="125"/>
      <c r="AA704" s="146"/>
      <c r="AB704" s="183"/>
      <c r="AC704" s="125"/>
      <c r="AD704" s="146"/>
      <c r="AE704" s="125"/>
      <c r="AF704" s="146"/>
      <c r="AG704" s="125"/>
      <c r="AH704" s="146"/>
      <c r="AI704" s="125"/>
      <c r="AJ704" s="125"/>
      <c r="AK704" s="146"/>
      <c r="AL704" s="125"/>
      <c r="AM704" s="125"/>
      <c r="AN704" s="146"/>
      <c r="AO704" s="125"/>
      <c r="AP704" s="146"/>
      <c r="AQ704" s="125"/>
      <c r="AR704" s="146"/>
      <c r="AS704" s="125"/>
      <c r="AT704" s="146"/>
      <c r="AU704" s="125"/>
      <c r="AV704" s="125"/>
      <c r="AW704" s="146"/>
      <c r="AX704" s="125"/>
      <c r="AY704" s="125"/>
      <c r="AZ704" s="185"/>
      <c r="BA704" s="125"/>
      <c r="BB704" s="125"/>
      <c r="BC704" s="125"/>
      <c r="BD704" s="125"/>
      <c r="BE704" s="125"/>
      <c r="BF704" s="125"/>
      <c r="BG704" s="125"/>
      <c r="BH704" s="125"/>
      <c r="BI704" s="125"/>
      <c r="BJ704" s="125"/>
    </row>
    <row r="705">
      <c r="A705" s="146"/>
      <c r="B705" s="146"/>
      <c r="C705" s="146"/>
      <c r="D705" s="146"/>
      <c r="F705" s="272"/>
      <c r="G705" s="273"/>
      <c r="H705" s="146"/>
      <c r="I705" s="274"/>
      <c r="J705" s="146"/>
      <c r="K705" s="146"/>
      <c r="L705" s="275"/>
      <c r="M705" s="125"/>
      <c r="N705" s="147"/>
      <c r="O705" s="146"/>
      <c r="P705" s="125"/>
      <c r="Q705" s="275"/>
      <c r="R705" s="148"/>
      <c r="S705" s="148"/>
      <c r="T705" s="146"/>
      <c r="U705" s="146"/>
      <c r="V705" s="146"/>
      <c r="W705" s="272"/>
      <c r="X705" s="146"/>
      <c r="Y705" s="125"/>
      <c r="Z705" s="125"/>
      <c r="AA705" s="146"/>
      <c r="AB705" s="183"/>
      <c r="AC705" s="125"/>
      <c r="AD705" s="146"/>
      <c r="AE705" s="125"/>
      <c r="AF705" s="146"/>
      <c r="AG705" s="125"/>
      <c r="AH705" s="146"/>
      <c r="AI705" s="125"/>
      <c r="AJ705" s="125"/>
      <c r="AK705" s="146"/>
      <c r="AL705" s="125"/>
      <c r="AM705" s="125"/>
      <c r="AN705" s="146"/>
      <c r="AO705" s="125"/>
      <c r="AP705" s="146"/>
      <c r="AQ705" s="125"/>
      <c r="AR705" s="146"/>
      <c r="AS705" s="125"/>
      <c r="AT705" s="146"/>
      <c r="AU705" s="125"/>
      <c r="AV705" s="125"/>
      <c r="AW705" s="146"/>
      <c r="AX705" s="125"/>
      <c r="AY705" s="125"/>
      <c r="AZ705" s="185"/>
      <c r="BA705" s="125"/>
      <c r="BB705" s="125"/>
      <c r="BC705" s="125"/>
      <c r="BD705" s="125"/>
      <c r="BE705" s="125"/>
      <c r="BF705" s="125"/>
      <c r="BG705" s="125"/>
      <c r="BH705" s="125"/>
      <c r="BI705" s="125"/>
      <c r="BJ705" s="125"/>
    </row>
    <row r="706">
      <c r="A706" s="146"/>
      <c r="B706" s="146"/>
      <c r="C706" s="146"/>
      <c r="D706" s="146"/>
      <c r="F706" s="272"/>
      <c r="G706" s="273"/>
      <c r="H706" s="146"/>
      <c r="I706" s="274"/>
      <c r="J706" s="146"/>
      <c r="K706" s="146"/>
      <c r="L706" s="275"/>
      <c r="M706" s="125"/>
      <c r="N706" s="147"/>
      <c r="O706" s="146"/>
      <c r="P706" s="125"/>
      <c r="Q706" s="275"/>
      <c r="R706" s="148"/>
      <c r="S706" s="148"/>
      <c r="T706" s="146"/>
      <c r="U706" s="146"/>
      <c r="V706" s="146"/>
      <c r="W706" s="272"/>
      <c r="X706" s="146"/>
      <c r="Y706" s="125"/>
      <c r="Z706" s="125"/>
      <c r="AA706" s="146"/>
      <c r="AB706" s="183"/>
      <c r="AC706" s="125"/>
      <c r="AD706" s="146"/>
      <c r="AE706" s="125"/>
      <c r="AF706" s="146"/>
      <c r="AG706" s="125"/>
      <c r="AH706" s="146"/>
      <c r="AI706" s="125"/>
      <c r="AJ706" s="125"/>
      <c r="AK706" s="146"/>
      <c r="AL706" s="125"/>
      <c r="AM706" s="125"/>
      <c r="AN706" s="146"/>
      <c r="AO706" s="125"/>
      <c r="AP706" s="146"/>
      <c r="AQ706" s="125"/>
      <c r="AR706" s="146"/>
      <c r="AS706" s="125"/>
      <c r="AT706" s="146"/>
      <c r="AU706" s="125"/>
      <c r="AV706" s="125"/>
      <c r="AW706" s="146"/>
      <c r="AX706" s="125"/>
      <c r="AY706" s="125"/>
      <c r="AZ706" s="185"/>
      <c r="BA706" s="125"/>
      <c r="BB706" s="125"/>
      <c r="BC706" s="125"/>
      <c r="BD706" s="125"/>
      <c r="BE706" s="125"/>
      <c r="BF706" s="125"/>
      <c r="BG706" s="125"/>
      <c r="BH706" s="125"/>
      <c r="BI706" s="125"/>
      <c r="BJ706" s="125"/>
    </row>
    <row r="707">
      <c r="A707" s="146"/>
      <c r="B707" s="146"/>
      <c r="C707" s="146"/>
      <c r="D707" s="146"/>
      <c r="F707" s="272"/>
      <c r="G707" s="273"/>
      <c r="H707" s="146"/>
      <c r="I707" s="274"/>
      <c r="J707" s="146"/>
      <c r="K707" s="146"/>
      <c r="L707" s="275"/>
      <c r="M707" s="125"/>
      <c r="N707" s="147"/>
      <c r="O707" s="146"/>
      <c r="P707" s="125"/>
      <c r="Q707" s="275"/>
      <c r="R707" s="148"/>
      <c r="S707" s="148"/>
      <c r="T707" s="146"/>
      <c r="U707" s="146"/>
      <c r="V707" s="146"/>
      <c r="W707" s="272"/>
      <c r="X707" s="146"/>
      <c r="Y707" s="125"/>
      <c r="Z707" s="125"/>
      <c r="AA707" s="146"/>
      <c r="AB707" s="183"/>
      <c r="AC707" s="125"/>
      <c r="AD707" s="146"/>
      <c r="AE707" s="125"/>
      <c r="AF707" s="146"/>
      <c r="AG707" s="125"/>
      <c r="AH707" s="146"/>
      <c r="AI707" s="125"/>
      <c r="AJ707" s="125"/>
      <c r="AK707" s="146"/>
      <c r="AL707" s="125"/>
      <c r="AM707" s="125"/>
      <c r="AN707" s="146"/>
      <c r="AO707" s="125"/>
      <c r="AP707" s="146"/>
      <c r="AQ707" s="125"/>
      <c r="AR707" s="146"/>
      <c r="AS707" s="125"/>
      <c r="AT707" s="146"/>
      <c r="AU707" s="125"/>
      <c r="AV707" s="125"/>
      <c r="AW707" s="146"/>
      <c r="AX707" s="125"/>
      <c r="AY707" s="125"/>
      <c r="AZ707" s="185"/>
      <c r="BA707" s="125"/>
      <c r="BB707" s="125"/>
      <c r="BC707" s="125"/>
      <c r="BD707" s="125"/>
      <c r="BE707" s="125"/>
      <c r="BF707" s="125"/>
      <c r="BG707" s="125"/>
      <c r="BH707" s="125"/>
      <c r="BI707" s="125"/>
      <c r="BJ707" s="125"/>
    </row>
    <row r="708">
      <c r="A708" s="146"/>
      <c r="B708" s="146"/>
      <c r="C708" s="146"/>
      <c r="D708" s="146"/>
      <c r="F708" s="272"/>
      <c r="G708" s="273"/>
      <c r="H708" s="146"/>
      <c r="I708" s="274"/>
      <c r="J708" s="146"/>
      <c r="K708" s="146"/>
      <c r="L708" s="275"/>
      <c r="M708" s="125"/>
      <c r="N708" s="147"/>
      <c r="O708" s="146"/>
      <c r="P708" s="125"/>
      <c r="Q708" s="275"/>
      <c r="R708" s="148"/>
      <c r="S708" s="148"/>
      <c r="T708" s="146"/>
      <c r="U708" s="146"/>
      <c r="V708" s="146"/>
      <c r="W708" s="272"/>
      <c r="X708" s="146"/>
      <c r="Y708" s="125"/>
      <c r="Z708" s="125"/>
      <c r="AA708" s="146"/>
      <c r="AB708" s="183"/>
      <c r="AC708" s="125"/>
      <c r="AD708" s="146"/>
      <c r="AE708" s="125"/>
      <c r="AF708" s="146"/>
      <c r="AG708" s="125"/>
      <c r="AH708" s="146"/>
      <c r="AI708" s="125"/>
      <c r="AJ708" s="125"/>
      <c r="AK708" s="146"/>
      <c r="AL708" s="125"/>
      <c r="AM708" s="125"/>
      <c r="AN708" s="146"/>
      <c r="AO708" s="125"/>
      <c r="AP708" s="146"/>
      <c r="AQ708" s="125"/>
      <c r="AR708" s="146"/>
      <c r="AS708" s="125"/>
      <c r="AT708" s="146"/>
      <c r="AU708" s="125"/>
      <c r="AV708" s="125"/>
      <c r="AW708" s="146"/>
      <c r="AX708" s="125"/>
      <c r="AY708" s="125"/>
      <c r="AZ708" s="185"/>
      <c r="BA708" s="125"/>
      <c r="BB708" s="125"/>
      <c r="BC708" s="125"/>
      <c r="BD708" s="125"/>
      <c r="BE708" s="125"/>
      <c r="BF708" s="125"/>
      <c r="BG708" s="125"/>
      <c r="BH708" s="125"/>
      <c r="BI708" s="125"/>
      <c r="BJ708" s="125"/>
    </row>
    <row r="709">
      <c r="A709" s="146"/>
      <c r="B709" s="146"/>
      <c r="C709" s="146"/>
      <c r="D709" s="146"/>
      <c r="F709" s="272"/>
      <c r="G709" s="273"/>
      <c r="H709" s="146"/>
      <c r="I709" s="274"/>
      <c r="J709" s="146"/>
      <c r="K709" s="146"/>
      <c r="L709" s="275"/>
      <c r="M709" s="125"/>
      <c r="N709" s="147"/>
      <c r="O709" s="146"/>
      <c r="P709" s="125"/>
      <c r="Q709" s="275"/>
      <c r="R709" s="148"/>
      <c r="S709" s="148"/>
      <c r="T709" s="146"/>
      <c r="U709" s="146"/>
      <c r="V709" s="146"/>
      <c r="W709" s="272"/>
      <c r="X709" s="146"/>
      <c r="Y709" s="125"/>
      <c r="Z709" s="125"/>
      <c r="AA709" s="146"/>
      <c r="AB709" s="183"/>
      <c r="AC709" s="125"/>
      <c r="AD709" s="146"/>
      <c r="AE709" s="125"/>
      <c r="AF709" s="146"/>
      <c r="AG709" s="125"/>
      <c r="AH709" s="146"/>
      <c r="AI709" s="125"/>
      <c r="AJ709" s="125"/>
      <c r="AK709" s="146"/>
      <c r="AL709" s="125"/>
      <c r="AM709" s="125"/>
      <c r="AN709" s="146"/>
      <c r="AO709" s="125"/>
      <c r="AP709" s="146"/>
      <c r="AQ709" s="125"/>
      <c r="AR709" s="146"/>
      <c r="AS709" s="125"/>
      <c r="AT709" s="146"/>
      <c r="AU709" s="125"/>
      <c r="AV709" s="125"/>
      <c r="AW709" s="146"/>
      <c r="AX709" s="125"/>
      <c r="AY709" s="125"/>
      <c r="AZ709" s="185"/>
      <c r="BA709" s="125"/>
      <c r="BB709" s="125"/>
      <c r="BC709" s="125"/>
      <c r="BD709" s="125"/>
      <c r="BE709" s="125"/>
      <c r="BF709" s="125"/>
      <c r="BG709" s="125"/>
      <c r="BH709" s="125"/>
      <c r="BI709" s="125"/>
      <c r="BJ709" s="125"/>
    </row>
    <row r="710">
      <c r="A710" s="146"/>
      <c r="B710" s="146"/>
      <c r="C710" s="146"/>
      <c r="D710" s="146"/>
      <c r="F710" s="272"/>
      <c r="G710" s="273"/>
      <c r="H710" s="146"/>
      <c r="I710" s="274"/>
      <c r="J710" s="146"/>
      <c r="K710" s="146"/>
      <c r="L710" s="275"/>
      <c r="M710" s="125"/>
      <c r="N710" s="147"/>
      <c r="O710" s="146"/>
      <c r="P710" s="125"/>
      <c r="Q710" s="275"/>
      <c r="R710" s="148"/>
      <c r="S710" s="148"/>
      <c r="T710" s="146"/>
      <c r="U710" s="146"/>
      <c r="V710" s="146"/>
      <c r="W710" s="272"/>
      <c r="X710" s="146"/>
      <c r="Y710" s="125"/>
      <c r="Z710" s="125"/>
      <c r="AA710" s="146"/>
      <c r="AB710" s="183"/>
      <c r="AC710" s="125"/>
      <c r="AD710" s="146"/>
      <c r="AE710" s="125"/>
      <c r="AF710" s="146"/>
      <c r="AG710" s="125"/>
      <c r="AH710" s="146"/>
      <c r="AI710" s="125"/>
      <c r="AJ710" s="125"/>
      <c r="AK710" s="146"/>
      <c r="AL710" s="125"/>
      <c r="AM710" s="125"/>
      <c r="AN710" s="146"/>
      <c r="AO710" s="125"/>
      <c r="AP710" s="146"/>
      <c r="AQ710" s="125"/>
      <c r="AR710" s="146"/>
      <c r="AS710" s="125"/>
      <c r="AT710" s="146"/>
      <c r="AU710" s="125"/>
      <c r="AV710" s="125"/>
      <c r="AW710" s="146"/>
      <c r="AX710" s="125"/>
      <c r="AY710" s="125"/>
      <c r="AZ710" s="185"/>
      <c r="BA710" s="125"/>
      <c r="BB710" s="125"/>
      <c r="BC710" s="125"/>
      <c r="BD710" s="125"/>
      <c r="BE710" s="125"/>
      <c r="BF710" s="125"/>
      <c r="BG710" s="125"/>
      <c r="BH710" s="125"/>
      <c r="BI710" s="125"/>
      <c r="BJ710" s="125"/>
    </row>
    <row r="711">
      <c r="A711" s="146"/>
      <c r="B711" s="146"/>
      <c r="C711" s="146"/>
      <c r="D711" s="146"/>
      <c r="F711" s="272"/>
      <c r="G711" s="273"/>
      <c r="H711" s="146"/>
      <c r="I711" s="274"/>
      <c r="J711" s="146"/>
      <c r="K711" s="146"/>
      <c r="L711" s="275"/>
      <c r="M711" s="125"/>
      <c r="N711" s="147"/>
      <c r="O711" s="146"/>
      <c r="P711" s="125"/>
      <c r="Q711" s="275"/>
      <c r="R711" s="148"/>
      <c r="S711" s="148"/>
      <c r="T711" s="146"/>
      <c r="U711" s="146"/>
      <c r="V711" s="146"/>
      <c r="W711" s="272"/>
      <c r="X711" s="146"/>
      <c r="Y711" s="125"/>
      <c r="Z711" s="125"/>
      <c r="AA711" s="146"/>
      <c r="AB711" s="183"/>
      <c r="AC711" s="125"/>
      <c r="AD711" s="146"/>
      <c r="AE711" s="125"/>
      <c r="AF711" s="146"/>
      <c r="AG711" s="125"/>
      <c r="AH711" s="146"/>
      <c r="AI711" s="125"/>
      <c r="AJ711" s="125"/>
      <c r="AK711" s="146"/>
      <c r="AL711" s="125"/>
      <c r="AM711" s="125"/>
      <c r="AN711" s="146"/>
      <c r="AO711" s="125"/>
      <c r="AP711" s="146"/>
      <c r="AQ711" s="125"/>
      <c r="AR711" s="146"/>
      <c r="AS711" s="125"/>
      <c r="AT711" s="146"/>
      <c r="AU711" s="125"/>
      <c r="AV711" s="125"/>
      <c r="AW711" s="146"/>
      <c r="AX711" s="125"/>
      <c r="AY711" s="125"/>
      <c r="AZ711" s="185"/>
      <c r="BA711" s="125"/>
      <c r="BB711" s="125"/>
      <c r="BC711" s="125"/>
      <c r="BD711" s="125"/>
      <c r="BE711" s="125"/>
      <c r="BF711" s="125"/>
      <c r="BG711" s="125"/>
      <c r="BH711" s="125"/>
      <c r="BI711" s="125"/>
      <c r="BJ711" s="125"/>
    </row>
    <row r="712">
      <c r="A712" s="146"/>
      <c r="B712" s="146"/>
      <c r="C712" s="146"/>
      <c r="D712" s="146"/>
      <c r="F712" s="272"/>
      <c r="G712" s="273"/>
      <c r="H712" s="146"/>
      <c r="I712" s="274"/>
      <c r="J712" s="146"/>
      <c r="K712" s="146"/>
      <c r="L712" s="275"/>
      <c r="M712" s="125"/>
      <c r="N712" s="147"/>
      <c r="O712" s="146"/>
      <c r="P712" s="125"/>
      <c r="Q712" s="275"/>
      <c r="R712" s="148"/>
      <c r="S712" s="148"/>
      <c r="T712" s="146"/>
      <c r="U712" s="146"/>
      <c r="V712" s="146"/>
      <c r="W712" s="272"/>
      <c r="X712" s="146"/>
      <c r="Y712" s="125"/>
      <c r="Z712" s="125"/>
      <c r="AA712" s="146"/>
      <c r="AB712" s="183"/>
      <c r="AC712" s="125"/>
      <c r="AD712" s="146"/>
      <c r="AE712" s="125"/>
      <c r="AF712" s="146"/>
      <c r="AG712" s="125"/>
      <c r="AH712" s="146"/>
      <c r="AI712" s="125"/>
      <c r="AJ712" s="125"/>
      <c r="AK712" s="146"/>
      <c r="AL712" s="125"/>
      <c r="AM712" s="125"/>
      <c r="AN712" s="146"/>
      <c r="AO712" s="125"/>
      <c r="AP712" s="146"/>
      <c r="AQ712" s="125"/>
      <c r="AR712" s="146"/>
      <c r="AS712" s="125"/>
      <c r="AT712" s="146"/>
      <c r="AU712" s="125"/>
      <c r="AV712" s="125"/>
      <c r="AW712" s="146"/>
      <c r="AX712" s="125"/>
      <c r="AY712" s="125"/>
      <c r="AZ712" s="185"/>
      <c r="BA712" s="125"/>
      <c r="BB712" s="125"/>
      <c r="BC712" s="125"/>
      <c r="BD712" s="125"/>
      <c r="BE712" s="125"/>
      <c r="BF712" s="125"/>
      <c r="BG712" s="125"/>
      <c r="BH712" s="125"/>
      <c r="BI712" s="125"/>
      <c r="BJ712" s="125"/>
    </row>
    <row r="713">
      <c r="A713" s="146"/>
      <c r="B713" s="146"/>
      <c r="C713" s="146"/>
      <c r="D713" s="146"/>
      <c r="F713" s="272"/>
      <c r="G713" s="273"/>
      <c r="H713" s="146"/>
      <c r="I713" s="274"/>
      <c r="J713" s="146"/>
      <c r="K713" s="146"/>
      <c r="L713" s="275"/>
      <c r="M713" s="125"/>
      <c r="N713" s="147"/>
      <c r="O713" s="146"/>
      <c r="P713" s="125"/>
      <c r="Q713" s="275"/>
      <c r="R713" s="148"/>
      <c r="S713" s="148"/>
      <c r="T713" s="146"/>
      <c r="U713" s="146"/>
      <c r="V713" s="146"/>
      <c r="W713" s="272"/>
      <c r="X713" s="146"/>
      <c r="Y713" s="125"/>
      <c r="Z713" s="125"/>
      <c r="AA713" s="146"/>
      <c r="AB713" s="183"/>
      <c r="AC713" s="125"/>
      <c r="AD713" s="146"/>
      <c r="AE713" s="125"/>
      <c r="AF713" s="146"/>
      <c r="AG713" s="125"/>
      <c r="AH713" s="146"/>
      <c r="AI713" s="125"/>
      <c r="AJ713" s="125"/>
      <c r="AK713" s="146"/>
      <c r="AL713" s="125"/>
      <c r="AM713" s="125"/>
      <c r="AN713" s="146"/>
      <c r="AO713" s="125"/>
      <c r="AP713" s="146"/>
      <c r="AQ713" s="125"/>
      <c r="AR713" s="146"/>
      <c r="AS713" s="125"/>
      <c r="AT713" s="146"/>
      <c r="AU713" s="125"/>
      <c r="AV713" s="125"/>
      <c r="AW713" s="146"/>
      <c r="AX713" s="125"/>
      <c r="AY713" s="125"/>
      <c r="AZ713" s="185"/>
      <c r="BA713" s="125"/>
      <c r="BB713" s="125"/>
      <c r="BC713" s="125"/>
      <c r="BD713" s="125"/>
      <c r="BE713" s="125"/>
      <c r="BF713" s="125"/>
      <c r="BG713" s="125"/>
      <c r="BH713" s="125"/>
      <c r="BI713" s="125"/>
      <c r="BJ713" s="125"/>
    </row>
    <row r="714">
      <c r="A714" s="146"/>
      <c r="B714" s="146"/>
      <c r="C714" s="146"/>
      <c r="D714" s="146"/>
      <c r="F714" s="272"/>
      <c r="G714" s="273"/>
      <c r="H714" s="146"/>
      <c r="I714" s="274"/>
      <c r="J714" s="146"/>
      <c r="K714" s="146"/>
      <c r="L714" s="275"/>
      <c r="M714" s="125"/>
      <c r="N714" s="147"/>
      <c r="O714" s="146"/>
      <c r="P714" s="125"/>
      <c r="Q714" s="275"/>
      <c r="R714" s="148"/>
      <c r="S714" s="148"/>
      <c r="T714" s="146"/>
      <c r="U714" s="146"/>
      <c r="V714" s="146"/>
      <c r="W714" s="272"/>
      <c r="X714" s="146"/>
      <c r="Y714" s="125"/>
      <c r="Z714" s="125"/>
      <c r="AA714" s="146"/>
      <c r="AB714" s="183"/>
      <c r="AC714" s="125"/>
      <c r="AD714" s="146"/>
      <c r="AE714" s="125"/>
      <c r="AF714" s="146"/>
      <c r="AG714" s="125"/>
      <c r="AH714" s="146"/>
      <c r="AI714" s="125"/>
      <c r="AJ714" s="125"/>
      <c r="AK714" s="146"/>
      <c r="AL714" s="125"/>
      <c r="AM714" s="125"/>
      <c r="AN714" s="146"/>
      <c r="AO714" s="125"/>
      <c r="AP714" s="146"/>
      <c r="AQ714" s="125"/>
      <c r="AR714" s="146"/>
      <c r="AS714" s="125"/>
      <c r="AT714" s="146"/>
      <c r="AU714" s="125"/>
      <c r="AV714" s="125"/>
      <c r="AW714" s="146"/>
      <c r="AX714" s="125"/>
      <c r="AY714" s="125"/>
      <c r="AZ714" s="185"/>
      <c r="BA714" s="125"/>
      <c r="BB714" s="125"/>
      <c r="BC714" s="125"/>
      <c r="BD714" s="125"/>
      <c r="BE714" s="125"/>
      <c r="BF714" s="125"/>
      <c r="BG714" s="125"/>
      <c r="BH714" s="125"/>
      <c r="BI714" s="125"/>
      <c r="BJ714" s="125"/>
    </row>
    <row r="715">
      <c r="A715" s="146"/>
      <c r="B715" s="146"/>
      <c r="C715" s="146"/>
      <c r="D715" s="146"/>
      <c r="F715" s="272"/>
      <c r="G715" s="273"/>
      <c r="H715" s="146"/>
      <c r="I715" s="274"/>
      <c r="J715" s="146"/>
      <c r="K715" s="146"/>
      <c r="L715" s="275"/>
      <c r="M715" s="125"/>
      <c r="N715" s="147"/>
      <c r="O715" s="146"/>
      <c r="P715" s="125"/>
      <c r="Q715" s="275"/>
      <c r="R715" s="148"/>
      <c r="S715" s="148"/>
      <c r="T715" s="146"/>
      <c r="U715" s="146"/>
      <c r="V715" s="146"/>
      <c r="W715" s="272"/>
      <c r="X715" s="146"/>
      <c r="Y715" s="125"/>
      <c r="Z715" s="125"/>
      <c r="AA715" s="146"/>
      <c r="AB715" s="183"/>
      <c r="AC715" s="125"/>
      <c r="AD715" s="146"/>
      <c r="AE715" s="125"/>
      <c r="AF715" s="146"/>
      <c r="AG715" s="125"/>
      <c r="AH715" s="146"/>
      <c r="AI715" s="125"/>
      <c r="AJ715" s="125"/>
      <c r="AK715" s="146"/>
      <c r="AL715" s="125"/>
      <c r="AM715" s="125"/>
      <c r="AN715" s="146"/>
      <c r="AO715" s="125"/>
      <c r="AP715" s="146"/>
      <c r="AQ715" s="125"/>
      <c r="AR715" s="146"/>
      <c r="AS715" s="125"/>
      <c r="AT715" s="146"/>
      <c r="AU715" s="125"/>
      <c r="AV715" s="125"/>
      <c r="AW715" s="146"/>
      <c r="AX715" s="125"/>
      <c r="AY715" s="125"/>
      <c r="AZ715" s="185"/>
      <c r="BA715" s="125"/>
      <c r="BB715" s="125"/>
      <c r="BC715" s="125"/>
      <c r="BD715" s="125"/>
      <c r="BE715" s="125"/>
      <c r="BF715" s="125"/>
      <c r="BG715" s="125"/>
      <c r="BH715" s="125"/>
      <c r="BI715" s="125"/>
      <c r="BJ715" s="125"/>
    </row>
    <row r="716">
      <c r="A716" s="146"/>
      <c r="B716" s="146"/>
      <c r="C716" s="146"/>
      <c r="D716" s="146"/>
      <c r="F716" s="272"/>
      <c r="G716" s="273"/>
      <c r="H716" s="146"/>
      <c r="I716" s="274"/>
      <c r="J716" s="146"/>
      <c r="K716" s="146"/>
      <c r="L716" s="275"/>
      <c r="M716" s="125"/>
      <c r="N716" s="147"/>
      <c r="O716" s="146"/>
      <c r="P716" s="125"/>
      <c r="Q716" s="275"/>
      <c r="R716" s="148"/>
      <c r="S716" s="148"/>
      <c r="T716" s="146"/>
      <c r="U716" s="146"/>
      <c r="V716" s="146"/>
      <c r="W716" s="272"/>
      <c r="X716" s="146"/>
      <c r="Y716" s="125"/>
      <c r="Z716" s="125"/>
      <c r="AA716" s="146"/>
      <c r="AB716" s="183"/>
      <c r="AC716" s="125"/>
      <c r="AD716" s="146"/>
      <c r="AE716" s="125"/>
      <c r="AF716" s="146"/>
      <c r="AG716" s="125"/>
      <c r="AH716" s="146"/>
      <c r="AI716" s="125"/>
      <c r="AJ716" s="125"/>
      <c r="AK716" s="146"/>
      <c r="AL716" s="125"/>
      <c r="AM716" s="125"/>
      <c r="AN716" s="146"/>
      <c r="AO716" s="125"/>
      <c r="AP716" s="146"/>
      <c r="AQ716" s="125"/>
      <c r="AR716" s="146"/>
      <c r="AS716" s="125"/>
      <c r="AT716" s="146"/>
      <c r="AU716" s="125"/>
      <c r="AV716" s="125"/>
      <c r="AW716" s="146"/>
      <c r="AX716" s="125"/>
      <c r="AY716" s="125"/>
      <c r="AZ716" s="185"/>
      <c r="BA716" s="125"/>
      <c r="BB716" s="125"/>
      <c r="BC716" s="125"/>
      <c r="BD716" s="125"/>
      <c r="BE716" s="125"/>
      <c r="BF716" s="125"/>
      <c r="BG716" s="125"/>
      <c r="BH716" s="125"/>
      <c r="BI716" s="125"/>
      <c r="BJ716" s="125"/>
    </row>
    <row r="717">
      <c r="A717" s="146"/>
      <c r="B717" s="146"/>
      <c r="C717" s="146"/>
      <c r="D717" s="146"/>
      <c r="F717" s="272"/>
      <c r="G717" s="273"/>
      <c r="H717" s="146"/>
      <c r="I717" s="274"/>
      <c r="J717" s="146"/>
      <c r="K717" s="146"/>
      <c r="L717" s="275"/>
      <c r="M717" s="125"/>
      <c r="N717" s="147"/>
      <c r="O717" s="146"/>
      <c r="P717" s="125"/>
      <c r="Q717" s="275"/>
      <c r="R717" s="148"/>
      <c r="S717" s="148"/>
      <c r="T717" s="146"/>
      <c r="U717" s="146"/>
      <c r="V717" s="146"/>
      <c r="W717" s="272"/>
      <c r="X717" s="146"/>
      <c r="Y717" s="125"/>
      <c r="Z717" s="125"/>
      <c r="AA717" s="146"/>
      <c r="AB717" s="183"/>
      <c r="AC717" s="125"/>
      <c r="AD717" s="146"/>
      <c r="AE717" s="125"/>
      <c r="AF717" s="146"/>
      <c r="AG717" s="125"/>
      <c r="AH717" s="146"/>
      <c r="AI717" s="125"/>
      <c r="AJ717" s="125"/>
      <c r="AK717" s="146"/>
      <c r="AL717" s="125"/>
      <c r="AM717" s="125"/>
      <c r="AN717" s="146"/>
      <c r="AO717" s="125"/>
      <c r="AP717" s="146"/>
      <c r="AQ717" s="125"/>
      <c r="AR717" s="146"/>
      <c r="AS717" s="125"/>
      <c r="AT717" s="146"/>
      <c r="AU717" s="125"/>
      <c r="AV717" s="125"/>
      <c r="AW717" s="146"/>
      <c r="AX717" s="125"/>
      <c r="AY717" s="125"/>
      <c r="AZ717" s="185"/>
      <c r="BA717" s="125"/>
      <c r="BB717" s="125"/>
      <c r="BC717" s="125"/>
      <c r="BD717" s="125"/>
      <c r="BE717" s="125"/>
      <c r="BF717" s="125"/>
      <c r="BG717" s="125"/>
      <c r="BH717" s="125"/>
      <c r="BI717" s="125"/>
      <c r="BJ717" s="125"/>
    </row>
    <row r="718">
      <c r="A718" s="146"/>
      <c r="B718" s="146"/>
      <c r="C718" s="146"/>
      <c r="D718" s="146"/>
      <c r="F718" s="272"/>
      <c r="G718" s="273"/>
      <c r="H718" s="146"/>
      <c r="I718" s="274"/>
      <c r="J718" s="146"/>
      <c r="K718" s="146"/>
      <c r="L718" s="275"/>
      <c r="M718" s="125"/>
      <c r="N718" s="147"/>
      <c r="O718" s="146"/>
      <c r="P718" s="125"/>
      <c r="Q718" s="275"/>
      <c r="R718" s="148"/>
      <c r="S718" s="148"/>
      <c r="T718" s="146"/>
      <c r="U718" s="146"/>
      <c r="V718" s="146"/>
      <c r="W718" s="272"/>
      <c r="X718" s="146"/>
      <c r="Y718" s="125"/>
      <c r="Z718" s="125"/>
      <c r="AA718" s="146"/>
      <c r="AB718" s="183"/>
      <c r="AC718" s="125"/>
      <c r="AD718" s="146"/>
      <c r="AE718" s="125"/>
      <c r="AF718" s="146"/>
      <c r="AG718" s="125"/>
      <c r="AH718" s="146"/>
      <c r="AI718" s="125"/>
      <c r="AJ718" s="125"/>
      <c r="AK718" s="146"/>
      <c r="AL718" s="125"/>
      <c r="AM718" s="125"/>
      <c r="AN718" s="146"/>
      <c r="AO718" s="125"/>
      <c r="AP718" s="146"/>
      <c r="AQ718" s="125"/>
      <c r="AR718" s="146"/>
      <c r="AS718" s="125"/>
      <c r="AT718" s="146"/>
      <c r="AU718" s="125"/>
      <c r="AV718" s="125"/>
      <c r="AW718" s="146"/>
      <c r="AX718" s="125"/>
      <c r="AY718" s="125"/>
      <c r="AZ718" s="185"/>
      <c r="BA718" s="125"/>
      <c r="BB718" s="125"/>
      <c r="BC718" s="125"/>
      <c r="BD718" s="125"/>
      <c r="BE718" s="125"/>
      <c r="BF718" s="125"/>
      <c r="BG718" s="125"/>
      <c r="BH718" s="125"/>
      <c r="BI718" s="125"/>
      <c r="BJ718" s="125"/>
    </row>
    <row r="719">
      <c r="A719" s="146"/>
      <c r="B719" s="146"/>
      <c r="C719" s="146"/>
      <c r="D719" s="146"/>
      <c r="F719" s="272"/>
      <c r="G719" s="273"/>
      <c r="H719" s="146"/>
      <c r="I719" s="274"/>
      <c r="J719" s="146"/>
      <c r="K719" s="146"/>
      <c r="L719" s="275"/>
      <c r="M719" s="125"/>
      <c r="N719" s="147"/>
      <c r="O719" s="146"/>
      <c r="P719" s="125"/>
      <c r="Q719" s="275"/>
      <c r="R719" s="148"/>
      <c r="S719" s="148"/>
      <c r="T719" s="146"/>
      <c r="U719" s="146"/>
      <c r="V719" s="146"/>
      <c r="W719" s="272"/>
      <c r="X719" s="146"/>
      <c r="Y719" s="125"/>
      <c r="Z719" s="125"/>
      <c r="AA719" s="146"/>
      <c r="AB719" s="183"/>
      <c r="AC719" s="125"/>
      <c r="AD719" s="146"/>
      <c r="AE719" s="125"/>
      <c r="AF719" s="146"/>
      <c r="AG719" s="125"/>
      <c r="AH719" s="146"/>
      <c r="AI719" s="125"/>
      <c r="AJ719" s="125"/>
      <c r="AK719" s="146"/>
      <c r="AL719" s="125"/>
      <c r="AM719" s="125"/>
      <c r="AN719" s="146"/>
      <c r="AO719" s="125"/>
      <c r="AP719" s="146"/>
      <c r="AQ719" s="125"/>
      <c r="AR719" s="146"/>
      <c r="AS719" s="125"/>
      <c r="AT719" s="146"/>
      <c r="AU719" s="125"/>
      <c r="AV719" s="125"/>
      <c r="AW719" s="146"/>
      <c r="AX719" s="125"/>
      <c r="AY719" s="125"/>
      <c r="AZ719" s="185"/>
      <c r="BA719" s="125"/>
      <c r="BB719" s="125"/>
      <c r="BC719" s="125"/>
      <c r="BD719" s="125"/>
      <c r="BE719" s="125"/>
      <c r="BF719" s="125"/>
      <c r="BG719" s="125"/>
      <c r="BH719" s="125"/>
      <c r="BI719" s="125"/>
      <c r="BJ719" s="125"/>
    </row>
    <row r="720">
      <c r="A720" s="146"/>
      <c r="B720" s="146"/>
      <c r="C720" s="146"/>
      <c r="D720" s="146"/>
      <c r="F720" s="272"/>
      <c r="G720" s="273"/>
      <c r="H720" s="146"/>
      <c r="I720" s="274"/>
      <c r="J720" s="146"/>
      <c r="K720" s="146"/>
      <c r="L720" s="275"/>
      <c r="M720" s="125"/>
      <c r="N720" s="147"/>
      <c r="O720" s="146"/>
      <c r="P720" s="125"/>
      <c r="Q720" s="275"/>
      <c r="R720" s="148"/>
      <c r="S720" s="148"/>
      <c r="T720" s="146"/>
      <c r="U720" s="146"/>
      <c r="V720" s="146"/>
      <c r="W720" s="272"/>
      <c r="X720" s="146"/>
      <c r="Y720" s="125"/>
      <c r="Z720" s="125"/>
      <c r="AA720" s="146"/>
      <c r="AB720" s="183"/>
      <c r="AC720" s="125"/>
      <c r="AD720" s="146"/>
      <c r="AE720" s="125"/>
      <c r="AF720" s="146"/>
      <c r="AG720" s="125"/>
      <c r="AH720" s="146"/>
      <c r="AI720" s="125"/>
      <c r="AJ720" s="125"/>
      <c r="AK720" s="146"/>
      <c r="AL720" s="125"/>
      <c r="AM720" s="125"/>
      <c r="AN720" s="146"/>
      <c r="AO720" s="125"/>
      <c r="AP720" s="146"/>
      <c r="AQ720" s="125"/>
      <c r="AR720" s="146"/>
      <c r="AS720" s="125"/>
      <c r="AT720" s="146"/>
      <c r="AU720" s="125"/>
      <c r="AV720" s="125"/>
      <c r="AW720" s="146"/>
      <c r="AX720" s="125"/>
      <c r="AY720" s="125"/>
      <c r="AZ720" s="185"/>
      <c r="BA720" s="125"/>
      <c r="BB720" s="125"/>
      <c r="BC720" s="125"/>
      <c r="BD720" s="125"/>
      <c r="BE720" s="125"/>
      <c r="BF720" s="125"/>
      <c r="BG720" s="125"/>
      <c r="BH720" s="125"/>
      <c r="BI720" s="125"/>
      <c r="BJ720" s="125"/>
    </row>
    <row r="721">
      <c r="A721" s="146"/>
      <c r="B721" s="146"/>
      <c r="C721" s="146"/>
      <c r="D721" s="146"/>
      <c r="F721" s="272"/>
      <c r="G721" s="273"/>
      <c r="H721" s="146"/>
      <c r="I721" s="274"/>
      <c r="J721" s="146"/>
      <c r="K721" s="146"/>
      <c r="L721" s="275"/>
      <c r="M721" s="125"/>
      <c r="N721" s="147"/>
      <c r="O721" s="146"/>
      <c r="P721" s="125"/>
      <c r="Q721" s="275"/>
      <c r="R721" s="148"/>
      <c r="S721" s="148"/>
      <c r="T721" s="146"/>
      <c r="U721" s="146"/>
      <c r="V721" s="146"/>
      <c r="W721" s="272"/>
      <c r="X721" s="146"/>
      <c r="Y721" s="125"/>
      <c r="Z721" s="125"/>
      <c r="AA721" s="146"/>
      <c r="AB721" s="183"/>
      <c r="AC721" s="125"/>
      <c r="AD721" s="146"/>
      <c r="AE721" s="125"/>
      <c r="AF721" s="146"/>
      <c r="AG721" s="125"/>
      <c r="AH721" s="146"/>
      <c r="AI721" s="125"/>
      <c r="AJ721" s="125"/>
      <c r="AK721" s="146"/>
      <c r="AL721" s="125"/>
      <c r="AM721" s="125"/>
      <c r="AN721" s="146"/>
      <c r="AO721" s="125"/>
      <c r="AP721" s="146"/>
      <c r="AQ721" s="125"/>
      <c r="AR721" s="146"/>
      <c r="AS721" s="125"/>
      <c r="AT721" s="146"/>
      <c r="AU721" s="125"/>
      <c r="AV721" s="125"/>
      <c r="AW721" s="146"/>
      <c r="AX721" s="125"/>
      <c r="AY721" s="125"/>
      <c r="AZ721" s="185"/>
      <c r="BA721" s="125"/>
      <c r="BB721" s="125"/>
      <c r="BC721" s="125"/>
      <c r="BD721" s="125"/>
      <c r="BE721" s="125"/>
      <c r="BF721" s="125"/>
      <c r="BG721" s="125"/>
      <c r="BH721" s="125"/>
      <c r="BI721" s="125"/>
      <c r="BJ721" s="125"/>
    </row>
    <row r="722">
      <c r="A722" s="146"/>
      <c r="B722" s="146"/>
      <c r="C722" s="146"/>
      <c r="D722" s="146"/>
      <c r="F722" s="272"/>
      <c r="G722" s="273"/>
      <c r="H722" s="146"/>
      <c r="I722" s="274"/>
      <c r="J722" s="146"/>
      <c r="K722" s="146"/>
      <c r="L722" s="275"/>
      <c r="M722" s="125"/>
      <c r="N722" s="147"/>
      <c r="O722" s="146"/>
      <c r="P722" s="125"/>
      <c r="Q722" s="275"/>
      <c r="R722" s="148"/>
      <c r="S722" s="148"/>
      <c r="T722" s="146"/>
      <c r="U722" s="146"/>
      <c r="V722" s="146"/>
      <c r="W722" s="272"/>
      <c r="X722" s="146"/>
      <c r="Y722" s="125"/>
      <c r="Z722" s="125"/>
      <c r="AA722" s="146"/>
      <c r="AB722" s="183"/>
      <c r="AC722" s="125"/>
      <c r="AD722" s="146"/>
      <c r="AE722" s="125"/>
      <c r="AF722" s="146"/>
      <c r="AG722" s="125"/>
      <c r="AH722" s="146"/>
      <c r="AI722" s="125"/>
      <c r="AJ722" s="125"/>
      <c r="AK722" s="146"/>
      <c r="AL722" s="125"/>
      <c r="AM722" s="125"/>
      <c r="AN722" s="146"/>
      <c r="AO722" s="125"/>
      <c r="AP722" s="146"/>
      <c r="AQ722" s="125"/>
      <c r="AR722" s="146"/>
      <c r="AS722" s="125"/>
      <c r="AT722" s="146"/>
      <c r="AU722" s="125"/>
      <c r="AV722" s="125"/>
      <c r="AW722" s="146"/>
      <c r="AX722" s="125"/>
      <c r="AY722" s="125"/>
      <c r="AZ722" s="185"/>
      <c r="BA722" s="125"/>
      <c r="BB722" s="125"/>
      <c r="BC722" s="125"/>
      <c r="BD722" s="125"/>
      <c r="BE722" s="125"/>
      <c r="BF722" s="125"/>
      <c r="BG722" s="125"/>
      <c r="BH722" s="125"/>
      <c r="BI722" s="125"/>
      <c r="BJ722" s="125"/>
    </row>
    <row r="723">
      <c r="A723" s="146"/>
      <c r="B723" s="146"/>
      <c r="C723" s="146"/>
      <c r="D723" s="146"/>
      <c r="F723" s="272"/>
      <c r="G723" s="273"/>
      <c r="H723" s="146"/>
      <c r="I723" s="274"/>
      <c r="J723" s="146"/>
      <c r="K723" s="146"/>
      <c r="L723" s="275"/>
      <c r="M723" s="125"/>
      <c r="N723" s="147"/>
      <c r="O723" s="146"/>
      <c r="P723" s="125"/>
      <c r="Q723" s="275"/>
      <c r="R723" s="148"/>
      <c r="S723" s="148"/>
      <c r="T723" s="146"/>
      <c r="U723" s="146"/>
      <c r="V723" s="146"/>
      <c r="W723" s="272"/>
      <c r="X723" s="146"/>
      <c r="Y723" s="125"/>
      <c r="Z723" s="125"/>
      <c r="AA723" s="146"/>
      <c r="AB723" s="183"/>
      <c r="AC723" s="125"/>
      <c r="AD723" s="146"/>
      <c r="AE723" s="125"/>
      <c r="AF723" s="146"/>
      <c r="AG723" s="125"/>
      <c r="AH723" s="146"/>
      <c r="AI723" s="125"/>
      <c r="AJ723" s="125"/>
      <c r="AK723" s="146"/>
      <c r="AL723" s="125"/>
      <c r="AM723" s="125"/>
      <c r="AN723" s="146"/>
      <c r="AO723" s="125"/>
      <c r="AP723" s="146"/>
      <c r="AQ723" s="125"/>
      <c r="AR723" s="146"/>
      <c r="AS723" s="125"/>
      <c r="AT723" s="146"/>
      <c r="AU723" s="125"/>
      <c r="AV723" s="125"/>
      <c r="AW723" s="146"/>
      <c r="AX723" s="125"/>
      <c r="AY723" s="125"/>
      <c r="AZ723" s="185"/>
      <c r="BA723" s="125"/>
      <c r="BB723" s="125"/>
      <c r="BC723" s="125"/>
      <c r="BD723" s="125"/>
      <c r="BE723" s="125"/>
      <c r="BF723" s="125"/>
      <c r="BG723" s="125"/>
      <c r="BH723" s="125"/>
      <c r="BI723" s="125"/>
      <c r="BJ723" s="125"/>
    </row>
    <row r="724">
      <c r="A724" s="146"/>
      <c r="B724" s="146"/>
      <c r="C724" s="146"/>
      <c r="D724" s="146"/>
      <c r="F724" s="272"/>
      <c r="G724" s="273"/>
      <c r="H724" s="146"/>
      <c r="I724" s="274"/>
      <c r="J724" s="146"/>
      <c r="K724" s="146"/>
      <c r="L724" s="275"/>
      <c r="M724" s="125"/>
      <c r="N724" s="147"/>
      <c r="O724" s="146"/>
      <c r="P724" s="125"/>
      <c r="Q724" s="275"/>
      <c r="R724" s="148"/>
      <c r="S724" s="148"/>
      <c r="T724" s="146"/>
      <c r="U724" s="146"/>
      <c r="V724" s="146"/>
      <c r="W724" s="272"/>
      <c r="X724" s="146"/>
      <c r="Y724" s="125"/>
      <c r="Z724" s="125"/>
      <c r="AA724" s="146"/>
      <c r="AB724" s="183"/>
      <c r="AC724" s="125"/>
      <c r="AD724" s="146"/>
      <c r="AE724" s="125"/>
      <c r="AF724" s="146"/>
      <c r="AG724" s="125"/>
      <c r="AH724" s="146"/>
      <c r="AI724" s="125"/>
      <c r="AJ724" s="125"/>
      <c r="AK724" s="146"/>
      <c r="AL724" s="125"/>
      <c r="AM724" s="125"/>
      <c r="AN724" s="146"/>
      <c r="AO724" s="125"/>
      <c r="AP724" s="146"/>
      <c r="AQ724" s="125"/>
      <c r="AR724" s="146"/>
      <c r="AS724" s="125"/>
      <c r="AT724" s="146"/>
      <c r="AU724" s="125"/>
      <c r="AV724" s="125"/>
      <c r="AW724" s="146"/>
      <c r="AX724" s="125"/>
      <c r="AY724" s="125"/>
      <c r="AZ724" s="185"/>
      <c r="BA724" s="125"/>
      <c r="BB724" s="125"/>
      <c r="BC724" s="125"/>
      <c r="BD724" s="125"/>
      <c r="BE724" s="125"/>
      <c r="BF724" s="125"/>
      <c r="BG724" s="125"/>
      <c r="BH724" s="125"/>
      <c r="BI724" s="125"/>
      <c r="BJ724" s="125"/>
    </row>
    <row r="725">
      <c r="A725" s="146"/>
      <c r="B725" s="146"/>
      <c r="C725" s="146"/>
      <c r="D725" s="146"/>
      <c r="F725" s="272"/>
      <c r="G725" s="273"/>
      <c r="H725" s="146"/>
      <c r="I725" s="274"/>
      <c r="J725" s="146"/>
      <c r="K725" s="146"/>
      <c r="L725" s="275"/>
      <c r="M725" s="125"/>
      <c r="N725" s="147"/>
      <c r="O725" s="146"/>
      <c r="P725" s="125"/>
      <c r="Q725" s="275"/>
      <c r="R725" s="148"/>
      <c r="S725" s="148"/>
      <c r="T725" s="146"/>
      <c r="U725" s="146"/>
      <c r="V725" s="146"/>
      <c r="W725" s="272"/>
      <c r="X725" s="146"/>
      <c r="Y725" s="125"/>
      <c r="Z725" s="125"/>
      <c r="AA725" s="146"/>
      <c r="AB725" s="183"/>
      <c r="AC725" s="125"/>
      <c r="AD725" s="146"/>
      <c r="AE725" s="125"/>
      <c r="AF725" s="146"/>
      <c r="AG725" s="125"/>
      <c r="AH725" s="146"/>
      <c r="AI725" s="125"/>
      <c r="AJ725" s="125"/>
      <c r="AK725" s="146"/>
      <c r="AL725" s="125"/>
      <c r="AM725" s="125"/>
      <c r="AN725" s="146"/>
      <c r="AO725" s="125"/>
      <c r="AP725" s="146"/>
      <c r="AQ725" s="125"/>
      <c r="AR725" s="146"/>
      <c r="AS725" s="125"/>
      <c r="AT725" s="146"/>
      <c r="AU725" s="125"/>
      <c r="AV725" s="125"/>
      <c r="AW725" s="146"/>
      <c r="AX725" s="125"/>
      <c r="AY725" s="125"/>
      <c r="AZ725" s="185"/>
      <c r="BA725" s="125"/>
      <c r="BB725" s="125"/>
      <c r="BC725" s="125"/>
      <c r="BD725" s="125"/>
      <c r="BE725" s="125"/>
      <c r="BF725" s="125"/>
      <c r="BG725" s="125"/>
      <c r="BH725" s="125"/>
      <c r="BI725" s="125"/>
      <c r="BJ725" s="125"/>
    </row>
    <row r="726">
      <c r="A726" s="146"/>
      <c r="B726" s="146"/>
      <c r="C726" s="146"/>
      <c r="D726" s="146"/>
      <c r="F726" s="272"/>
      <c r="G726" s="273"/>
      <c r="H726" s="146"/>
      <c r="I726" s="274"/>
      <c r="J726" s="146"/>
      <c r="K726" s="146"/>
      <c r="L726" s="275"/>
      <c r="M726" s="125"/>
      <c r="N726" s="147"/>
      <c r="O726" s="146"/>
      <c r="P726" s="125"/>
      <c r="Q726" s="275"/>
      <c r="R726" s="148"/>
      <c r="S726" s="148"/>
      <c r="T726" s="146"/>
      <c r="U726" s="146"/>
      <c r="V726" s="146"/>
      <c r="W726" s="272"/>
      <c r="X726" s="146"/>
      <c r="Y726" s="125"/>
      <c r="Z726" s="125"/>
      <c r="AA726" s="146"/>
      <c r="AB726" s="183"/>
      <c r="AC726" s="125"/>
      <c r="AD726" s="146"/>
      <c r="AE726" s="125"/>
      <c r="AF726" s="146"/>
      <c r="AG726" s="125"/>
      <c r="AH726" s="146"/>
      <c r="AI726" s="125"/>
      <c r="AJ726" s="125"/>
      <c r="AK726" s="146"/>
      <c r="AL726" s="125"/>
      <c r="AM726" s="125"/>
      <c r="AN726" s="146"/>
      <c r="AO726" s="125"/>
      <c r="AP726" s="146"/>
      <c r="AQ726" s="125"/>
      <c r="AR726" s="146"/>
      <c r="AS726" s="125"/>
      <c r="AT726" s="146"/>
      <c r="AU726" s="125"/>
      <c r="AV726" s="125"/>
      <c r="AW726" s="146"/>
      <c r="AX726" s="125"/>
      <c r="AY726" s="125"/>
      <c r="AZ726" s="185"/>
      <c r="BA726" s="125"/>
      <c r="BB726" s="125"/>
      <c r="BC726" s="125"/>
      <c r="BD726" s="125"/>
      <c r="BE726" s="125"/>
      <c r="BF726" s="125"/>
      <c r="BG726" s="125"/>
      <c r="BH726" s="125"/>
      <c r="BI726" s="125"/>
      <c r="BJ726" s="125"/>
    </row>
    <row r="727">
      <c r="A727" s="146"/>
      <c r="B727" s="146"/>
      <c r="C727" s="146"/>
      <c r="D727" s="146"/>
      <c r="F727" s="272"/>
      <c r="G727" s="273"/>
      <c r="H727" s="146"/>
      <c r="I727" s="274"/>
      <c r="J727" s="146"/>
      <c r="K727" s="146"/>
      <c r="L727" s="275"/>
      <c r="M727" s="125"/>
      <c r="N727" s="147"/>
      <c r="O727" s="146"/>
      <c r="P727" s="125"/>
      <c r="Q727" s="275"/>
      <c r="R727" s="148"/>
      <c r="S727" s="148"/>
      <c r="T727" s="146"/>
      <c r="U727" s="146"/>
      <c r="V727" s="146"/>
      <c r="W727" s="272"/>
      <c r="X727" s="146"/>
      <c r="Y727" s="125"/>
      <c r="Z727" s="125"/>
      <c r="AA727" s="146"/>
      <c r="AB727" s="183"/>
      <c r="AC727" s="125"/>
      <c r="AD727" s="146"/>
      <c r="AE727" s="125"/>
      <c r="AF727" s="146"/>
      <c r="AG727" s="125"/>
      <c r="AH727" s="146"/>
      <c r="AI727" s="125"/>
      <c r="AJ727" s="125"/>
      <c r="AK727" s="146"/>
      <c r="AL727" s="125"/>
      <c r="AM727" s="125"/>
      <c r="AN727" s="146"/>
      <c r="AO727" s="125"/>
      <c r="AP727" s="146"/>
      <c r="AQ727" s="125"/>
      <c r="AR727" s="146"/>
      <c r="AS727" s="125"/>
      <c r="AT727" s="146"/>
      <c r="AU727" s="125"/>
      <c r="AV727" s="125"/>
      <c r="AW727" s="146"/>
      <c r="AX727" s="125"/>
      <c r="AY727" s="125"/>
      <c r="AZ727" s="185"/>
      <c r="BA727" s="125"/>
      <c r="BB727" s="125"/>
      <c r="BC727" s="125"/>
      <c r="BD727" s="125"/>
      <c r="BE727" s="125"/>
      <c r="BF727" s="125"/>
      <c r="BG727" s="125"/>
      <c r="BH727" s="125"/>
      <c r="BI727" s="125"/>
      <c r="BJ727" s="125"/>
    </row>
    <row r="728">
      <c r="A728" s="146"/>
      <c r="B728" s="146"/>
      <c r="C728" s="146"/>
      <c r="D728" s="146"/>
      <c r="F728" s="272"/>
      <c r="G728" s="273"/>
      <c r="H728" s="146"/>
      <c r="I728" s="274"/>
      <c r="J728" s="146"/>
      <c r="K728" s="146"/>
      <c r="L728" s="275"/>
      <c r="M728" s="125"/>
      <c r="N728" s="147"/>
      <c r="O728" s="146"/>
      <c r="P728" s="125"/>
      <c r="Q728" s="275"/>
      <c r="R728" s="148"/>
      <c r="S728" s="148"/>
      <c r="T728" s="146"/>
      <c r="U728" s="146"/>
      <c r="V728" s="146"/>
      <c r="W728" s="272"/>
      <c r="X728" s="146"/>
      <c r="Y728" s="125"/>
      <c r="Z728" s="125"/>
      <c r="AA728" s="146"/>
      <c r="AB728" s="183"/>
      <c r="AC728" s="125"/>
      <c r="AD728" s="146"/>
      <c r="AE728" s="125"/>
      <c r="AF728" s="146"/>
      <c r="AG728" s="125"/>
      <c r="AH728" s="146"/>
      <c r="AI728" s="125"/>
      <c r="AJ728" s="125"/>
      <c r="AK728" s="146"/>
      <c r="AL728" s="125"/>
      <c r="AM728" s="125"/>
      <c r="AN728" s="146"/>
      <c r="AO728" s="125"/>
      <c r="AP728" s="146"/>
      <c r="AQ728" s="125"/>
      <c r="AR728" s="146"/>
      <c r="AS728" s="125"/>
      <c r="AT728" s="146"/>
      <c r="AU728" s="125"/>
      <c r="AV728" s="125"/>
      <c r="AW728" s="146"/>
      <c r="AX728" s="125"/>
      <c r="AY728" s="125"/>
      <c r="AZ728" s="185"/>
      <c r="BA728" s="125"/>
      <c r="BB728" s="125"/>
      <c r="BC728" s="125"/>
      <c r="BD728" s="125"/>
      <c r="BE728" s="125"/>
      <c r="BF728" s="125"/>
      <c r="BG728" s="125"/>
      <c r="BH728" s="125"/>
      <c r="BI728" s="125"/>
      <c r="BJ728" s="125"/>
    </row>
    <row r="729">
      <c r="A729" s="146"/>
      <c r="B729" s="146"/>
      <c r="C729" s="146"/>
      <c r="D729" s="146"/>
      <c r="F729" s="272"/>
      <c r="G729" s="273"/>
      <c r="H729" s="146"/>
      <c r="I729" s="274"/>
      <c r="J729" s="146"/>
      <c r="K729" s="146"/>
      <c r="L729" s="275"/>
      <c r="M729" s="125"/>
      <c r="N729" s="147"/>
      <c r="O729" s="146"/>
      <c r="P729" s="125"/>
      <c r="Q729" s="275"/>
      <c r="R729" s="148"/>
      <c r="S729" s="148"/>
      <c r="T729" s="146"/>
      <c r="U729" s="146"/>
      <c r="V729" s="146"/>
      <c r="W729" s="272"/>
      <c r="X729" s="146"/>
      <c r="Y729" s="125"/>
      <c r="Z729" s="125"/>
      <c r="AA729" s="146"/>
      <c r="AB729" s="183"/>
      <c r="AC729" s="125"/>
      <c r="AD729" s="146"/>
      <c r="AE729" s="125"/>
      <c r="AF729" s="146"/>
      <c r="AG729" s="125"/>
      <c r="AH729" s="146"/>
      <c r="AI729" s="125"/>
      <c r="AJ729" s="125"/>
      <c r="AK729" s="146"/>
      <c r="AL729" s="125"/>
      <c r="AM729" s="125"/>
      <c r="AN729" s="146"/>
      <c r="AO729" s="125"/>
      <c r="AP729" s="146"/>
      <c r="AQ729" s="125"/>
      <c r="AR729" s="146"/>
      <c r="AS729" s="125"/>
      <c r="AT729" s="146"/>
      <c r="AU729" s="125"/>
      <c r="AV729" s="125"/>
      <c r="AW729" s="146"/>
      <c r="AX729" s="125"/>
      <c r="AY729" s="125"/>
      <c r="AZ729" s="185"/>
      <c r="BA729" s="125"/>
      <c r="BB729" s="125"/>
      <c r="BC729" s="125"/>
      <c r="BD729" s="125"/>
      <c r="BE729" s="125"/>
      <c r="BF729" s="125"/>
      <c r="BG729" s="125"/>
      <c r="BH729" s="125"/>
      <c r="BI729" s="125"/>
      <c r="BJ729" s="125"/>
    </row>
    <row r="730">
      <c r="A730" s="146"/>
      <c r="B730" s="146"/>
      <c r="C730" s="146"/>
      <c r="D730" s="146"/>
      <c r="F730" s="272"/>
      <c r="G730" s="273"/>
      <c r="H730" s="146"/>
      <c r="I730" s="274"/>
      <c r="J730" s="146"/>
      <c r="K730" s="146"/>
      <c r="L730" s="275"/>
      <c r="M730" s="125"/>
      <c r="N730" s="147"/>
      <c r="O730" s="146"/>
      <c r="P730" s="125"/>
      <c r="Q730" s="275"/>
      <c r="R730" s="148"/>
      <c r="S730" s="148"/>
      <c r="T730" s="146"/>
      <c r="U730" s="146"/>
      <c r="V730" s="146"/>
      <c r="W730" s="272"/>
      <c r="X730" s="146"/>
      <c r="Y730" s="125"/>
      <c r="Z730" s="125"/>
      <c r="AA730" s="146"/>
      <c r="AB730" s="183"/>
      <c r="AC730" s="125"/>
      <c r="AD730" s="146"/>
      <c r="AE730" s="125"/>
      <c r="AF730" s="146"/>
      <c r="AG730" s="125"/>
      <c r="AH730" s="146"/>
      <c r="AI730" s="125"/>
      <c r="AJ730" s="125"/>
      <c r="AK730" s="146"/>
      <c r="AL730" s="125"/>
      <c r="AM730" s="125"/>
      <c r="AN730" s="146"/>
      <c r="AO730" s="125"/>
      <c r="AP730" s="146"/>
      <c r="AQ730" s="125"/>
      <c r="AR730" s="146"/>
      <c r="AS730" s="125"/>
      <c r="AT730" s="146"/>
      <c r="AU730" s="125"/>
      <c r="AV730" s="125"/>
      <c r="AW730" s="146"/>
      <c r="AX730" s="125"/>
      <c r="AY730" s="125"/>
      <c r="AZ730" s="185"/>
      <c r="BA730" s="125"/>
      <c r="BB730" s="125"/>
      <c r="BC730" s="125"/>
      <c r="BD730" s="125"/>
      <c r="BE730" s="125"/>
      <c r="BF730" s="125"/>
      <c r="BG730" s="125"/>
      <c r="BH730" s="125"/>
      <c r="BI730" s="125"/>
      <c r="BJ730" s="125"/>
    </row>
    <row r="731">
      <c r="A731" s="146"/>
      <c r="B731" s="146"/>
      <c r="C731" s="146"/>
      <c r="D731" s="146"/>
      <c r="F731" s="272"/>
      <c r="G731" s="273"/>
      <c r="H731" s="146"/>
      <c r="I731" s="274"/>
      <c r="J731" s="146"/>
      <c r="K731" s="146"/>
      <c r="L731" s="275"/>
      <c r="M731" s="125"/>
      <c r="N731" s="147"/>
      <c r="O731" s="146"/>
      <c r="P731" s="125"/>
      <c r="Q731" s="275"/>
      <c r="R731" s="148"/>
      <c r="S731" s="148"/>
      <c r="T731" s="146"/>
      <c r="U731" s="146"/>
      <c r="V731" s="146"/>
      <c r="W731" s="272"/>
      <c r="X731" s="146"/>
      <c r="Y731" s="125"/>
      <c r="Z731" s="125"/>
      <c r="AA731" s="146"/>
      <c r="AB731" s="183"/>
      <c r="AC731" s="125"/>
      <c r="AD731" s="146"/>
      <c r="AE731" s="125"/>
      <c r="AF731" s="146"/>
      <c r="AG731" s="125"/>
      <c r="AH731" s="146"/>
      <c r="AI731" s="125"/>
      <c r="AJ731" s="125"/>
      <c r="AK731" s="146"/>
      <c r="AL731" s="125"/>
      <c r="AM731" s="125"/>
      <c r="AN731" s="146"/>
      <c r="AO731" s="125"/>
      <c r="AP731" s="146"/>
      <c r="AQ731" s="125"/>
      <c r="AR731" s="146"/>
      <c r="AS731" s="125"/>
      <c r="AT731" s="146"/>
      <c r="AU731" s="125"/>
      <c r="AV731" s="125"/>
      <c r="AW731" s="146"/>
      <c r="AX731" s="125"/>
      <c r="AY731" s="125"/>
      <c r="AZ731" s="185"/>
      <c r="BA731" s="125"/>
      <c r="BB731" s="125"/>
      <c r="BC731" s="125"/>
      <c r="BD731" s="125"/>
      <c r="BE731" s="125"/>
      <c r="BF731" s="125"/>
      <c r="BG731" s="125"/>
      <c r="BH731" s="125"/>
      <c r="BI731" s="125"/>
      <c r="BJ731" s="125"/>
    </row>
    <row r="732">
      <c r="A732" s="146"/>
      <c r="B732" s="146"/>
      <c r="C732" s="146"/>
      <c r="D732" s="146"/>
      <c r="F732" s="272"/>
      <c r="G732" s="273"/>
      <c r="H732" s="146"/>
      <c r="I732" s="274"/>
      <c r="J732" s="146"/>
      <c r="K732" s="146"/>
      <c r="L732" s="275"/>
      <c r="M732" s="125"/>
      <c r="N732" s="147"/>
      <c r="O732" s="146"/>
      <c r="P732" s="125"/>
      <c r="Q732" s="275"/>
      <c r="R732" s="148"/>
      <c r="S732" s="148"/>
      <c r="T732" s="146"/>
      <c r="U732" s="146"/>
      <c r="V732" s="146"/>
      <c r="W732" s="272"/>
      <c r="X732" s="146"/>
      <c r="Y732" s="125"/>
      <c r="Z732" s="125"/>
      <c r="AA732" s="146"/>
      <c r="AB732" s="183"/>
      <c r="AC732" s="125"/>
      <c r="AD732" s="146"/>
      <c r="AE732" s="125"/>
      <c r="AF732" s="146"/>
      <c r="AG732" s="125"/>
      <c r="AH732" s="146"/>
      <c r="AI732" s="125"/>
      <c r="AJ732" s="125"/>
      <c r="AK732" s="146"/>
      <c r="AL732" s="125"/>
      <c r="AM732" s="125"/>
      <c r="AN732" s="146"/>
      <c r="AO732" s="125"/>
      <c r="AP732" s="146"/>
      <c r="AQ732" s="125"/>
      <c r="AR732" s="146"/>
      <c r="AS732" s="125"/>
      <c r="AT732" s="146"/>
      <c r="AU732" s="125"/>
      <c r="AV732" s="125"/>
      <c r="AW732" s="146"/>
      <c r="AX732" s="125"/>
      <c r="AY732" s="125"/>
      <c r="AZ732" s="185"/>
      <c r="BA732" s="125"/>
      <c r="BB732" s="125"/>
      <c r="BC732" s="125"/>
      <c r="BD732" s="125"/>
      <c r="BE732" s="125"/>
      <c r="BF732" s="125"/>
      <c r="BG732" s="125"/>
      <c r="BH732" s="125"/>
      <c r="BI732" s="125"/>
      <c r="BJ732" s="125"/>
    </row>
    <row r="733">
      <c r="A733" s="146"/>
      <c r="B733" s="146"/>
      <c r="C733" s="146"/>
      <c r="D733" s="146"/>
      <c r="F733" s="272"/>
      <c r="G733" s="273"/>
      <c r="H733" s="146"/>
      <c r="I733" s="274"/>
      <c r="J733" s="146"/>
      <c r="K733" s="146"/>
      <c r="L733" s="275"/>
      <c r="M733" s="125"/>
      <c r="N733" s="147"/>
      <c r="O733" s="146"/>
      <c r="P733" s="125"/>
      <c r="Q733" s="275"/>
      <c r="R733" s="148"/>
      <c r="S733" s="148"/>
      <c r="T733" s="146"/>
      <c r="U733" s="146"/>
      <c r="V733" s="146"/>
      <c r="W733" s="272"/>
      <c r="X733" s="146"/>
      <c r="Y733" s="125"/>
      <c r="Z733" s="125"/>
      <c r="AA733" s="146"/>
      <c r="AB733" s="183"/>
      <c r="AC733" s="125"/>
      <c r="AD733" s="146"/>
      <c r="AE733" s="125"/>
      <c r="AF733" s="146"/>
      <c r="AG733" s="125"/>
      <c r="AH733" s="146"/>
      <c r="AI733" s="125"/>
      <c r="AJ733" s="125"/>
      <c r="AK733" s="146"/>
      <c r="AL733" s="125"/>
      <c r="AM733" s="125"/>
      <c r="AN733" s="146"/>
      <c r="AO733" s="125"/>
      <c r="AP733" s="146"/>
      <c r="AQ733" s="125"/>
      <c r="AR733" s="146"/>
      <c r="AS733" s="125"/>
      <c r="AT733" s="146"/>
      <c r="AU733" s="125"/>
      <c r="AV733" s="125"/>
      <c r="AW733" s="146"/>
      <c r="AX733" s="125"/>
      <c r="AY733" s="125"/>
      <c r="AZ733" s="185"/>
      <c r="BA733" s="125"/>
      <c r="BB733" s="125"/>
      <c r="BC733" s="125"/>
      <c r="BD733" s="125"/>
      <c r="BE733" s="125"/>
      <c r="BF733" s="125"/>
      <c r="BG733" s="125"/>
      <c r="BH733" s="125"/>
      <c r="BI733" s="125"/>
      <c r="BJ733" s="125"/>
    </row>
    <row r="734">
      <c r="A734" s="146"/>
      <c r="B734" s="146"/>
      <c r="C734" s="146"/>
      <c r="D734" s="146"/>
      <c r="F734" s="272"/>
      <c r="G734" s="273"/>
      <c r="H734" s="146"/>
      <c r="I734" s="274"/>
      <c r="J734" s="146"/>
      <c r="K734" s="146"/>
      <c r="L734" s="275"/>
      <c r="M734" s="125"/>
      <c r="N734" s="147"/>
      <c r="O734" s="146"/>
      <c r="P734" s="125"/>
      <c r="Q734" s="275"/>
      <c r="R734" s="148"/>
      <c r="S734" s="148"/>
      <c r="T734" s="146"/>
      <c r="U734" s="146"/>
      <c r="V734" s="146"/>
      <c r="W734" s="272"/>
      <c r="X734" s="146"/>
      <c r="Y734" s="125"/>
      <c r="Z734" s="125"/>
      <c r="AA734" s="146"/>
      <c r="AB734" s="183"/>
      <c r="AC734" s="125"/>
      <c r="AD734" s="146"/>
      <c r="AE734" s="125"/>
      <c r="AF734" s="146"/>
      <c r="AG734" s="125"/>
      <c r="AH734" s="146"/>
      <c r="AI734" s="125"/>
      <c r="AJ734" s="125"/>
      <c r="AK734" s="146"/>
      <c r="AL734" s="125"/>
      <c r="AM734" s="125"/>
      <c r="AN734" s="146"/>
      <c r="AO734" s="125"/>
      <c r="AP734" s="146"/>
      <c r="AQ734" s="125"/>
      <c r="AR734" s="146"/>
      <c r="AS734" s="125"/>
      <c r="AT734" s="146"/>
      <c r="AU734" s="125"/>
      <c r="AV734" s="125"/>
      <c r="AW734" s="146"/>
      <c r="AX734" s="125"/>
      <c r="AY734" s="125"/>
      <c r="AZ734" s="185"/>
      <c r="BA734" s="125"/>
      <c r="BB734" s="125"/>
      <c r="BC734" s="125"/>
      <c r="BD734" s="125"/>
      <c r="BE734" s="125"/>
      <c r="BF734" s="125"/>
      <c r="BG734" s="125"/>
      <c r="BH734" s="125"/>
      <c r="BI734" s="125"/>
      <c r="BJ734" s="125"/>
    </row>
    <row r="735">
      <c r="A735" s="146"/>
      <c r="B735" s="146"/>
      <c r="C735" s="146"/>
      <c r="D735" s="146"/>
      <c r="F735" s="272"/>
      <c r="G735" s="273"/>
      <c r="H735" s="146"/>
      <c r="I735" s="274"/>
      <c r="J735" s="146"/>
      <c r="K735" s="146"/>
      <c r="L735" s="275"/>
      <c r="M735" s="125"/>
      <c r="N735" s="147"/>
      <c r="O735" s="146"/>
      <c r="P735" s="125"/>
      <c r="Q735" s="275"/>
      <c r="R735" s="148"/>
      <c r="S735" s="148"/>
      <c r="T735" s="146"/>
      <c r="U735" s="146"/>
      <c r="V735" s="146"/>
      <c r="W735" s="272"/>
      <c r="X735" s="146"/>
      <c r="Y735" s="125"/>
      <c r="Z735" s="125"/>
      <c r="AA735" s="146"/>
      <c r="AB735" s="183"/>
      <c r="AC735" s="125"/>
      <c r="AD735" s="146"/>
      <c r="AE735" s="125"/>
      <c r="AF735" s="146"/>
      <c r="AG735" s="125"/>
      <c r="AH735" s="146"/>
      <c r="AI735" s="125"/>
      <c r="AJ735" s="125"/>
      <c r="AK735" s="146"/>
      <c r="AL735" s="125"/>
      <c r="AM735" s="125"/>
      <c r="AN735" s="146"/>
      <c r="AO735" s="125"/>
      <c r="AP735" s="146"/>
      <c r="AQ735" s="125"/>
      <c r="AR735" s="146"/>
      <c r="AS735" s="125"/>
      <c r="AT735" s="146"/>
      <c r="AU735" s="125"/>
      <c r="AV735" s="125"/>
      <c r="AW735" s="146"/>
      <c r="AX735" s="125"/>
      <c r="AY735" s="125"/>
      <c r="AZ735" s="185"/>
      <c r="BA735" s="125"/>
      <c r="BB735" s="125"/>
      <c r="BC735" s="125"/>
      <c r="BD735" s="125"/>
      <c r="BE735" s="125"/>
      <c r="BF735" s="125"/>
      <c r="BG735" s="125"/>
      <c r="BH735" s="125"/>
      <c r="BI735" s="125"/>
      <c r="BJ735" s="125"/>
    </row>
    <row r="736">
      <c r="A736" s="146"/>
      <c r="B736" s="146"/>
      <c r="C736" s="146"/>
      <c r="D736" s="146"/>
      <c r="F736" s="272"/>
      <c r="G736" s="273"/>
      <c r="H736" s="146"/>
      <c r="I736" s="274"/>
      <c r="J736" s="146"/>
      <c r="K736" s="146"/>
      <c r="L736" s="275"/>
      <c r="M736" s="125"/>
      <c r="N736" s="147"/>
      <c r="O736" s="146"/>
      <c r="P736" s="125"/>
      <c r="Q736" s="275"/>
      <c r="R736" s="148"/>
      <c r="S736" s="148"/>
      <c r="T736" s="146"/>
      <c r="U736" s="146"/>
      <c r="V736" s="146"/>
      <c r="W736" s="272"/>
      <c r="X736" s="146"/>
      <c r="Y736" s="125"/>
      <c r="Z736" s="125"/>
      <c r="AA736" s="146"/>
      <c r="AB736" s="183"/>
      <c r="AC736" s="125"/>
      <c r="AD736" s="146"/>
      <c r="AE736" s="125"/>
      <c r="AF736" s="146"/>
      <c r="AG736" s="125"/>
      <c r="AH736" s="146"/>
      <c r="AI736" s="125"/>
      <c r="AJ736" s="125"/>
      <c r="AK736" s="146"/>
      <c r="AL736" s="125"/>
      <c r="AM736" s="125"/>
      <c r="AN736" s="146"/>
      <c r="AO736" s="125"/>
      <c r="AP736" s="146"/>
      <c r="AQ736" s="125"/>
      <c r="AR736" s="146"/>
      <c r="AS736" s="125"/>
      <c r="AT736" s="146"/>
      <c r="AU736" s="125"/>
      <c r="AV736" s="125"/>
      <c r="AW736" s="146"/>
      <c r="AX736" s="125"/>
      <c r="AY736" s="125"/>
      <c r="AZ736" s="185"/>
      <c r="BA736" s="125"/>
      <c r="BB736" s="125"/>
      <c r="BC736" s="125"/>
      <c r="BD736" s="125"/>
      <c r="BE736" s="125"/>
      <c r="BF736" s="125"/>
      <c r="BG736" s="125"/>
      <c r="BH736" s="125"/>
      <c r="BI736" s="125"/>
      <c r="BJ736" s="125"/>
    </row>
    <row r="737">
      <c r="A737" s="146"/>
      <c r="B737" s="146"/>
      <c r="C737" s="146"/>
      <c r="D737" s="146"/>
      <c r="F737" s="272"/>
      <c r="G737" s="273"/>
      <c r="H737" s="146"/>
      <c r="I737" s="274"/>
      <c r="J737" s="146"/>
      <c r="K737" s="146"/>
      <c r="L737" s="275"/>
      <c r="M737" s="125"/>
      <c r="N737" s="147"/>
      <c r="O737" s="146"/>
      <c r="P737" s="125"/>
      <c r="Q737" s="275"/>
      <c r="R737" s="148"/>
      <c r="S737" s="148"/>
      <c r="T737" s="146"/>
      <c r="U737" s="146"/>
      <c r="V737" s="146"/>
      <c r="W737" s="272"/>
      <c r="X737" s="146"/>
      <c r="Y737" s="125"/>
      <c r="Z737" s="125"/>
      <c r="AA737" s="146"/>
      <c r="AB737" s="183"/>
      <c r="AC737" s="125"/>
      <c r="AD737" s="146"/>
      <c r="AE737" s="125"/>
      <c r="AF737" s="146"/>
      <c r="AG737" s="125"/>
      <c r="AH737" s="146"/>
      <c r="AI737" s="125"/>
      <c r="AJ737" s="125"/>
      <c r="AK737" s="146"/>
      <c r="AL737" s="125"/>
      <c r="AM737" s="125"/>
      <c r="AN737" s="146"/>
      <c r="AO737" s="125"/>
      <c r="AP737" s="146"/>
      <c r="AQ737" s="125"/>
      <c r="AR737" s="146"/>
      <c r="AS737" s="125"/>
      <c r="AT737" s="146"/>
      <c r="AU737" s="125"/>
      <c r="AV737" s="125"/>
      <c r="AW737" s="146"/>
      <c r="AX737" s="125"/>
      <c r="AY737" s="125"/>
      <c r="AZ737" s="185"/>
      <c r="BA737" s="125"/>
      <c r="BB737" s="125"/>
      <c r="BC737" s="125"/>
      <c r="BD737" s="125"/>
      <c r="BE737" s="125"/>
      <c r="BF737" s="125"/>
      <c r="BG737" s="125"/>
      <c r="BH737" s="125"/>
      <c r="BI737" s="125"/>
      <c r="BJ737" s="125"/>
    </row>
    <row r="738">
      <c r="A738" s="146"/>
      <c r="B738" s="146"/>
      <c r="C738" s="146"/>
      <c r="D738" s="146"/>
      <c r="F738" s="272"/>
      <c r="G738" s="273"/>
      <c r="H738" s="146"/>
      <c r="I738" s="274"/>
      <c r="J738" s="146"/>
      <c r="K738" s="146"/>
      <c r="L738" s="275"/>
      <c r="M738" s="125"/>
      <c r="N738" s="147"/>
      <c r="O738" s="146"/>
      <c r="P738" s="125"/>
      <c r="Q738" s="275"/>
      <c r="R738" s="148"/>
      <c r="S738" s="148"/>
      <c r="T738" s="146"/>
      <c r="U738" s="146"/>
      <c r="V738" s="146"/>
      <c r="W738" s="272"/>
      <c r="X738" s="146"/>
      <c r="Y738" s="125"/>
      <c r="Z738" s="125"/>
      <c r="AA738" s="146"/>
      <c r="AB738" s="183"/>
      <c r="AC738" s="125"/>
      <c r="AD738" s="146"/>
      <c r="AE738" s="125"/>
      <c r="AF738" s="146"/>
      <c r="AG738" s="125"/>
      <c r="AH738" s="146"/>
      <c r="AI738" s="125"/>
      <c r="AJ738" s="125"/>
      <c r="AK738" s="146"/>
      <c r="AL738" s="125"/>
      <c r="AM738" s="125"/>
      <c r="AN738" s="146"/>
      <c r="AO738" s="125"/>
      <c r="AP738" s="146"/>
      <c r="AQ738" s="125"/>
      <c r="AR738" s="146"/>
      <c r="AS738" s="125"/>
      <c r="AT738" s="146"/>
      <c r="AU738" s="125"/>
      <c r="AV738" s="125"/>
      <c r="AW738" s="146"/>
      <c r="AX738" s="125"/>
      <c r="AY738" s="125"/>
      <c r="AZ738" s="185"/>
      <c r="BA738" s="125"/>
      <c r="BB738" s="125"/>
      <c r="BC738" s="125"/>
      <c r="BD738" s="125"/>
      <c r="BE738" s="125"/>
      <c r="BF738" s="125"/>
      <c r="BG738" s="125"/>
      <c r="BH738" s="125"/>
      <c r="BI738" s="125"/>
      <c r="BJ738" s="125"/>
    </row>
    <row r="739">
      <c r="A739" s="146"/>
      <c r="B739" s="146"/>
      <c r="C739" s="146"/>
      <c r="D739" s="146"/>
      <c r="F739" s="272"/>
      <c r="G739" s="273"/>
      <c r="H739" s="146"/>
      <c r="I739" s="274"/>
      <c r="J739" s="146"/>
      <c r="K739" s="146"/>
      <c r="L739" s="275"/>
      <c r="M739" s="125"/>
      <c r="N739" s="147"/>
      <c r="O739" s="146"/>
      <c r="P739" s="125"/>
      <c r="Q739" s="275"/>
      <c r="R739" s="148"/>
      <c r="S739" s="148"/>
      <c r="T739" s="146"/>
      <c r="U739" s="146"/>
      <c r="V739" s="146"/>
      <c r="W739" s="272"/>
      <c r="X739" s="146"/>
      <c r="Y739" s="125"/>
      <c r="Z739" s="125"/>
      <c r="AA739" s="146"/>
      <c r="AB739" s="183"/>
      <c r="AC739" s="125"/>
      <c r="AD739" s="146"/>
      <c r="AE739" s="125"/>
      <c r="AF739" s="146"/>
      <c r="AG739" s="125"/>
      <c r="AH739" s="146"/>
      <c r="AI739" s="125"/>
      <c r="AJ739" s="125"/>
      <c r="AK739" s="146"/>
      <c r="AL739" s="125"/>
      <c r="AM739" s="125"/>
      <c r="AN739" s="146"/>
      <c r="AO739" s="125"/>
      <c r="AP739" s="146"/>
      <c r="AQ739" s="125"/>
      <c r="AR739" s="146"/>
      <c r="AS739" s="125"/>
      <c r="AT739" s="146"/>
      <c r="AU739" s="125"/>
      <c r="AV739" s="125"/>
      <c r="AW739" s="146"/>
      <c r="AX739" s="125"/>
      <c r="AY739" s="125"/>
      <c r="AZ739" s="185"/>
      <c r="BA739" s="125"/>
      <c r="BB739" s="125"/>
      <c r="BC739" s="125"/>
      <c r="BD739" s="125"/>
      <c r="BE739" s="125"/>
      <c r="BF739" s="125"/>
      <c r="BG739" s="125"/>
      <c r="BH739" s="125"/>
      <c r="BI739" s="125"/>
      <c r="BJ739" s="125"/>
    </row>
    <row r="740">
      <c r="A740" s="146"/>
      <c r="B740" s="146"/>
      <c r="C740" s="146"/>
      <c r="D740" s="146"/>
      <c r="F740" s="272"/>
      <c r="G740" s="273"/>
      <c r="H740" s="146"/>
      <c r="I740" s="274"/>
      <c r="J740" s="146"/>
      <c r="K740" s="146"/>
      <c r="L740" s="275"/>
      <c r="M740" s="125"/>
      <c r="N740" s="147"/>
      <c r="O740" s="146"/>
      <c r="P740" s="125"/>
      <c r="Q740" s="275"/>
      <c r="R740" s="148"/>
      <c r="S740" s="148"/>
      <c r="T740" s="146"/>
      <c r="U740" s="146"/>
      <c r="V740" s="146"/>
      <c r="W740" s="272"/>
      <c r="X740" s="146"/>
      <c r="Y740" s="125"/>
      <c r="Z740" s="125"/>
      <c r="AA740" s="146"/>
      <c r="AB740" s="183"/>
      <c r="AC740" s="125"/>
      <c r="AD740" s="146"/>
      <c r="AE740" s="125"/>
      <c r="AF740" s="146"/>
      <c r="AG740" s="125"/>
      <c r="AH740" s="146"/>
      <c r="AI740" s="125"/>
      <c r="AJ740" s="125"/>
      <c r="AK740" s="146"/>
      <c r="AL740" s="125"/>
      <c r="AM740" s="125"/>
      <c r="AN740" s="146"/>
      <c r="AO740" s="125"/>
      <c r="AP740" s="146"/>
      <c r="AQ740" s="125"/>
      <c r="AR740" s="146"/>
      <c r="AS740" s="125"/>
      <c r="AT740" s="146"/>
      <c r="AU740" s="125"/>
      <c r="AV740" s="125"/>
      <c r="AW740" s="146"/>
      <c r="AX740" s="125"/>
      <c r="AY740" s="125"/>
      <c r="AZ740" s="185"/>
      <c r="BA740" s="125"/>
      <c r="BB740" s="125"/>
      <c r="BC740" s="125"/>
      <c r="BD740" s="125"/>
      <c r="BE740" s="125"/>
      <c r="BF740" s="125"/>
      <c r="BG740" s="125"/>
      <c r="BH740" s="125"/>
      <c r="BI740" s="125"/>
      <c r="BJ740" s="125"/>
    </row>
    <row r="741">
      <c r="A741" s="146"/>
      <c r="B741" s="146"/>
      <c r="C741" s="146"/>
      <c r="D741" s="146"/>
      <c r="F741" s="272"/>
      <c r="G741" s="273"/>
      <c r="H741" s="146"/>
      <c r="I741" s="274"/>
      <c r="J741" s="146"/>
      <c r="K741" s="146"/>
      <c r="L741" s="275"/>
      <c r="M741" s="125"/>
      <c r="N741" s="147"/>
      <c r="O741" s="146"/>
      <c r="P741" s="125"/>
      <c r="Q741" s="275"/>
      <c r="R741" s="148"/>
      <c r="S741" s="148"/>
      <c r="T741" s="146"/>
      <c r="U741" s="146"/>
      <c r="V741" s="146"/>
      <c r="W741" s="272"/>
      <c r="X741" s="146"/>
      <c r="Y741" s="125"/>
      <c r="Z741" s="125"/>
      <c r="AA741" s="146"/>
      <c r="AB741" s="183"/>
      <c r="AC741" s="125"/>
      <c r="AD741" s="146"/>
      <c r="AE741" s="125"/>
      <c r="AF741" s="146"/>
      <c r="AG741" s="125"/>
      <c r="AH741" s="146"/>
      <c r="AI741" s="125"/>
      <c r="AJ741" s="125"/>
      <c r="AK741" s="146"/>
      <c r="AL741" s="125"/>
      <c r="AM741" s="125"/>
      <c r="AN741" s="146"/>
      <c r="AO741" s="125"/>
      <c r="AP741" s="146"/>
      <c r="AQ741" s="125"/>
      <c r="AR741" s="146"/>
      <c r="AS741" s="125"/>
      <c r="AT741" s="146"/>
      <c r="AU741" s="125"/>
      <c r="AV741" s="125"/>
      <c r="AW741" s="146"/>
      <c r="AX741" s="125"/>
      <c r="AY741" s="125"/>
      <c r="AZ741" s="185"/>
      <c r="BA741" s="125"/>
      <c r="BB741" s="125"/>
      <c r="BC741" s="125"/>
      <c r="BD741" s="125"/>
      <c r="BE741" s="125"/>
      <c r="BF741" s="125"/>
      <c r="BG741" s="125"/>
      <c r="BH741" s="125"/>
      <c r="BI741" s="125"/>
      <c r="BJ741" s="125"/>
    </row>
    <row r="742">
      <c r="A742" s="146"/>
      <c r="B742" s="146"/>
      <c r="C742" s="146"/>
      <c r="D742" s="146"/>
      <c r="F742" s="272"/>
      <c r="G742" s="273"/>
      <c r="H742" s="146"/>
      <c r="I742" s="274"/>
      <c r="J742" s="146"/>
      <c r="K742" s="146"/>
      <c r="L742" s="275"/>
      <c r="M742" s="125"/>
      <c r="N742" s="147"/>
      <c r="O742" s="146"/>
      <c r="P742" s="125"/>
      <c r="Q742" s="275"/>
      <c r="R742" s="148"/>
      <c r="S742" s="148"/>
      <c r="T742" s="146"/>
      <c r="U742" s="146"/>
      <c r="V742" s="146"/>
      <c r="W742" s="272"/>
      <c r="X742" s="146"/>
      <c r="Y742" s="125"/>
      <c r="Z742" s="125"/>
      <c r="AA742" s="146"/>
      <c r="AB742" s="183"/>
      <c r="AC742" s="125"/>
      <c r="AD742" s="146"/>
      <c r="AE742" s="125"/>
      <c r="AF742" s="146"/>
      <c r="AG742" s="125"/>
      <c r="AH742" s="146"/>
      <c r="AI742" s="125"/>
      <c r="AJ742" s="125"/>
      <c r="AK742" s="146"/>
      <c r="AL742" s="125"/>
      <c r="AM742" s="125"/>
      <c r="AN742" s="146"/>
      <c r="AO742" s="125"/>
      <c r="AP742" s="146"/>
      <c r="AQ742" s="125"/>
      <c r="AR742" s="146"/>
      <c r="AS742" s="125"/>
      <c r="AT742" s="146"/>
      <c r="AU742" s="125"/>
      <c r="AV742" s="125"/>
      <c r="AW742" s="146"/>
      <c r="AX742" s="125"/>
      <c r="AY742" s="125"/>
      <c r="AZ742" s="185"/>
      <c r="BA742" s="125"/>
      <c r="BB742" s="125"/>
      <c r="BC742" s="125"/>
      <c r="BD742" s="125"/>
      <c r="BE742" s="125"/>
      <c r="BF742" s="125"/>
      <c r="BG742" s="125"/>
      <c r="BH742" s="125"/>
      <c r="BI742" s="125"/>
      <c r="BJ742" s="125"/>
    </row>
    <row r="743">
      <c r="A743" s="146"/>
      <c r="B743" s="146"/>
      <c r="C743" s="146"/>
      <c r="D743" s="146"/>
      <c r="F743" s="272"/>
      <c r="G743" s="273"/>
      <c r="H743" s="146"/>
      <c r="I743" s="274"/>
      <c r="J743" s="146"/>
      <c r="K743" s="146"/>
      <c r="L743" s="275"/>
      <c r="M743" s="125"/>
      <c r="N743" s="147"/>
      <c r="O743" s="146"/>
      <c r="P743" s="125"/>
      <c r="Q743" s="275"/>
      <c r="R743" s="148"/>
      <c r="S743" s="148"/>
      <c r="T743" s="146"/>
      <c r="U743" s="146"/>
      <c r="V743" s="146"/>
      <c r="W743" s="272"/>
      <c r="X743" s="146"/>
      <c r="Y743" s="125"/>
      <c r="Z743" s="125"/>
      <c r="AA743" s="146"/>
      <c r="AB743" s="183"/>
      <c r="AC743" s="125"/>
      <c r="AD743" s="146"/>
      <c r="AE743" s="125"/>
      <c r="AF743" s="146"/>
      <c r="AG743" s="125"/>
      <c r="AH743" s="146"/>
      <c r="AI743" s="125"/>
      <c r="AJ743" s="125"/>
      <c r="AK743" s="146"/>
      <c r="AL743" s="125"/>
      <c r="AM743" s="125"/>
      <c r="AN743" s="146"/>
      <c r="AO743" s="125"/>
      <c r="AP743" s="146"/>
      <c r="AQ743" s="125"/>
      <c r="AR743" s="146"/>
      <c r="AS743" s="125"/>
      <c r="AT743" s="146"/>
      <c r="AU743" s="125"/>
      <c r="AV743" s="125"/>
      <c r="AW743" s="146"/>
      <c r="AX743" s="125"/>
      <c r="AY743" s="125"/>
      <c r="AZ743" s="185"/>
      <c r="BA743" s="125"/>
      <c r="BB743" s="125"/>
      <c r="BC743" s="125"/>
      <c r="BD743" s="125"/>
      <c r="BE743" s="125"/>
      <c r="BF743" s="125"/>
      <c r="BG743" s="125"/>
      <c r="BH743" s="125"/>
      <c r="BI743" s="125"/>
      <c r="BJ743" s="125"/>
    </row>
    <row r="744">
      <c r="A744" s="146"/>
      <c r="B744" s="146"/>
      <c r="C744" s="146"/>
      <c r="D744" s="146"/>
      <c r="F744" s="272"/>
      <c r="G744" s="273"/>
      <c r="H744" s="146"/>
      <c r="I744" s="274"/>
      <c r="J744" s="146"/>
      <c r="K744" s="146"/>
      <c r="L744" s="275"/>
      <c r="M744" s="125"/>
      <c r="N744" s="147"/>
      <c r="O744" s="146"/>
      <c r="P744" s="125"/>
      <c r="Q744" s="275"/>
      <c r="R744" s="148"/>
      <c r="S744" s="148"/>
      <c r="T744" s="146"/>
      <c r="U744" s="146"/>
      <c r="V744" s="146"/>
      <c r="W744" s="272"/>
      <c r="X744" s="146"/>
      <c r="Y744" s="125"/>
      <c r="Z744" s="125"/>
      <c r="AA744" s="146"/>
      <c r="AB744" s="183"/>
      <c r="AC744" s="125"/>
      <c r="AD744" s="146"/>
      <c r="AE744" s="125"/>
      <c r="AF744" s="146"/>
      <c r="AG744" s="125"/>
      <c r="AH744" s="146"/>
      <c r="AI744" s="125"/>
      <c r="AJ744" s="125"/>
      <c r="AK744" s="146"/>
      <c r="AL744" s="125"/>
      <c r="AM744" s="125"/>
      <c r="AN744" s="146"/>
      <c r="AO744" s="125"/>
      <c r="AP744" s="146"/>
      <c r="AQ744" s="125"/>
      <c r="AR744" s="146"/>
      <c r="AS744" s="125"/>
      <c r="AT744" s="146"/>
      <c r="AU744" s="125"/>
      <c r="AV744" s="125"/>
      <c r="AW744" s="146"/>
      <c r="AX744" s="125"/>
      <c r="AY744" s="125"/>
      <c r="AZ744" s="185"/>
      <c r="BA744" s="125"/>
      <c r="BB744" s="125"/>
      <c r="BC744" s="125"/>
      <c r="BD744" s="125"/>
      <c r="BE744" s="125"/>
      <c r="BF744" s="125"/>
      <c r="BG744" s="125"/>
      <c r="BH744" s="125"/>
      <c r="BI744" s="125"/>
      <c r="BJ744" s="125"/>
    </row>
    <row r="745">
      <c r="A745" s="146"/>
      <c r="B745" s="146"/>
      <c r="C745" s="146"/>
      <c r="D745" s="146"/>
      <c r="F745" s="272"/>
      <c r="G745" s="273"/>
      <c r="H745" s="146"/>
      <c r="I745" s="274"/>
      <c r="J745" s="146"/>
      <c r="K745" s="146"/>
      <c r="L745" s="275"/>
      <c r="M745" s="125"/>
      <c r="N745" s="147"/>
      <c r="O745" s="146"/>
      <c r="P745" s="125"/>
      <c r="Q745" s="275"/>
      <c r="R745" s="148"/>
      <c r="S745" s="148"/>
      <c r="T745" s="146"/>
      <c r="U745" s="146"/>
      <c r="V745" s="146"/>
      <c r="W745" s="272"/>
      <c r="X745" s="146"/>
      <c r="Y745" s="125"/>
      <c r="Z745" s="125"/>
      <c r="AA745" s="146"/>
      <c r="AB745" s="183"/>
      <c r="AC745" s="125"/>
      <c r="AD745" s="146"/>
      <c r="AE745" s="125"/>
      <c r="AF745" s="146"/>
      <c r="AG745" s="125"/>
      <c r="AH745" s="146"/>
      <c r="AI745" s="125"/>
      <c r="AJ745" s="125"/>
      <c r="AK745" s="146"/>
      <c r="AL745" s="125"/>
      <c r="AM745" s="125"/>
      <c r="AN745" s="146"/>
      <c r="AO745" s="125"/>
      <c r="AP745" s="146"/>
      <c r="AQ745" s="125"/>
      <c r="AR745" s="146"/>
      <c r="AS745" s="125"/>
      <c r="AT745" s="146"/>
      <c r="AU745" s="125"/>
      <c r="AV745" s="125"/>
      <c r="AW745" s="146"/>
      <c r="AX745" s="125"/>
      <c r="AY745" s="125"/>
      <c r="AZ745" s="185"/>
      <c r="BA745" s="125"/>
      <c r="BB745" s="125"/>
      <c r="BC745" s="125"/>
      <c r="BD745" s="125"/>
      <c r="BE745" s="125"/>
      <c r="BF745" s="125"/>
      <c r="BG745" s="125"/>
      <c r="BH745" s="125"/>
      <c r="BI745" s="125"/>
      <c r="BJ745" s="125"/>
    </row>
    <row r="746">
      <c r="A746" s="146"/>
      <c r="B746" s="146"/>
      <c r="C746" s="146"/>
      <c r="D746" s="146"/>
      <c r="F746" s="272"/>
      <c r="G746" s="273"/>
      <c r="H746" s="146"/>
      <c r="I746" s="274"/>
      <c r="J746" s="146"/>
      <c r="K746" s="146"/>
      <c r="L746" s="275"/>
      <c r="M746" s="125"/>
      <c r="N746" s="147"/>
      <c r="O746" s="146"/>
      <c r="P746" s="125"/>
      <c r="Q746" s="275"/>
      <c r="R746" s="148"/>
      <c r="S746" s="148"/>
      <c r="T746" s="146"/>
      <c r="U746" s="146"/>
      <c r="V746" s="146"/>
      <c r="W746" s="272"/>
      <c r="X746" s="146"/>
      <c r="Y746" s="125"/>
      <c r="Z746" s="125"/>
      <c r="AA746" s="146"/>
      <c r="AB746" s="183"/>
      <c r="AC746" s="125"/>
      <c r="AD746" s="146"/>
      <c r="AE746" s="125"/>
      <c r="AF746" s="146"/>
      <c r="AG746" s="125"/>
      <c r="AH746" s="146"/>
      <c r="AI746" s="125"/>
      <c r="AJ746" s="125"/>
      <c r="AK746" s="146"/>
      <c r="AL746" s="125"/>
      <c r="AM746" s="125"/>
      <c r="AN746" s="146"/>
      <c r="AO746" s="125"/>
      <c r="AP746" s="146"/>
      <c r="AQ746" s="125"/>
      <c r="AR746" s="146"/>
      <c r="AS746" s="125"/>
      <c r="AT746" s="146"/>
      <c r="AU746" s="125"/>
      <c r="AV746" s="125"/>
      <c r="AW746" s="146"/>
      <c r="AX746" s="125"/>
      <c r="AY746" s="125"/>
      <c r="AZ746" s="185"/>
      <c r="BA746" s="125"/>
      <c r="BB746" s="125"/>
      <c r="BC746" s="125"/>
      <c r="BD746" s="125"/>
      <c r="BE746" s="125"/>
      <c r="BF746" s="125"/>
      <c r="BG746" s="125"/>
      <c r="BH746" s="125"/>
      <c r="BI746" s="125"/>
      <c r="BJ746" s="125"/>
    </row>
    <row r="747">
      <c r="A747" s="146"/>
      <c r="B747" s="146"/>
      <c r="C747" s="146"/>
      <c r="D747" s="146"/>
      <c r="F747" s="272"/>
      <c r="G747" s="273"/>
      <c r="H747" s="146"/>
      <c r="I747" s="274"/>
      <c r="J747" s="146"/>
      <c r="K747" s="146"/>
      <c r="L747" s="275"/>
      <c r="M747" s="125"/>
      <c r="N747" s="147"/>
      <c r="O747" s="146"/>
      <c r="P747" s="125"/>
      <c r="Q747" s="275"/>
      <c r="R747" s="148"/>
      <c r="S747" s="148"/>
      <c r="T747" s="146"/>
      <c r="U747" s="146"/>
      <c r="V747" s="146"/>
      <c r="W747" s="272"/>
      <c r="X747" s="146"/>
      <c r="Y747" s="125"/>
      <c r="Z747" s="125"/>
      <c r="AA747" s="146"/>
      <c r="AB747" s="183"/>
      <c r="AC747" s="125"/>
      <c r="AD747" s="146"/>
      <c r="AE747" s="125"/>
      <c r="AF747" s="146"/>
      <c r="AG747" s="125"/>
      <c r="AH747" s="146"/>
      <c r="AI747" s="125"/>
      <c r="AJ747" s="125"/>
      <c r="AK747" s="146"/>
      <c r="AL747" s="125"/>
      <c r="AM747" s="125"/>
      <c r="AN747" s="146"/>
      <c r="AO747" s="125"/>
      <c r="AP747" s="146"/>
      <c r="AQ747" s="125"/>
      <c r="AR747" s="146"/>
      <c r="AS747" s="125"/>
      <c r="AT747" s="146"/>
      <c r="AU747" s="125"/>
      <c r="AV747" s="125"/>
      <c r="AW747" s="146"/>
      <c r="AX747" s="125"/>
      <c r="AY747" s="125"/>
      <c r="AZ747" s="185"/>
      <c r="BA747" s="125"/>
      <c r="BB747" s="125"/>
      <c r="BC747" s="125"/>
      <c r="BD747" s="125"/>
      <c r="BE747" s="125"/>
      <c r="BF747" s="125"/>
      <c r="BG747" s="125"/>
      <c r="BH747" s="125"/>
      <c r="BI747" s="125"/>
      <c r="BJ747" s="125"/>
    </row>
    <row r="748">
      <c r="A748" s="146"/>
      <c r="B748" s="146"/>
      <c r="C748" s="146"/>
      <c r="D748" s="146"/>
      <c r="F748" s="272"/>
      <c r="G748" s="273"/>
      <c r="H748" s="146"/>
      <c r="I748" s="274"/>
      <c r="J748" s="146"/>
      <c r="K748" s="146"/>
      <c r="L748" s="275"/>
      <c r="M748" s="125"/>
      <c r="N748" s="147"/>
      <c r="O748" s="146"/>
      <c r="P748" s="125"/>
      <c r="Q748" s="275"/>
      <c r="R748" s="148"/>
      <c r="S748" s="148"/>
      <c r="T748" s="146"/>
      <c r="U748" s="146"/>
      <c r="V748" s="146"/>
      <c r="W748" s="272"/>
      <c r="X748" s="146"/>
      <c r="Y748" s="125"/>
      <c r="Z748" s="125"/>
      <c r="AA748" s="146"/>
      <c r="AB748" s="183"/>
      <c r="AC748" s="125"/>
      <c r="AD748" s="146"/>
      <c r="AE748" s="125"/>
      <c r="AF748" s="146"/>
      <c r="AG748" s="125"/>
      <c r="AH748" s="146"/>
      <c r="AI748" s="125"/>
      <c r="AJ748" s="125"/>
      <c r="AK748" s="146"/>
      <c r="AL748" s="125"/>
      <c r="AM748" s="125"/>
      <c r="AN748" s="146"/>
      <c r="AO748" s="125"/>
      <c r="AP748" s="146"/>
      <c r="AQ748" s="125"/>
      <c r="AR748" s="146"/>
      <c r="AS748" s="125"/>
      <c r="AT748" s="146"/>
      <c r="AU748" s="125"/>
      <c r="AV748" s="125"/>
      <c r="AW748" s="146"/>
      <c r="AX748" s="125"/>
      <c r="AY748" s="125"/>
      <c r="AZ748" s="185"/>
      <c r="BA748" s="125"/>
      <c r="BB748" s="125"/>
      <c r="BC748" s="125"/>
      <c r="BD748" s="125"/>
      <c r="BE748" s="125"/>
      <c r="BF748" s="125"/>
      <c r="BG748" s="125"/>
      <c r="BH748" s="125"/>
      <c r="BI748" s="125"/>
      <c r="BJ748" s="125"/>
    </row>
    <row r="749">
      <c r="A749" s="146"/>
      <c r="B749" s="146"/>
      <c r="C749" s="146"/>
      <c r="D749" s="146"/>
      <c r="F749" s="272"/>
      <c r="G749" s="273"/>
      <c r="H749" s="146"/>
      <c r="I749" s="274"/>
      <c r="J749" s="146"/>
      <c r="K749" s="146"/>
      <c r="L749" s="275"/>
      <c r="M749" s="125"/>
      <c r="N749" s="147"/>
      <c r="O749" s="146"/>
      <c r="P749" s="125"/>
      <c r="Q749" s="275"/>
      <c r="R749" s="148"/>
      <c r="S749" s="148"/>
      <c r="T749" s="146"/>
      <c r="U749" s="146"/>
      <c r="V749" s="146"/>
      <c r="W749" s="272"/>
      <c r="X749" s="146"/>
      <c r="Y749" s="125"/>
      <c r="Z749" s="125"/>
      <c r="AA749" s="146"/>
      <c r="AB749" s="183"/>
      <c r="AC749" s="125"/>
      <c r="AD749" s="146"/>
      <c r="AE749" s="125"/>
      <c r="AF749" s="146"/>
      <c r="AG749" s="125"/>
      <c r="AH749" s="146"/>
      <c r="AI749" s="125"/>
      <c r="AJ749" s="125"/>
      <c r="AK749" s="146"/>
      <c r="AL749" s="125"/>
      <c r="AM749" s="125"/>
      <c r="AN749" s="146"/>
      <c r="AO749" s="125"/>
      <c r="AP749" s="146"/>
      <c r="AQ749" s="125"/>
      <c r="AR749" s="146"/>
      <c r="AS749" s="125"/>
      <c r="AT749" s="146"/>
      <c r="AU749" s="125"/>
      <c r="AV749" s="125"/>
      <c r="AW749" s="146"/>
      <c r="AX749" s="125"/>
      <c r="AY749" s="125"/>
      <c r="AZ749" s="185"/>
      <c r="BA749" s="125"/>
      <c r="BB749" s="125"/>
      <c r="BC749" s="125"/>
      <c r="BD749" s="125"/>
      <c r="BE749" s="125"/>
      <c r="BF749" s="125"/>
      <c r="BG749" s="125"/>
      <c r="BH749" s="125"/>
      <c r="BI749" s="125"/>
      <c r="BJ749" s="125"/>
    </row>
    <row r="750">
      <c r="A750" s="146"/>
      <c r="B750" s="146"/>
      <c r="C750" s="146"/>
      <c r="D750" s="146"/>
      <c r="F750" s="272"/>
      <c r="G750" s="273"/>
      <c r="H750" s="146"/>
      <c r="I750" s="274"/>
      <c r="J750" s="146"/>
      <c r="K750" s="146"/>
      <c r="L750" s="275"/>
      <c r="M750" s="125"/>
      <c r="N750" s="147"/>
      <c r="O750" s="146"/>
      <c r="P750" s="125"/>
      <c r="Q750" s="275"/>
      <c r="R750" s="148"/>
      <c r="S750" s="148"/>
      <c r="T750" s="146"/>
      <c r="U750" s="146"/>
      <c r="V750" s="146"/>
      <c r="W750" s="272"/>
      <c r="X750" s="146"/>
      <c r="Y750" s="125"/>
      <c r="Z750" s="125"/>
      <c r="AA750" s="146"/>
      <c r="AB750" s="183"/>
      <c r="AC750" s="125"/>
      <c r="AD750" s="146"/>
      <c r="AE750" s="125"/>
      <c r="AF750" s="146"/>
      <c r="AG750" s="125"/>
      <c r="AH750" s="146"/>
      <c r="AI750" s="125"/>
      <c r="AJ750" s="125"/>
      <c r="AK750" s="146"/>
      <c r="AL750" s="125"/>
      <c r="AM750" s="125"/>
      <c r="AN750" s="146"/>
      <c r="AO750" s="125"/>
      <c r="AP750" s="146"/>
      <c r="AQ750" s="125"/>
      <c r="AR750" s="146"/>
      <c r="AS750" s="125"/>
      <c r="AT750" s="146"/>
      <c r="AU750" s="125"/>
      <c r="AV750" s="125"/>
      <c r="AW750" s="146"/>
      <c r="AX750" s="125"/>
      <c r="AY750" s="125"/>
      <c r="AZ750" s="185"/>
      <c r="BA750" s="125"/>
      <c r="BB750" s="125"/>
      <c r="BC750" s="125"/>
      <c r="BD750" s="125"/>
      <c r="BE750" s="125"/>
      <c r="BF750" s="125"/>
      <c r="BG750" s="125"/>
      <c r="BH750" s="125"/>
      <c r="BI750" s="125"/>
      <c r="BJ750" s="125"/>
    </row>
    <row r="751">
      <c r="A751" s="146"/>
      <c r="B751" s="146"/>
      <c r="C751" s="146"/>
      <c r="D751" s="146"/>
      <c r="F751" s="272"/>
      <c r="G751" s="273"/>
      <c r="H751" s="146"/>
      <c r="I751" s="274"/>
      <c r="J751" s="146"/>
      <c r="K751" s="146"/>
      <c r="L751" s="275"/>
      <c r="M751" s="125"/>
      <c r="N751" s="147"/>
      <c r="O751" s="146"/>
      <c r="P751" s="125"/>
      <c r="Q751" s="275"/>
      <c r="R751" s="148"/>
      <c r="S751" s="148"/>
      <c r="T751" s="146"/>
      <c r="U751" s="146"/>
      <c r="V751" s="146"/>
      <c r="W751" s="272"/>
      <c r="X751" s="146"/>
      <c r="Y751" s="125"/>
      <c r="Z751" s="125"/>
      <c r="AA751" s="146"/>
      <c r="AB751" s="183"/>
      <c r="AC751" s="125"/>
      <c r="AD751" s="146"/>
      <c r="AE751" s="125"/>
      <c r="AF751" s="146"/>
      <c r="AG751" s="125"/>
      <c r="AH751" s="146"/>
      <c r="AI751" s="125"/>
      <c r="AJ751" s="125"/>
      <c r="AK751" s="146"/>
      <c r="AL751" s="125"/>
      <c r="AM751" s="125"/>
      <c r="AN751" s="146"/>
      <c r="AO751" s="125"/>
      <c r="AP751" s="146"/>
      <c r="AQ751" s="125"/>
      <c r="AR751" s="146"/>
      <c r="AS751" s="125"/>
      <c r="AT751" s="146"/>
      <c r="AU751" s="125"/>
      <c r="AV751" s="125"/>
      <c r="AW751" s="146"/>
      <c r="AX751" s="125"/>
      <c r="AY751" s="125"/>
      <c r="AZ751" s="185"/>
      <c r="BA751" s="125"/>
      <c r="BB751" s="125"/>
      <c r="BC751" s="125"/>
      <c r="BD751" s="125"/>
      <c r="BE751" s="125"/>
      <c r="BF751" s="125"/>
      <c r="BG751" s="125"/>
      <c r="BH751" s="125"/>
      <c r="BI751" s="125"/>
      <c r="BJ751" s="125"/>
    </row>
    <row r="752">
      <c r="A752" s="146"/>
      <c r="B752" s="146"/>
      <c r="C752" s="146"/>
      <c r="D752" s="146"/>
      <c r="F752" s="272"/>
      <c r="G752" s="273"/>
      <c r="H752" s="146"/>
      <c r="I752" s="274"/>
      <c r="J752" s="146"/>
      <c r="K752" s="146"/>
      <c r="L752" s="275"/>
      <c r="M752" s="125"/>
      <c r="N752" s="147"/>
      <c r="O752" s="146"/>
      <c r="P752" s="125"/>
      <c r="Q752" s="275"/>
      <c r="R752" s="148"/>
      <c r="S752" s="148"/>
      <c r="T752" s="146"/>
      <c r="U752" s="146"/>
      <c r="V752" s="146"/>
      <c r="W752" s="272"/>
      <c r="X752" s="146"/>
      <c r="Y752" s="125"/>
      <c r="Z752" s="125"/>
      <c r="AA752" s="146"/>
      <c r="AB752" s="183"/>
      <c r="AC752" s="125"/>
      <c r="AD752" s="146"/>
      <c r="AE752" s="125"/>
      <c r="AF752" s="146"/>
      <c r="AG752" s="125"/>
      <c r="AH752" s="146"/>
      <c r="AI752" s="125"/>
      <c r="AJ752" s="125"/>
      <c r="AK752" s="146"/>
      <c r="AL752" s="125"/>
      <c r="AM752" s="125"/>
      <c r="AN752" s="146"/>
      <c r="AO752" s="125"/>
      <c r="AP752" s="146"/>
      <c r="AQ752" s="125"/>
      <c r="AR752" s="146"/>
      <c r="AS752" s="125"/>
      <c r="AT752" s="146"/>
      <c r="AU752" s="125"/>
      <c r="AV752" s="125"/>
      <c r="AW752" s="146"/>
      <c r="AX752" s="125"/>
      <c r="AY752" s="125"/>
      <c r="AZ752" s="185"/>
      <c r="BA752" s="125"/>
      <c r="BB752" s="125"/>
      <c r="BC752" s="125"/>
      <c r="BD752" s="125"/>
      <c r="BE752" s="125"/>
      <c r="BF752" s="125"/>
      <c r="BG752" s="125"/>
      <c r="BH752" s="125"/>
      <c r="BI752" s="125"/>
      <c r="BJ752" s="125"/>
    </row>
    <row r="753">
      <c r="A753" s="146"/>
      <c r="B753" s="146"/>
      <c r="C753" s="146"/>
      <c r="D753" s="146"/>
      <c r="F753" s="272"/>
      <c r="G753" s="273"/>
      <c r="H753" s="146"/>
      <c r="I753" s="274"/>
      <c r="J753" s="146"/>
      <c r="K753" s="146"/>
      <c r="L753" s="275"/>
      <c r="M753" s="125"/>
      <c r="N753" s="147"/>
      <c r="O753" s="146"/>
      <c r="P753" s="125"/>
      <c r="Q753" s="275"/>
      <c r="R753" s="148"/>
      <c r="S753" s="148"/>
      <c r="T753" s="146"/>
      <c r="U753" s="146"/>
      <c r="V753" s="146"/>
      <c r="W753" s="272"/>
      <c r="X753" s="146"/>
      <c r="Y753" s="125"/>
      <c r="Z753" s="125"/>
      <c r="AA753" s="146"/>
      <c r="AB753" s="183"/>
      <c r="AC753" s="125"/>
      <c r="AD753" s="146"/>
      <c r="AE753" s="125"/>
      <c r="AF753" s="146"/>
      <c r="AG753" s="125"/>
      <c r="AH753" s="146"/>
      <c r="AI753" s="125"/>
      <c r="AJ753" s="125"/>
      <c r="AK753" s="146"/>
      <c r="AL753" s="125"/>
      <c r="AM753" s="125"/>
      <c r="AN753" s="146"/>
      <c r="AO753" s="125"/>
      <c r="AP753" s="146"/>
      <c r="AQ753" s="125"/>
      <c r="AR753" s="146"/>
      <c r="AS753" s="125"/>
      <c r="AT753" s="146"/>
      <c r="AU753" s="125"/>
      <c r="AV753" s="125"/>
      <c r="AW753" s="146"/>
      <c r="AX753" s="125"/>
      <c r="AY753" s="125"/>
      <c r="AZ753" s="185"/>
      <c r="BA753" s="125"/>
      <c r="BB753" s="125"/>
      <c r="BC753" s="125"/>
      <c r="BD753" s="125"/>
      <c r="BE753" s="125"/>
      <c r="BF753" s="125"/>
      <c r="BG753" s="125"/>
      <c r="BH753" s="125"/>
      <c r="BI753" s="125"/>
      <c r="BJ753" s="125"/>
    </row>
    <row r="754">
      <c r="A754" s="146"/>
      <c r="B754" s="146"/>
      <c r="C754" s="146"/>
      <c r="D754" s="146"/>
      <c r="F754" s="272"/>
      <c r="G754" s="273"/>
      <c r="H754" s="146"/>
      <c r="I754" s="274"/>
      <c r="J754" s="146"/>
      <c r="K754" s="146"/>
      <c r="L754" s="275"/>
      <c r="M754" s="125"/>
      <c r="N754" s="147"/>
      <c r="O754" s="146"/>
      <c r="P754" s="125"/>
      <c r="Q754" s="275"/>
      <c r="R754" s="148"/>
      <c r="S754" s="148"/>
      <c r="T754" s="146"/>
      <c r="U754" s="146"/>
      <c r="V754" s="146"/>
      <c r="W754" s="272"/>
      <c r="X754" s="146"/>
      <c r="Y754" s="125"/>
      <c r="Z754" s="125"/>
      <c r="AA754" s="146"/>
      <c r="AB754" s="183"/>
      <c r="AC754" s="125"/>
      <c r="AD754" s="146"/>
      <c r="AE754" s="125"/>
      <c r="AF754" s="146"/>
      <c r="AG754" s="125"/>
      <c r="AH754" s="146"/>
      <c r="AI754" s="125"/>
      <c r="AJ754" s="125"/>
      <c r="AK754" s="146"/>
      <c r="AL754" s="125"/>
      <c r="AM754" s="125"/>
      <c r="AN754" s="146"/>
      <c r="AO754" s="125"/>
      <c r="AP754" s="146"/>
      <c r="AQ754" s="125"/>
      <c r="AR754" s="146"/>
      <c r="AS754" s="125"/>
      <c r="AT754" s="146"/>
      <c r="AU754" s="125"/>
      <c r="AV754" s="125"/>
      <c r="AW754" s="146"/>
      <c r="AX754" s="125"/>
      <c r="AY754" s="125"/>
      <c r="AZ754" s="185"/>
      <c r="BA754" s="125"/>
      <c r="BB754" s="125"/>
      <c r="BC754" s="125"/>
      <c r="BD754" s="125"/>
      <c r="BE754" s="125"/>
      <c r="BF754" s="125"/>
      <c r="BG754" s="125"/>
      <c r="BH754" s="125"/>
      <c r="BI754" s="125"/>
      <c r="BJ754" s="125"/>
    </row>
    <row r="755">
      <c r="A755" s="146"/>
      <c r="B755" s="146"/>
      <c r="C755" s="146"/>
      <c r="D755" s="146"/>
      <c r="F755" s="272"/>
      <c r="G755" s="273"/>
      <c r="H755" s="146"/>
      <c r="I755" s="274"/>
      <c r="J755" s="146"/>
      <c r="K755" s="146"/>
      <c r="L755" s="275"/>
      <c r="M755" s="125"/>
      <c r="N755" s="147"/>
      <c r="O755" s="146"/>
      <c r="P755" s="125"/>
      <c r="Q755" s="275"/>
      <c r="R755" s="148"/>
      <c r="S755" s="148"/>
      <c r="T755" s="146"/>
      <c r="U755" s="146"/>
      <c r="V755" s="146"/>
      <c r="W755" s="272"/>
      <c r="X755" s="146"/>
      <c r="Y755" s="125"/>
      <c r="Z755" s="125"/>
      <c r="AA755" s="146"/>
      <c r="AB755" s="183"/>
      <c r="AC755" s="125"/>
      <c r="AD755" s="146"/>
      <c r="AE755" s="125"/>
      <c r="AF755" s="146"/>
      <c r="AG755" s="125"/>
      <c r="AH755" s="146"/>
      <c r="AI755" s="125"/>
      <c r="AJ755" s="125"/>
      <c r="AK755" s="146"/>
      <c r="AL755" s="125"/>
      <c r="AM755" s="125"/>
      <c r="AN755" s="146"/>
      <c r="AO755" s="125"/>
      <c r="AP755" s="146"/>
      <c r="AQ755" s="125"/>
      <c r="AR755" s="146"/>
      <c r="AS755" s="125"/>
      <c r="AT755" s="146"/>
      <c r="AU755" s="125"/>
      <c r="AV755" s="125"/>
      <c r="AW755" s="146"/>
      <c r="AX755" s="125"/>
      <c r="AY755" s="125"/>
      <c r="AZ755" s="185"/>
      <c r="BA755" s="125"/>
      <c r="BB755" s="125"/>
      <c r="BC755" s="125"/>
      <c r="BD755" s="125"/>
      <c r="BE755" s="125"/>
      <c r="BF755" s="125"/>
      <c r="BG755" s="125"/>
      <c r="BH755" s="125"/>
      <c r="BI755" s="125"/>
      <c r="BJ755" s="125"/>
    </row>
    <row r="756">
      <c r="A756" s="146"/>
      <c r="B756" s="146"/>
      <c r="C756" s="146"/>
      <c r="D756" s="146"/>
      <c r="F756" s="272"/>
      <c r="G756" s="273"/>
      <c r="H756" s="146"/>
      <c r="I756" s="274"/>
      <c r="J756" s="146"/>
      <c r="K756" s="146"/>
      <c r="L756" s="275"/>
      <c r="M756" s="125"/>
      <c r="N756" s="147"/>
      <c r="O756" s="146"/>
      <c r="P756" s="125"/>
      <c r="Q756" s="275"/>
      <c r="R756" s="148"/>
      <c r="S756" s="148"/>
      <c r="T756" s="146"/>
      <c r="U756" s="146"/>
      <c r="V756" s="146"/>
      <c r="W756" s="272"/>
      <c r="X756" s="146"/>
      <c r="Y756" s="125"/>
      <c r="Z756" s="125"/>
      <c r="AA756" s="146"/>
      <c r="AB756" s="183"/>
      <c r="AC756" s="125"/>
      <c r="AD756" s="146"/>
      <c r="AE756" s="125"/>
      <c r="AF756" s="146"/>
      <c r="AG756" s="125"/>
      <c r="AH756" s="146"/>
      <c r="AI756" s="125"/>
      <c r="AJ756" s="125"/>
      <c r="AK756" s="146"/>
      <c r="AL756" s="125"/>
      <c r="AM756" s="125"/>
      <c r="AN756" s="146"/>
      <c r="AO756" s="125"/>
      <c r="AP756" s="146"/>
      <c r="AQ756" s="125"/>
      <c r="AR756" s="146"/>
      <c r="AS756" s="125"/>
      <c r="AT756" s="146"/>
      <c r="AU756" s="125"/>
      <c r="AV756" s="125"/>
      <c r="AW756" s="146"/>
      <c r="AX756" s="125"/>
      <c r="AY756" s="125"/>
      <c r="AZ756" s="185"/>
      <c r="BA756" s="125"/>
      <c r="BB756" s="125"/>
      <c r="BC756" s="125"/>
      <c r="BD756" s="125"/>
      <c r="BE756" s="125"/>
      <c r="BF756" s="125"/>
      <c r="BG756" s="125"/>
      <c r="BH756" s="125"/>
      <c r="BI756" s="125"/>
      <c r="BJ756" s="125"/>
    </row>
    <row r="757">
      <c r="A757" s="146"/>
      <c r="B757" s="146"/>
      <c r="C757" s="146"/>
      <c r="D757" s="146"/>
      <c r="F757" s="272"/>
      <c r="G757" s="273"/>
      <c r="H757" s="146"/>
      <c r="I757" s="274"/>
      <c r="J757" s="146"/>
      <c r="K757" s="146"/>
      <c r="L757" s="275"/>
      <c r="M757" s="125"/>
      <c r="N757" s="147"/>
      <c r="O757" s="146"/>
      <c r="P757" s="125"/>
      <c r="Q757" s="275"/>
      <c r="R757" s="148"/>
      <c r="S757" s="148"/>
      <c r="T757" s="146"/>
      <c r="U757" s="146"/>
      <c r="V757" s="146"/>
      <c r="W757" s="272"/>
      <c r="X757" s="146"/>
      <c r="Y757" s="125"/>
      <c r="Z757" s="125"/>
      <c r="AA757" s="146"/>
      <c r="AB757" s="183"/>
      <c r="AC757" s="125"/>
      <c r="AD757" s="146"/>
      <c r="AE757" s="125"/>
      <c r="AF757" s="146"/>
      <c r="AG757" s="125"/>
      <c r="AH757" s="146"/>
      <c r="AI757" s="125"/>
      <c r="AJ757" s="125"/>
      <c r="AK757" s="146"/>
      <c r="AL757" s="125"/>
      <c r="AM757" s="125"/>
      <c r="AN757" s="146"/>
      <c r="AO757" s="125"/>
      <c r="AP757" s="146"/>
      <c r="AQ757" s="125"/>
      <c r="AR757" s="146"/>
      <c r="AS757" s="125"/>
      <c r="AT757" s="146"/>
      <c r="AU757" s="125"/>
      <c r="AV757" s="125"/>
      <c r="AW757" s="146"/>
      <c r="AX757" s="125"/>
      <c r="AY757" s="125"/>
      <c r="AZ757" s="185"/>
      <c r="BA757" s="125"/>
      <c r="BB757" s="125"/>
      <c r="BC757" s="125"/>
      <c r="BD757" s="125"/>
      <c r="BE757" s="125"/>
      <c r="BF757" s="125"/>
      <c r="BG757" s="125"/>
      <c r="BH757" s="125"/>
      <c r="BI757" s="125"/>
      <c r="BJ757" s="125"/>
    </row>
    <row r="758">
      <c r="A758" s="146"/>
      <c r="B758" s="146"/>
      <c r="C758" s="146"/>
      <c r="D758" s="146"/>
      <c r="F758" s="272"/>
      <c r="G758" s="273"/>
      <c r="H758" s="146"/>
      <c r="I758" s="274"/>
      <c r="J758" s="146"/>
      <c r="K758" s="146"/>
      <c r="L758" s="275"/>
      <c r="M758" s="125"/>
      <c r="N758" s="147"/>
      <c r="O758" s="146"/>
      <c r="P758" s="125"/>
      <c r="Q758" s="275"/>
      <c r="R758" s="148"/>
      <c r="S758" s="148"/>
      <c r="T758" s="146"/>
      <c r="U758" s="146"/>
      <c r="V758" s="146"/>
      <c r="W758" s="272"/>
      <c r="X758" s="146"/>
      <c r="Y758" s="125"/>
      <c r="Z758" s="125"/>
      <c r="AA758" s="146"/>
      <c r="AB758" s="183"/>
      <c r="AC758" s="125"/>
      <c r="AD758" s="146"/>
      <c r="AE758" s="125"/>
      <c r="AF758" s="146"/>
      <c r="AG758" s="125"/>
      <c r="AH758" s="146"/>
      <c r="AI758" s="125"/>
      <c r="AJ758" s="125"/>
      <c r="AK758" s="146"/>
      <c r="AL758" s="125"/>
      <c r="AM758" s="125"/>
      <c r="AN758" s="146"/>
      <c r="AO758" s="125"/>
      <c r="AP758" s="146"/>
      <c r="AQ758" s="125"/>
      <c r="AR758" s="146"/>
      <c r="AS758" s="125"/>
      <c r="AT758" s="146"/>
      <c r="AU758" s="125"/>
      <c r="AV758" s="125"/>
      <c r="AW758" s="146"/>
      <c r="AX758" s="125"/>
      <c r="AY758" s="125"/>
      <c r="AZ758" s="185"/>
      <c r="BA758" s="125"/>
      <c r="BB758" s="125"/>
      <c r="BC758" s="125"/>
      <c r="BD758" s="125"/>
      <c r="BE758" s="125"/>
      <c r="BF758" s="125"/>
      <c r="BG758" s="125"/>
      <c r="BH758" s="125"/>
      <c r="BI758" s="125"/>
      <c r="BJ758" s="125"/>
    </row>
    <row r="759">
      <c r="A759" s="146"/>
      <c r="B759" s="146"/>
      <c r="C759" s="146"/>
      <c r="D759" s="146"/>
      <c r="F759" s="272"/>
      <c r="G759" s="273"/>
      <c r="H759" s="146"/>
      <c r="I759" s="274"/>
      <c r="J759" s="146"/>
      <c r="K759" s="146"/>
      <c r="L759" s="275"/>
      <c r="M759" s="125"/>
      <c r="N759" s="147"/>
      <c r="O759" s="146"/>
      <c r="P759" s="125"/>
      <c r="Q759" s="275"/>
      <c r="R759" s="148"/>
      <c r="S759" s="148"/>
      <c r="T759" s="146"/>
      <c r="U759" s="146"/>
      <c r="V759" s="146"/>
      <c r="W759" s="272"/>
      <c r="X759" s="146"/>
      <c r="Y759" s="125"/>
      <c r="Z759" s="125"/>
      <c r="AA759" s="146"/>
      <c r="AB759" s="183"/>
      <c r="AC759" s="125"/>
      <c r="AD759" s="146"/>
      <c r="AE759" s="125"/>
      <c r="AF759" s="146"/>
      <c r="AG759" s="125"/>
      <c r="AH759" s="146"/>
      <c r="AI759" s="125"/>
      <c r="AJ759" s="125"/>
      <c r="AK759" s="146"/>
      <c r="AL759" s="125"/>
      <c r="AM759" s="125"/>
      <c r="AN759" s="146"/>
      <c r="AO759" s="125"/>
      <c r="AP759" s="146"/>
      <c r="AQ759" s="125"/>
      <c r="AR759" s="146"/>
      <c r="AS759" s="125"/>
      <c r="AT759" s="146"/>
      <c r="AU759" s="125"/>
      <c r="AV759" s="125"/>
      <c r="AW759" s="146"/>
      <c r="AX759" s="125"/>
      <c r="AY759" s="125"/>
      <c r="AZ759" s="185"/>
      <c r="BA759" s="125"/>
      <c r="BB759" s="125"/>
      <c r="BC759" s="125"/>
      <c r="BD759" s="125"/>
      <c r="BE759" s="125"/>
      <c r="BF759" s="125"/>
      <c r="BG759" s="125"/>
      <c r="BH759" s="125"/>
      <c r="BI759" s="125"/>
      <c r="BJ759" s="125"/>
    </row>
    <row r="760">
      <c r="A760" s="146"/>
      <c r="B760" s="146"/>
      <c r="C760" s="146"/>
      <c r="D760" s="146"/>
      <c r="F760" s="272"/>
      <c r="G760" s="273"/>
      <c r="H760" s="146"/>
      <c r="I760" s="274"/>
      <c r="J760" s="146"/>
      <c r="K760" s="146"/>
      <c r="L760" s="275"/>
      <c r="M760" s="125"/>
      <c r="N760" s="147"/>
      <c r="O760" s="146"/>
      <c r="P760" s="125"/>
      <c r="Q760" s="275"/>
      <c r="R760" s="148"/>
      <c r="S760" s="148"/>
      <c r="T760" s="146"/>
      <c r="U760" s="146"/>
      <c r="V760" s="146"/>
      <c r="W760" s="272"/>
      <c r="X760" s="146"/>
      <c r="Y760" s="125"/>
      <c r="Z760" s="125"/>
      <c r="AA760" s="146"/>
      <c r="AB760" s="183"/>
      <c r="AC760" s="125"/>
      <c r="AD760" s="146"/>
      <c r="AE760" s="125"/>
      <c r="AF760" s="146"/>
      <c r="AG760" s="125"/>
      <c r="AH760" s="146"/>
      <c r="AI760" s="125"/>
      <c r="AJ760" s="125"/>
      <c r="AK760" s="146"/>
      <c r="AL760" s="125"/>
      <c r="AM760" s="125"/>
      <c r="AN760" s="146"/>
      <c r="AO760" s="125"/>
      <c r="AP760" s="146"/>
      <c r="AQ760" s="125"/>
      <c r="AR760" s="146"/>
      <c r="AS760" s="125"/>
      <c r="AT760" s="146"/>
      <c r="AU760" s="125"/>
      <c r="AV760" s="125"/>
      <c r="AW760" s="146"/>
      <c r="AX760" s="125"/>
      <c r="AY760" s="125"/>
      <c r="AZ760" s="185"/>
      <c r="BA760" s="125"/>
      <c r="BB760" s="125"/>
      <c r="BC760" s="125"/>
      <c r="BD760" s="125"/>
      <c r="BE760" s="125"/>
      <c r="BF760" s="125"/>
      <c r="BG760" s="125"/>
      <c r="BH760" s="125"/>
      <c r="BI760" s="125"/>
      <c r="BJ760" s="125"/>
    </row>
    <row r="761">
      <c r="A761" s="146"/>
      <c r="B761" s="146"/>
      <c r="C761" s="146"/>
      <c r="D761" s="146"/>
      <c r="F761" s="272"/>
      <c r="G761" s="273"/>
      <c r="H761" s="146"/>
      <c r="I761" s="274"/>
      <c r="J761" s="146"/>
      <c r="K761" s="146"/>
      <c r="L761" s="275"/>
      <c r="M761" s="125"/>
      <c r="N761" s="147"/>
      <c r="O761" s="146"/>
      <c r="P761" s="125"/>
      <c r="Q761" s="275"/>
      <c r="R761" s="148"/>
      <c r="S761" s="148"/>
      <c r="T761" s="146"/>
      <c r="U761" s="146"/>
      <c r="V761" s="146"/>
      <c r="W761" s="272"/>
      <c r="X761" s="146"/>
      <c r="Y761" s="125"/>
      <c r="Z761" s="125"/>
      <c r="AA761" s="146"/>
      <c r="AB761" s="183"/>
      <c r="AC761" s="125"/>
      <c r="AD761" s="146"/>
      <c r="AE761" s="125"/>
      <c r="AF761" s="146"/>
      <c r="AG761" s="125"/>
      <c r="AH761" s="146"/>
      <c r="AI761" s="125"/>
      <c r="AJ761" s="125"/>
      <c r="AK761" s="146"/>
      <c r="AL761" s="125"/>
      <c r="AM761" s="125"/>
      <c r="AN761" s="146"/>
      <c r="AO761" s="125"/>
      <c r="AP761" s="146"/>
      <c r="AQ761" s="125"/>
      <c r="AR761" s="146"/>
      <c r="AS761" s="125"/>
      <c r="AT761" s="146"/>
      <c r="AU761" s="125"/>
      <c r="AV761" s="125"/>
      <c r="AW761" s="146"/>
      <c r="AX761" s="125"/>
      <c r="AY761" s="125"/>
      <c r="AZ761" s="185"/>
      <c r="BA761" s="125"/>
      <c r="BB761" s="125"/>
      <c r="BC761" s="125"/>
      <c r="BD761" s="125"/>
      <c r="BE761" s="125"/>
      <c r="BF761" s="125"/>
      <c r="BG761" s="125"/>
      <c r="BH761" s="125"/>
      <c r="BI761" s="125"/>
      <c r="BJ761" s="125"/>
    </row>
    <row r="762">
      <c r="A762" s="146"/>
      <c r="B762" s="146"/>
      <c r="C762" s="146"/>
      <c r="D762" s="146"/>
      <c r="F762" s="272"/>
      <c r="G762" s="273"/>
      <c r="H762" s="146"/>
      <c r="I762" s="274"/>
      <c r="J762" s="146"/>
      <c r="K762" s="146"/>
      <c r="L762" s="275"/>
      <c r="M762" s="125"/>
      <c r="N762" s="147"/>
      <c r="O762" s="146"/>
      <c r="P762" s="125"/>
      <c r="Q762" s="275"/>
      <c r="R762" s="148"/>
      <c r="S762" s="148"/>
      <c r="T762" s="146"/>
      <c r="U762" s="146"/>
      <c r="V762" s="146"/>
      <c r="W762" s="272"/>
      <c r="X762" s="146"/>
      <c r="Y762" s="125"/>
      <c r="Z762" s="125"/>
      <c r="AA762" s="146"/>
      <c r="AB762" s="183"/>
      <c r="AC762" s="125"/>
      <c r="AD762" s="146"/>
      <c r="AE762" s="125"/>
      <c r="AF762" s="146"/>
      <c r="AG762" s="125"/>
      <c r="AH762" s="146"/>
      <c r="AI762" s="125"/>
      <c r="AJ762" s="125"/>
      <c r="AK762" s="146"/>
      <c r="AL762" s="125"/>
      <c r="AM762" s="125"/>
      <c r="AN762" s="146"/>
      <c r="AO762" s="125"/>
      <c r="AP762" s="146"/>
      <c r="AQ762" s="125"/>
      <c r="AR762" s="146"/>
      <c r="AS762" s="125"/>
      <c r="AT762" s="146"/>
      <c r="AU762" s="125"/>
      <c r="AV762" s="125"/>
      <c r="AW762" s="146"/>
      <c r="AX762" s="125"/>
      <c r="AY762" s="125"/>
      <c r="AZ762" s="185"/>
      <c r="BA762" s="125"/>
      <c r="BB762" s="125"/>
      <c r="BC762" s="125"/>
      <c r="BD762" s="125"/>
      <c r="BE762" s="125"/>
      <c r="BF762" s="125"/>
      <c r="BG762" s="125"/>
      <c r="BH762" s="125"/>
      <c r="BI762" s="125"/>
      <c r="BJ762" s="125"/>
    </row>
    <row r="763">
      <c r="A763" s="146"/>
      <c r="B763" s="146"/>
      <c r="C763" s="146"/>
      <c r="D763" s="146"/>
      <c r="F763" s="272"/>
      <c r="G763" s="273"/>
      <c r="H763" s="146"/>
      <c r="I763" s="274"/>
      <c r="J763" s="146"/>
      <c r="K763" s="146"/>
      <c r="L763" s="275"/>
      <c r="M763" s="125"/>
      <c r="N763" s="147"/>
      <c r="O763" s="146"/>
      <c r="P763" s="125"/>
      <c r="Q763" s="275"/>
      <c r="R763" s="148"/>
      <c r="S763" s="148"/>
      <c r="T763" s="146"/>
      <c r="U763" s="146"/>
      <c r="V763" s="146"/>
      <c r="W763" s="272"/>
      <c r="X763" s="146"/>
      <c r="Y763" s="125"/>
      <c r="Z763" s="125"/>
      <c r="AA763" s="146"/>
      <c r="AB763" s="183"/>
      <c r="AC763" s="125"/>
      <c r="AD763" s="146"/>
      <c r="AE763" s="125"/>
      <c r="AF763" s="146"/>
      <c r="AG763" s="125"/>
      <c r="AH763" s="146"/>
      <c r="AI763" s="125"/>
      <c r="AJ763" s="125"/>
      <c r="AK763" s="146"/>
      <c r="AL763" s="125"/>
      <c r="AM763" s="125"/>
      <c r="AN763" s="146"/>
      <c r="AO763" s="125"/>
      <c r="AP763" s="146"/>
      <c r="AQ763" s="125"/>
      <c r="AR763" s="146"/>
      <c r="AS763" s="125"/>
      <c r="AT763" s="146"/>
      <c r="AU763" s="125"/>
      <c r="AV763" s="125"/>
      <c r="AW763" s="146"/>
      <c r="AX763" s="125"/>
      <c r="AY763" s="125"/>
      <c r="AZ763" s="185"/>
      <c r="BA763" s="125"/>
      <c r="BB763" s="125"/>
      <c r="BC763" s="125"/>
      <c r="BD763" s="125"/>
      <c r="BE763" s="125"/>
      <c r="BF763" s="125"/>
      <c r="BG763" s="125"/>
      <c r="BH763" s="125"/>
      <c r="BI763" s="125"/>
      <c r="BJ763" s="125"/>
    </row>
    <row r="764">
      <c r="A764" s="146"/>
      <c r="B764" s="146"/>
      <c r="C764" s="146"/>
      <c r="D764" s="146"/>
      <c r="F764" s="272"/>
      <c r="G764" s="273"/>
      <c r="H764" s="146"/>
      <c r="I764" s="274"/>
      <c r="J764" s="146"/>
      <c r="K764" s="146"/>
      <c r="L764" s="275"/>
      <c r="M764" s="125"/>
      <c r="N764" s="147"/>
      <c r="O764" s="146"/>
      <c r="P764" s="125"/>
      <c r="Q764" s="275"/>
      <c r="R764" s="148"/>
      <c r="S764" s="148"/>
      <c r="T764" s="146"/>
      <c r="U764" s="146"/>
      <c r="V764" s="146"/>
      <c r="W764" s="272"/>
      <c r="X764" s="146"/>
      <c r="Y764" s="125"/>
      <c r="Z764" s="125"/>
      <c r="AA764" s="146"/>
      <c r="AB764" s="183"/>
      <c r="AC764" s="125"/>
      <c r="AD764" s="146"/>
      <c r="AE764" s="125"/>
      <c r="AF764" s="146"/>
      <c r="AG764" s="125"/>
      <c r="AH764" s="146"/>
      <c r="AI764" s="125"/>
      <c r="AJ764" s="125"/>
      <c r="AK764" s="146"/>
      <c r="AL764" s="125"/>
      <c r="AM764" s="125"/>
      <c r="AN764" s="146"/>
      <c r="AO764" s="125"/>
      <c r="AP764" s="146"/>
      <c r="AQ764" s="125"/>
      <c r="AR764" s="146"/>
      <c r="AS764" s="125"/>
      <c r="AT764" s="146"/>
      <c r="AU764" s="125"/>
      <c r="AV764" s="125"/>
      <c r="AW764" s="146"/>
      <c r="AX764" s="125"/>
      <c r="AY764" s="125"/>
      <c r="AZ764" s="185"/>
      <c r="BA764" s="125"/>
      <c r="BB764" s="125"/>
      <c r="BC764" s="125"/>
      <c r="BD764" s="125"/>
      <c r="BE764" s="125"/>
      <c r="BF764" s="125"/>
      <c r="BG764" s="125"/>
      <c r="BH764" s="125"/>
      <c r="BI764" s="125"/>
      <c r="BJ764" s="125"/>
    </row>
    <row r="765">
      <c r="A765" s="146"/>
      <c r="B765" s="146"/>
      <c r="C765" s="146"/>
      <c r="D765" s="146"/>
      <c r="F765" s="272"/>
      <c r="G765" s="273"/>
      <c r="H765" s="146"/>
      <c r="I765" s="274"/>
      <c r="J765" s="146"/>
      <c r="K765" s="146"/>
      <c r="L765" s="275"/>
      <c r="M765" s="125"/>
      <c r="N765" s="147"/>
      <c r="O765" s="146"/>
      <c r="P765" s="125"/>
      <c r="Q765" s="275"/>
      <c r="R765" s="148"/>
      <c r="S765" s="148"/>
      <c r="T765" s="146"/>
      <c r="U765" s="146"/>
      <c r="V765" s="146"/>
      <c r="W765" s="272"/>
      <c r="X765" s="146"/>
      <c r="Y765" s="125"/>
      <c r="Z765" s="125"/>
      <c r="AA765" s="146"/>
      <c r="AB765" s="183"/>
      <c r="AC765" s="125"/>
      <c r="AD765" s="146"/>
      <c r="AE765" s="125"/>
      <c r="AF765" s="146"/>
      <c r="AG765" s="125"/>
      <c r="AH765" s="146"/>
      <c r="AI765" s="125"/>
      <c r="AJ765" s="125"/>
      <c r="AK765" s="146"/>
      <c r="AL765" s="125"/>
      <c r="AM765" s="125"/>
      <c r="AN765" s="146"/>
      <c r="AO765" s="125"/>
      <c r="AP765" s="146"/>
      <c r="AQ765" s="125"/>
      <c r="AR765" s="146"/>
      <c r="AS765" s="125"/>
      <c r="AT765" s="146"/>
      <c r="AU765" s="125"/>
      <c r="AV765" s="125"/>
      <c r="AW765" s="146"/>
      <c r="AX765" s="125"/>
      <c r="AY765" s="125"/>
      <c r="AZ765" s="185"/>
      <c r="BA765" s="125"/>
      <c r="BB765" s="125"/>
      <c r="BC765" s="125"/>
      <c r="BD765" s="125"/>
      <c r="BE765" s="125"/>
      <c r="BF765" s="125"/>
      <c r="BG765" s="125"/>
      <c r="BH765" s="125"/>
      <c r="BI765" s="125"/>
      <c r="BJ765" s="125"/>
    </row>
    <row r="766">
      <c r="A766" s="146"/>
      <c r="B766" s="146"/>
      <c r="C766" s="146"/>
      <c r="D766" s="146"/>
      <c r="F766" s="272"/>
      <c r="G766" s="273"/>
      <c r="H766" s="146"/>
      <c r="I766" s="274"/>
      <c r="J766" s="146"/>
      <c r="K766" s="146"/>
      <c r="L766" s="275"/>
      <c r="M766" s="125"/>
      <c r="N766" s="147"/>
      <c r="O766" s="146"/>
      <c r="P766" s="125"/>
      <c r="Q766" s="275"/>
      <c r="R766" s="148"/>
      <c r="S766" s="148"/>
      <c r="T766" s="146"/>
      <c r="U766" s="146"/>
      <c r="V766" s="146"/>
      <c r="W766" s="272"/>
      <c r="X766" s="146"/>
      <c r="Y766" s="125"/>
      <c r="Z766" s="125"/>
      <c r="AA766" s="146"/>
      <c r="AB766" s="183"/>
      <c r="AC766" s="125"/>
      <c r="AD766" s="146"/>
      <c r="AE766" s="125"/>
      <c r="AF766" s="146"/>
      <c r="AG766" s="125"/>
      <c r="AH766" s="146"/>
      <c r="AI766" s="125"/>
      <c r="AJ766" s="125"/>
      <c r="AK766" s="146"/>
      <c r="AL766" s="125"/>
      <c r="AM766" s="125"/>
      <c r="AN766" s="146"/>
      <c r="AO766" s="125"/>
      <c r="AP766" s="146"/>
      <c r="AQ766" s="125"/>
      <c r="AR766" s="146"/>
      <c r="AS766" s="125"/>
      <c r="AT766" s="146"/>
      <c r="AU766" s="125"/>
      <c r="AV766" s="125"/>
      <c r="AW766" s="146"/>
      <c r="AX766" s="125"/>
      <c r="AY766" s="125"/>
      <c r="AZ766" s="185"/>
      <c r="BA766" s="125"/>
      <c r="BB766" s="125"/>
      <c r="BC766" s="125"/>
      <c r="BD766" s="125"/>
      <c r="BE766" s="125"/>
      <c r="BF766" s="125"/>
      <c r="BG766" s="125"/>
      <c r="BH766" s="125"/>
      <c r="BI766" s="125"/>
      <c r="BJ766" s="125"/>
    </row>
    <row r="767">
      <c r="A767" s="146"/>
      <c r="B767" s="146"/>
      <c r="C767" s="146"/>
      <c r="D767" s="146"/>
      <c r="F767" s="272"/>
      <c r="G767" s="273"/>
      <c r="H767" s="146"/>
      <c r="I767" s="274"/>
      <c r="J767" s="146"/>
      <c r="K767" s="146"/>
      <c r="L767" s="275"/>
      <c r="M767" s="125"/>
      <c r="N767" s="147"/>
      <c r="O767" s="146"/>
      <c r="P767" s="125"/>
      <c r="Q767" s="275"/>
      <c r="R767" s="148"/>
      <c r="S767" s="148"/>
      <c r="T767" s="146"/>
      <c r="U767" s="146"/>
      <c r="V767" s="146"/>
      <c r="W767" s="272"/>
      <c r="X767" s="146"/>
      <c r="Y767" s="125"/>
      <c r="Z767" s="125"/>
      <c r="AA767" s="146"/>
      <c r="AB767" s="183"/>
      <c r="AC767" s="125"/>
      <c r="AD767" s="146"/>
      <c r="AE767" s="125"/>
      <c r="AF767" s="146"/>
      <c r="AG767" s="125"/>
      <c r="AH767" s="146"/>
      <c r="AI767" s="125"/>
      <c r="AJ767" s="125"/>
      <c r="AK767" s="146"/>
      <c r="AL767" s="125"/>
      <c r="AM767" s="125"/>
      <c r="AN767" s="146"/>
      <c r="AO767" s="125"/>
      <c r="AP767" s="146"/>
      <c r="AQ767" s="125"/>
      <c r="AR767" s="146"/>
      <c r="AS767" s="125"/>
      <c r="AT767" s="146"/>
      <c r="AU767" s="125"/>
      <c r="AV767" s="125"/>
      <c r="AW767" s="146"/>
      <c r="AX767" s="125"/>
      <c r="AY767" s="125"/>
      <c r="AZ767" s="185"/>
      <c r="BA767" s="125"/>
      <c r="BB767" s="125"/>
      <c r="BC767" s="125"/>
      <c r="BD767" s="125"/>
      <c r="BE767" s="125"/>
      <c r="BF767" s="125"/>
      <c r="BG767" s="125"/>
      <c r="BH767" s="125"/>
      <c r="BI767" s="125"/>
      <c r="BJ767" s="125"/>
    </row>
    <row r="768">
      <c r="A768" s="146"/>
      <c r="B768" s="146"/>
      <c r="C768" s="146"/>
      <c r="D768" s="146"/>
      <c r="F768" s="272"/>
      <c r="G768" s="273"/>
      <c r="H768" s="146"/>
      <c r="I768" s="274"/>
      <c r="J768" s="146"/>
      <c r="K768" s="146"/>
      <c r="L768" s="275"/>
      <c r="M768" s="125"/>
      <c r="N768" s="147"/>
      <c r="O768" s="146"/>
      <c r="P768" s="125"/>
      <c r="Q768" s="275"/>
      <c r="R768" s="148"/>
      <c r="S768" s="148"/>
      <c r="T768" s="146"/>
      <c r="U768" s="146"/>
      <c r="V768" s="146"/>
      <c r="W768" s="272"/>
      <c r="X768" s="146"/>
      <c r="Y768" s="125"/>
      <c r="Z768" s="125"/>
      <c r="AA768" s="146"/>
      <c r="AB768" s="183"/>
      <c r="AC768" s="125"/>
      <c r="AD768" s="146"/>
      <c r="AE768" s="125"/>
      <c r="AF768" s="146"/>
      <c r="AG768" s="125"/>
      <c r="AH768" s="146"/>
      <c r="AI768" s="125"/>
      <c r="AJ768" s="125"/>
      <c r="AK768" s="146"/>
      <c r="AL768" s="125"/>
      <c r="AM768" s="125"/>
      <c r="AN768" s="146"/>
      <c r="AO768" s="125"/>
      <c r="AP768" s="146"/>
      <c r="AQ768" s="125"/>
      <c r="AR768" s="146"/>
      <c r="AS768" s="125"/>
      <c r="AT768" s="146"/>
      <c r="AU768" s="125"/>
      <c r="AV768" s="125"/>
      <c r="AW768" s="146"/>
      <c r="AX768" s="125"/>
      <c r="AY768" s="125"/>
      <c r="AZ768" s="185"/>
      <c r="BA768" s="125"/>
      <c r="BB768" s="125"/>
      <c r="BC768" s="125"/>
      <c r="BD768" s="125"/>
      <c r="BE768" s="125"/>
      <c r="BF768" s="125"/>
      <c r="BG768" s="125"/>
      <c r="BH768" s="125"/>
      <c r="BI768" s="125"/>
      <c r="BJ768" s="125"/>
    </row>
    <row r="769">
      <c r="A769" s="146"/>
      <c r="B769" s="146"/>
      <c r="C769" s="146"/>
      <c r="D769" s="146"/>
      <c r="F769" s="272"/>
      <c r="G769" s="273"/>
      <c r="H769" s="146"/>
      <c r="I769" s="274"/>
      <c r="J769" s="146"/>
      <c r="K769" s="146"/>
      <c r="L769" s="275"/>
      <c r="M769" s="125"/>
      <c r="N769" s="147"/>
      <c r="O769" s="146"/>
      <c r="P769" s="125"/>
      <c r="Q769" s="275"/>
      <c r="R769" s="148"/>
      <c r="S769" s="148"/>
      <c r="T769" s="146"/>
      <c r="U769" s="146"/>
      <c r="V769" s="146"/>
      <c r="W769" s="272"/>
      <c r="X769" s="146"/>
      <c r="Y769" s="125"/>
      <c r="Z769" s="125"/>
      <c r="AA769" s="146"/>
      <c r="AB769" s="183"/>
      <c r="AC769" s="125"/>
      <c r="AD769" s="146"/>
      <c r="AE769" s="125"/>
      <c r="AF769" s="146"/>
      <c r="AG769" s="125"/>
      <c r="AH769" s="146"/>
      <c r="AI769" s="125"/>
      <c r="AJ769" s="125"/>
      <c r="AK769" s="146"/>
      <c r="AL769" s="125"/>
      <c r="AM769" s="125"/>
      <c r="AN769" s="146"/>
      <c r="AO769" s="125"/>
      <c r="AP769" s="146"/>
      <c r="AQ769" s="125"/>
      <c r="AR769" s="146"/>
      <c r="AS769" s="125"/>
      <c r="AT769" s="146"/>
      <c r="AU769" s="125"/>
      <c r="AV769" s="125"/>
      <c r="AW769" s="146"/>
      <c r="AX769" s="125"/>
      <c r="AY769" s="125"/>
      <c r="AZ769" s="185"/>
      <c r="BA769" s="125"/>
      <c r="BB769" s="125"/>
      <c r="BC769" s="125"/>
      <c r="BD769" s="125"/>
      <c r="BE769" s="125"/>
      <c r="BF769" s="125"/>
      <c r="BG769" s="125"/>
      <c r="BH769" s="125"/>
      <c r="BI769" s="125"/>
      <c r="BJ769" s="125"/>
    </row>
    <row r="770">
      <c r="A770" s="146"/>
      <c r="B770" s="146"/>
      <c r="C770" s="146"/>
      <c r="D770" s="146"/>
      <c r="F770" s="272"/>
      <c r="G770" s="273"/>
      <c r="H770" s="146"/>
      <c r="I770" s="274"/>
      <c r="J770" s="146"/>
      <c r="K770" s="146"/>
      <c r="L770" s="275"/>
      <c r="M770" s="125"/>
      <c r="N770" s="147"/>
      <c r="O770" s="146"/>
      <c r="P770" s="125"/>
      <c r="Q770" s="275"/>
      <c r="R770" s="148"/>
      <c r="S770" s="148"/>
      <c r="T770" s="146"/>
      <c r="U770" s="146"/>
      <c r="V770" s="146"/>
      <c r="W770" s="272"/>
      <c r="X770" s="146"/>
      <c r="Y770" s="125"/>
      <c r="Z770" s="125"/>
      <c r="AA770" s="146"/>
      <c r="AB770" s="183"/>
      <c r="AC770" s="125"/>
      <c r="AD770" s="146"/>
      <c r="AE770" s="125"/>
      <c r="AF770" s="146"/>
      <c r="AG770" s="125"/>
      <c r="AH770" s="146"/>
      <c r="AI770" s="125"/>
      <c r="AJ770" s="125"/>
      <c r="AK770" s="146"/>
      <c r="AL770" s="125"/>
      <c r="AM770" s="125"/>
      <c r="AN770" s="146"/>
      <c r="AO770" s="125"/>
      <c r="AP770" s="146"/>
      <c r="AQ770" s="125"/>
      <c r="AR770" s="146"/>
      <c r="AS770" s="125"/>
      <c r="AT770" s="146"/>
      <c r="AU770" s="125"/>
      <c r="AV770" s="125"/>
      <c r="AW770" s="146"/>
      <c r="AX770" s="125"/>
      <c r="AY770" s="125"/>
      <c r="AZ770" s="185"/>
      <c r="BA770" s="125"/>
      <c r="BB770" s="125"/>
      <c r="BC770" s="125"/>
      <c r="BD770" s="125"/>
      <c r="BE770" s="125"/>
      <c r="BF770" s="125"/>
      <c r="BG770" s="125"/>
      <c r="BH770" s="125"/>
      <c r="BI770" s="125"/>
      <c r="BJ770" s="125"/>
    </row>
    <row r="771">
      <c r="A771" s="146"/>
      <c r="B771" s="146"/>
      <c r="C771" s="146"/>
      <c r="D771" s="146"/>
      <c r="F771" s="272"/>
      <c r="G771" s="273"/>
      <c r="H771" s="146"/>
      <c r="I771" s="274"/>
      <c r="J771" s="146"/>
      <c r="K771" s="146"/>
      <c r="L771" s="275"/>
      <c r="M771" s="125"/>
      <c r="N771" s="147"/>
      <c r="O771" s="146"/>
      <c r="P771" s="125"/>
      <c r="Q771" s="275"/>
      <c r="R771" s="148"/>
      <c r="S771" s="148"/>
      <c r="T771" s="146"/>
      <c r="U771" s="146"/>
      <c r="V771" s="146"/>
      <c r="W771" s="272"/>
      <c r="X771" s="146"/>
      <c r="Y771" s="125"/>
      <c r="Z771" s="125"/>
      <c r="AA771" s="146"/>
      <c r="AB771" s="183"/>
      <c r="AC771" s="125"/>
      <c r="AD771" s="146"/>
      <c r="AE771" s="125"/>
      <c r="AF771" s="146"/>
      <c r="AG771" s="125"/>
      <c r="AH771" s="146"/>
      <c r="AI771" s="125"/>
      <c r="AJ771" s="125"/>
      <c r="AK771" s="146"/>
      <c r="AL771" s="125"/>
      <c r="AM771" s="125"/>
      <c r="AN771" s="146"/>
      <c r="AO771" s="125"/>
      <c r="AP771" s="146"/>
      <c r="AQ771" s="125"/>
      <c r="AR771" s="146"/>
      <c r="AS771" s="125"/>
      <c r="AT771" s="146"/>
      <c r="AU771" s="125"/>
      <c r="AV771" s="125"/>
      <c r="AW771" s="146"/>
      <c r="AX771" s="125"/>
      <c r="AY771" s="125"/>
      <c r="AZ771" s="185"/>
      <c r="BA771" s="125"/>
      <c r="BB771" s="125"/>
      <c r="BC771" s="125"/>
      <c r="BD771" s="125"/>
      <c r="BE771" s="125"/>
      <c r="BF771" s="125"/>
      <c r="BG771" s="125"/>
      <c r="BH771" s="125"/>
      <c r="BI771" s="125"/>
      <c r="BJ771" s="125"/>
    </row>
    <row r="772">
      <c r="A772" s="146"/>
      <c r="B772" s="146"/>
      <c r="C772" s="146"/>
      <c r="D772" s="146"/>
      <c r="F772" s="272"/>
      <c r="G772" s="273"/>
      <c r="H772" s="146"/>
      <c r="I772" s="274"/>
      <c r="J772" s="146"/>
      <c r="K772" s="146"/>
      <c r="L772" s="275"/>
      <c r="M772" s="125"/>
      <c r="N772" s="147"/>
      <c r="O772" s="146"/>
      <c r="P772" s="125"/>
      <c r="Q772" s="275"/>
      <c r="R772" s="148"/>
      <c r="S772" s="148"/>
      <c r="T772" s="146"/>
      <c r="U772" s="146"/>
      <c r="V772" s="146"/>
      <c r="W772" s="272"/>
      <c r="X772" s="146"/>
      <c r="Y772" s="125"/>
      <c r="Z772" s="125"/>
      <c r="AA772" s="146"/>
      <c r="AB772" s="183"/>
      <c r="AC772" s="125"/>
      <c r="AD772" s="146"/>
      <c r="AE772" s="125"/>
      <c r="AF772" s="146"/>
      <c r="AG772" s="125"/>
      <c r="AH772" s="146"/>
      <c r="AI772" s="125"/>
      <c r="AJ772" s="125"/>
      <c r="AK772" s="146"/>
      <c r="AL772" s="125"/>
      <c r="AM772" s="125"/>
      <c r="AN772" s="146"/>
      <c r="AO772" s="125"/>
      <c r="AP772" s="146"/>
      <c r="AQ772" s="125"/>
      <c r="AR772" s="146"/>
      <c r="AS772" s="125"/>
      <c r="AT772" s="146"/>
      <c r="AU772" s="125"/>
      <c r="AV772" s="125"/>
      <c r="AW772" s="146"/>
      <c r="AX772" s="125"/>
      <c r="AY772" s="125"/>
      <c r="AZ772" s="185"/>
      <c r="BA772" s="125"/>
      <c r="BB772" s="125"/>
      <c r="BC772" s="125"/>
      <c r="BD772" s="125"/>
      <c r="BE772" s="125"/>
      <c r="BF772" s="125"/>
      <c r="BG772" s="125"/>
      <c r="BH772" s="125"/>
      <c r="BI772" s="125"/>
      <c r="BJ772" s="125"/>
    </row>
    <row r="773">
      <c r="A773" s="146"/>
      <c r="B773" s="146"/>
      <c r="C773" s="146"/>
      <c r="D773" s="146"/>
      <c r="F773" s="272"/>
      <c r="G773" s="273"/>
      <c r="H773" s="146"/>
      <c r="I773" s="274"/>
      <c r="J773" s="146"/>
      <c r="K773" s="146"/>
      <c r="L773" s="275"/>
      <c r="M773" s="125"/>
      <c r="N773" s="147"/>
      <c r="O773" s="146"/>
      <c r="P773" s="125"/>
      <c r="Q773" s="275"/>
      <c r="R773" s="148"/>
      <c r="S773" s="148"/>
      <c r="T773" s="146"/>
      <c r="U773" s="146"/>
      <c r="V773" s="146"/>
      <c r="W773" s="272"/>
      <c r="X773" s="146"/>
      <c r="Y773" s="125"/>
      <c r="Z773" s="125"/>
      <c r="AA773" s="146"/>
      <c r="AB773" s="183"/>
      <c r="AC773" s="125"/>
      <c r="AD773" s="146"/>
      <c r="AE773" s="125"/>
      <c r="AF773" s="146"/>
      <c r="AG773" s="125"/>
      <c r="AH773" s="146"/>
      <c r="AI773" s="125"/>
      <c r="AJ773" s="125"/>
      <c r="AK773" s="146"/>
      <c r="AL773" s="125"/>
      <c r="AM773" s="125"/>
      <c r="AN773" s="146"/>
      <c r="AO773" s="125"/>
      <c r="AP773" s="146"/>
      <c r="AQ773" s="125"/>
      <c r="AR773" s="146"/>
      <c r="AS773" s="125"/>
      <c r="AT773" s="146"/>
      <c r="AU773" s="125"/>
      <c r="AV773" s="125"/>
      <c r="AW773" s="146"/>
      <c r="AX773" s="125"/>
      <c r="AY773" s="125"/>
      <c r="AZ773" s="185"/>
      <c r="BA773" s="125"/>
      <c r="BB773" s="125"/>
      <c r="BC773" s="125"/>
      <c r="BD773" s="125"/>
      <c r="BE773" s="125"/>
      <c r="BF773" s="125"/>
      <c r="BG773" s="125"/>
      <c r="BH773" s="125"/>
      <c r="BI773" s="125"/>
      <c r="BJ773" s="125"/>
    </row>
    <row r="774">
      <c r="A774" s="146"/>
      <c r="B774" s="146"/>
      <c r="C774" s="146"/>
      <c r="D774" s="146"/>
      <c r="F774" s="272"/>
      <c r="G774" s="273"/>
      <c r="H774" s="146"/>
      <c r="I774" s="274"/>
      <c r="J774" s="146"/>
      <c r="K774" s="146"/>
      <c r="L774" s="275"/>
      <c r="M774" s="125"/>
      <c r="N774" s="147"/>
      <c r="O774" s="146"/>
      <c r="P774" s="125"/>
      <c r="Q774" s="275"/>
      <c r="R774" s="148"/>
      <c r="S774" s="148"/>
      <c r="T774" s="146"/>
      <c r="U774" s="146"/>
      <c r="V774" s="146"/>
      <c r="W774" s="272"/>
      <c r="X774" s="146"/>
      <c r="Y774" s="125"/>
      <c r="Z774" s="125"/>
      <c r="AA774" s="146"/>
      <c r="AB774" s="183"/>
      <c r="AC774" s="125"/>
      <c r="AD774" s="146"/>
      <c r="AE774" s="125"/>
      <c r="AF774" s="146"/>
      <c r="AG774" s="125"/>
      <c r="AH774" s="146"/>
      <c r="AI774" s="125"/>
      <c r="AJ774" s="125"/>
      <c r="AK774" s="146"/>
      <c r="AL774" s="125"/>
      <c r="AM774" s="125"/>
      <c r="AN774" s="146"/>
      <c r="AO774" s="125"/>
      <c r="AP774" s="146"/>
      <c r="AQ774" s="125"/>
      <c r="AR774" s="146"/>
      <c r="AS774" s="125"/>
      <c r="AT774" s="146"/>
      <c r="AU774" s="125"/>
      <c r="AV774" s="125"/>
      <c r="AW774" s="146"/>
      <c r="AX774" s="125"/>
      <c r="AY774" s="125"/>
      <c r="AZ774" s="185"/>
      <c r="BA774" s="125"/>
      <c r="BB774" s="125"/>
      <c r="BC774" s="125"/>
      <c r="BD774" s="125"/>
      <c r="BE774" s="125"/>
      <c r="BF774" s="125"/>
      <c r="BG774" s="125"/>
      <c r="BH774" s="125"/>
      <c r="BI774" s="125"/>
      <c r="BJ774" s="125"/>
    </row>
    <row r="775">
      <c r="A775" s="146"/>
      <c r="B775" s="146"/>
      <c r="C775" s="146"/>
      <c r="D775" s="146"/>
      <c r="F775" s="272"/>
      <c r="G775" s="273"/>
      <c r="H775" s="146"/>
      <c r="I775" s="274"/>
      <c r="J775" s="146"/>
      <c r="K775" s="146"/>
      <c r="L775" s="275"/>
      <c r="M775" s="125"/>
      <c r="N775" s="147"/>
      <c r="O775" s="146"/>
      <c r="P775" s="125"/>
      <c r="Q775" s="275"/>
      <c r="R775" s="148"/>
      <c r="S775" s="148"/>
      <c r="T775" s="146"/>
      <c r="U775" s="146"/>
      <c r="V775" s="146"/>
      <c r="W775" s="272"/>
      <c r="X775" s="146"/>
      <c r="Y775" s="125"/>
      <c r="Z775" s="125"/>
      <c r="AA775" s="146"/>
      <c r="AB775" s="183"/>
      <c r="AC775" s="125"/>
      <c r="AD775" s="146"/>
      <c r="AE775" s="125"/>
      <c r="AF775" s="146"/>
      <c r="AG775" s="125"/>
      <c r="AH775" s="146"/>
      <c r="AI775" s="125"/>
      <c r="AJ775" s="125"/>
      <c r="AK775" s="146"/>
      <c r="AL775" s="125"/>
      <c r="AM775" s="125"/>
      <c r="AN775" s="146"/>
      <c r="AO775" s="125"/>
      <c r="AP775" s="146"/>
      <c r="AQ775" s="125"/>
      <c r="AR775" s="146"/>
      <c r="AS775" s="125"/>
      <c r="AT775" s="146"/>
      <c r="AU775" s="125"/>
      <c r="AV775" s="125"/>
      <c r="AW775" s="146"/>
      <c r="AX775" s="125"/>
      <c r="AY775" s="125"/>
      <c r="AZ775" s="185"/>
      <c r="BA775" s="125"/>
      <c r="BB775" s="125"/>
      <c r="BC775" s="125"/>
      <c r="BD775" s="125"/>
      <c r="BE775" s="125"/>
      <c r="BF775" s="125"/>
      <c r="BG775" s="125"/>
      <c r="BH775" s="125"/>
      <c r="BI775" s="125"/>
      <c r="BJ775" s="125"/>
    </row>
    <row r="776">
      <c r="A776" s="146"/>
      <c r="B776" s="146"/>
      <c r="C776" s="146"/>
      <c r="D776" s="146"/>
      <c r="F776" s="272"/>
      <c r="G776" s="273"/>
      <c r="H776" s="146"/>
      <c r="I776" s="274"/>
      <c r="J776" s="146"/>
      <c r="K776" s="146"/>
      <c r="L776" s="275"/>
      <c r="M776" s="125"/>
      <c r="N776" s="147"/>
      <c r="O776" s="146"/>
      <c r="P776" s="125"/>
      <c r="Q776" s="275"/>
      <c r="R776" s="148"/>
      <c r="S776" s="148"/>
      <c r="T776" s="146"/>
      <c r="U776" s="146"/>
      <c r="V776" s="146"/>
      <c r="W776" s="272"/>
      <c r="X776" s="146"/>
      <c r="Y776" s="125"/>
      <c r="Z776" s="125"/>
      <c r="AA776" s="146"/>
      <c r="AB776" s="183"/>
      <c r="AC776" s="125"/>
      <c r="AD776" s="146"/>
      <c r="AE776" s="125"/>
      <c r="AF776" s="146"/>
      <c r="AG776" s="125"/>
      <c r="AH776" s="146"/>
      <c r="AI776" s="125"/>
      <c r="AJ776" s="125"/>
      <c r="AK776" s="146"/>
      <c r="AL776" s="125"/>
      <c r="AM776" s="125"/>
      <c r="AN776" s="146"/>
      <c r="AO776" s="125"/>
      <c r="AP776" s="146"/>
      <c r="AQ776" s="125"/>
      <c r="AR776" s="146"/>
      <c r="AS776" s="125"/>
      <c r="AT776" s="146"/>
      <c r="AU776" s="125"/>
      <c r="AV776" s="125"/>
      <c r="AW776" s="146"/>
      <c r="AX776" s="125"/>
      <c r="AY776" s="125"/>
      <c r="AZ776" s="185"/>
      <c r="BA776" s="125"/>
      <c r="BB776" s="125"/>
      <c r="BC776" s="125"/>
      <c r="BD776" s="125"/>
      <c r="BE776" s="125"/>
      <c r="BF776" s="125"/>
      <c r="BG776" s="125"/>
      <c r="BH776" s="125"/>
      <c r="BI776" s="125"/>
      <c r="BJ776" s="125"/>
    </row>
    <row r="777">
      <c r="A777" s="146"/>
      <c r="B777" s="146"/>
      <c r="C777" s="146"/>
      <c r="D777" s="146"/>
      <c r="F777" s="272"/>
      <c r="G777" s="273"/>
      <c r="H777" s="146"/>
      <c r="I777" s="274"/>
      <c r="J777" s="146"/>
      <c r="K777" s="146"/>
      <c r="L777" s="275"/>
      <c r="M777" s="125"/>
      <c r="N777" s="147"/>
      <c r="O777" s="146"/>
      <c r="P777" s="125"/>
      <c r="Q777" s="275"/>
      <c r="R777" s="148"/>
      <c r="S777" s="148"/>
      <c r="T777" s="146"/>
      <c r="U777" s="146"/>
      <c r="V777" s="146"/>
      <c r="W777" s="272"/>
      <c r="X777" s="146"/>
      <c r="Y777" s="125"/>
      <c r="Z777" s="125"/>
      <c r="AA777" s="146"/>
      <c r="AB777" s="183"/>
      <c r="AC777" s="125"/>
      <c r="AD777" s="146"/>
      <c r="AE777" s="125"/>
      <c r="AF777" s="146"/>
      <c r="AG777" s="125"/>
      <c r="AH777" s="146"/>
      <c r="AI777" s="125"/>
      <c r="AJ777" s="125"/>
      <c r="AK777" s="146"/>
      <c r="AL777" s="125"/>
      <c r="AM777" s="125"/>
      <c r="AN777" s="146"/>
      <c r="AO777" s="125"/>
      <c r="AP777" s="146"/>
      <c r="AQ777" s="125"/>
      <c r="AR777" s="146"/>
      <c r="AS777" s="125"/>
      <c r="AT777" s="146"/>
      <c r="AU777" s="125"/>
      <c r="AV777" s="125"/>
      <c r="AW777" s="146"/>
      <c r="AX777" s="125"/>
      <c r="AY777" s="125"/>
      <c r="AZ777" s="185"/>
      <c r="BA777" s="125"/>
      <c r="BB777" s="125"/>
      <c r="BC777" s="125"/>
      <c r="BD777" s="125"/>
      <c r="BE777" s="125"/>
      <c r="BF777" s="125"/>
      <c r="BG777" s="125"/>
      <c r="BH777" s="125"/>
      <c r="BI777" s="125"/>
      <c r="BJ777" s="125"/>
    </row>
    <row r="778">
      <c r="A778" s="146"/>
      <c r="B778" s="146"/>
      <c r="C778" s="146"/>
      <c r="D778" s="146"/>
      <c r="F778" s="272"/>
      <c r="G778" s="273"/>
      <c r="H778" s="146"/>
      <c r="I778" s="274"/>
      <c r="J778" s="146"/>
      <c r="K778" s="146"/>
      <c r="L778" s="275"/>
      <c r="M778" s="125"/>
      <c r="N778" s="147"/>
      <c r="O778" s="146"/>
      <c r="P778" s="125"/>
      <c r="Q778" s="275"/>
      <c r="R778" s="148"/>
      <c r="S778" s="148"/>
      <c r="T778" s="146"/>
      <c r="U778" s="146"/>
      <c r="V778" s="146"/>
      <c r="W778" s="272"/>
      <c r="X778" s="146"/>
      <c r="Y778" s="125"/>
      <c r="Z778" s="125"/>
      <c r="AA778" s="146"/>
      <c r="AB778" s="183"/>
      <c r="AC778" s="125"/>
      <c r="AD778" s="146"/>
      <c r="AE778" s="125"/>
      <c r="AF778" s="146"/>
      <c r="AG778" s="125"/>
      <c r="AH778" s="146"/>
      <c r="AI778" s="125"/>
      <c r="AJ778" s="125"/>
      <c r="AK778" s="146"/>
      <c r="AL778" s="125"/>
      <c r="AM778" s="125"/>
      <c r="AN778" s="146"/>
      <c r="AO778" s="125"/>
      <c r="AP778" s="146"/>
      <c r="AQ778" s="125"/>
      <c r="AR778" s="146"/>
      <c r="AS778" s="125"/>
      <c r="AT778" s="146"/>
      <c r="AU778" s="125"/>
      <c r="AV778" s="125"/>
      <c r="AW778" s="146"/>
      <c r="AX778" s="125"/>
      <c r="AY778" s="125"/>
      <c r="AZ778" s="185"/>
      <c r="BA778" s="125"/>
      <c r="BB778" s="125"/>
      <c r="BC778" s="125"/>
      <c r="BD778" s="125"/>
      <c r="BE778" s="125"/>
      <c r="BF778" s="125"/>
      <c r="BG778" s="125"/>
      <c r="BH778" s="125"/>
      <c r="BI778" s="125"/>
      <c r="BJ778" s="125"/>
    </row>
    <row r="779">
      <c r="A779" s="146"/>
      <c r="B779" s="146"/>
      <c r="C779" s="146"/>
      <c r="D779" s="146"/>
      <c r="F779" s="272"/>
      <c r="G779" s="273"/>
      <c r="H779" s="146"/>
      <c r="I779" s="274"/>
      <c r="J779" s="146"/>
      <c r="K779" s="146"/>
      <c r="L779" s="275"/>
      <c r="M779" s="125"/>
      <c r="N779" s="147"/>
      <c r="O779" s="146"/>
      <c r="P779" s="125"/>
      <c r="Q779" s="275"/>
      <c r="R779" s="148"/>
      <c r="S779" s="148"/>
      <c r="T779" s="146"/>
      <c r="U779" s="146"/>
      <c r="V779" s="146"/>
      <c r="W779" s="272"/>
      <c r="X779" s="146"/>
      <c r="Y779" s="125"/>
      <c r="Z779" s="125"/>
      <c r="AA779" s="146"/>
      <c r="AB779" s="183"/>
      <c r="AC779" s="125"/>
      <c r="AD779" s="146"/>
      <c r="AE779" s="125"/>
      <c r="AF779" s="146"/>
      <c r="AG779" s="125"/>
      <c r="AH779" s="146"/>
      <c r="AI779" s="125"/>
      <c r="AJ779" s="125"/>
      <c r="AK779" s="146"/>
      <c r="AL779" s="125"/>
      <c r="AM779" s="125"/>
      <c r="AN779" s="146"/>
      <c r="AO779" s="125"/>
      <c r="AP779" s="146"/>
      <c r="AQ779" s="125"/>
      <c r="AR779" s="146"/>
      <c r="AS779" s="125"/>
      <c r="AT779" s="146"/>
      <c r="AU779" s="125"/>
      <c r="AV779" s="125"/>
      <c r="AW779" s="146"/>
      <c r="AX779" s="125"/>
      <c r="AY779" s="125"/>
      <c r="AZ779" s="185"/>
      <c r="BA779" s="125"/>
      <c r="BB779" s="125"/>
      <c r="BC779" s="125"/>
      <c r="BD779" s="125"/>
      <c r="BE779" s="125"/>
      <c r="BF779" s="125"/>
      <c r="BG779" s="125"/>
      <c r="BH779" s="125"/>
      <c r="BI779" s="125"/>
      <c r="BJ779" s="125"/>
    </row>
    <row r="780">
      <c r="A780" s="146"/>
      <c r="B780" s="146"/>
      <c r="C780" s="146"/>
      <c r="D780" s="146"/>
      <c r="F780" s="272"/>
      <c r="G780" s="273"/>
      <c r="H780" s="146"/>
      <c r="I780" s="274"/>
      <c r="J780" s="146"/>
      <c r="K780" s="146"/>
      <c r="L780" s="275"/>
      <c r="M780" s="125"/>
      <c r="N780" s="147"/>
      <c r="O780" s="146"/>
      <c r="P780" s="125"/>
      <c r="Q780" s="275"/>
      <c r="R780" s="148"/>
      <c r="S780" s="148"/>
      <c r="T780" s="146"/>
      <c r="U780" s="146"/>
      <c r="V780" s="146"/>
      <c r="W780" s="272"/>
      <c r="X780" s="146"/>
      <c r="Y780" s="125"/>
      <c r="Z780" s="125"/>
      <c r="AA780" s="146"/>
      <c r="AB780" s="183"/>
      <c r="AC780" s="125"/>
      <c r="AD780" s="146"/>
      <c r="AE780" s="125"/>
      <c r="AF780" s="146"/>
      <c r="AG780" s="125"/>
      <c r="AH780" s="146"/>
      <c r="AI780" s="125"/>
      <c r="AJ780" s="125"/>
      <c r="AK780" s="146"/>
      <c r="AL780" s="125"/>
      <c r="AM780" s="125"/>
      <c r="AN780" s="146"/>
      <c r="AO780" s="125"/>
      <c r="AP780" s="146"/>
      <c r="AQ780" s="125"/>
      <c r="AR780" s="146"/>
      <c r="AS780" s="125"/>
      <c r="AT780" s="146"/>
      <c r="AU780" s="125"/>
      <c r="AV780" s="125"/>
      <c r="AW780" s="146"/>
      <c r="AX780" s="125"/>
      <c r="AY780" s="125"/>
      <c r="AZ780" s="185"/>
      <c r="BA780" s="125"/>
      <c r="BB780" s="125"/>
      <c r="BC780" s="125"/>
      <c r="BD780" s="125"/>
      <c r="BE780" s="125"/>
      <c r="BF780" s="125"/>
      <c r="BG780" s="125"/>
      <c r="BH780" s="125"/>
      <c r="BI780" s="125"/>
      <c r="BJ780" s="125"/>
    </row>
    <row r="781">
      <c r="A781" s="146"/>
      <c r="B781" s="146"/>
      <c r="C781" s="146"/>
      <c r="D781" s="146"/>
      <c r="F781" s="272"/>
      <c r="G781" s="273"/>
      <c r="H781" s="146"/>
      <c r="I781" s="274"/>
      <c r="J781" s="146"/>
      <c r="K781" s="146"/>
      <c r="L781" s="275"/>
      <c r="M781" s="125"/>
      <c r="N781" s="147"/>
      <c r="O781" s="146"/>
      <c r="P781" s="125"/>
      <c r="Q781" s="275"/>
      <c r="R781" s="148"/>
      <c r="S781" s="148"/>
      <c r="T781" s="146"/>
      <c r="U781" s="146"/>
      <c r="V781" s="146"/>
      <c r="W781" s="272"/>
      <c r="X781" s="146"/>
      <c r="Y781" s="125"/>
      <c r="Z781" s="125"/>
      <c r="AA781" s="146"/>
      <c r="AB781" s="183"/>
      <c r="AC781" s="125"/>
      <c r="AD781" s="146"/>
      <c r="AE781" s="125"/>
      <c r="AF781" s="146"/>
      <c r="AG781" s="125"/>
      <c r="AH781" s="146"/>
      <c r="AI781" s="125"/>
      <c r="AJ781" s="125"/>
      <c r="AK781" s="146"/>
      <c r="AL781" s="125"/>
      <c r="AM781" s="125"/>
      <c r="AN781" s="146"/>
      <c r="AO781" s="125"/>
      <c r="AP781" s="146"/>
      <c r="AQ781" s="125"/>
      <c r="AR781" s="146"/>
      <c r="AS781" s="125"/>
      <c r="AT781" s="146"/>
      <c r="AU781" s="125"/>
      <c r="AV781" s="125"/>
      <c r="AW781" s="146"/>
      <c r="AX781" s="125"/>
      <c r="AY781" s="125"/>
      <c r="AZ781" s="185"/>
      <c r="BA781" s="125"/>
      <c r="BB781" s="125"/>
      <c r="BC781" s="125"/>
      <c r="BD781" s="125"/>
      <c r="BE781" s="125"/>
      <c r="BF781" s="125"/>
      <c r="BG781" s="125"/>
      <c r="BH781" s="125"/>
      <c r="BI781" s="125"/>
      <c r="BJ781" s="125"/>
    </row>
    <row r="782">
      <c r="A782" s="146"/>
      <c r="B782" s="146"/>
      <c r="C782" s="146"/>
      <c r="D782" s="146"/>
      <c r="F782" s="272"/>
      <c r="G782" s="273"/>
      <c r="H782" s="146"/>
      <c r="I782" s="274"/>
      <c r="J782" s="146"/>
      <c r="K782" s="146"/>
      <c r="L782" s="275"/>
      <c r="M782" s="125"/>
      <c r="N782" s="147"/>
      <c r="O782" s="146"/>
      <c r="P782" s="125"/>
      <c r="Q782" s="275"/>
      <c r="R782" s="148"/>
      <c r="S782" s="148"/>
      <c r="T782" s="146"/>
      <c r="U782" s="146"/>
      <c r="V782" s="146"/>
      <c r="W782" s="272"/>
      <c r="X782" s="146"/>
      <c r="Y782" s="125"/>
      <c r="Z782" s="125"/>
      <c r="AA782" s="146"/>
      <c r="AB782" s="183"/>
      <c r="AC782" s="125"/>
      <c r="AD782" s="146"/>
      <c r="AE782" s="125"/>
      <c r="AF782" s="146"/>
      <c r="AG782" s="125"/>
      <c r="AH782" s="146"/>
      <c r="AI782" s="125"/>
      <c r="AJ782" s="125"/>
      <c r="AK782" s="146"/>
      <c r="AL782" s="125"/>
      <c r="AM782" s="125"/>
      <c r="AN782" s="146"/>
      <c r="AO782" s="125"/>
      <c r="AP782" s="146"/>
      <c r="AQ782" s="125"/>
      <c r="AR782" s="146"/>
      <c r="AS782" s="125"/>
      <c r="AT782" s="146"/>
      <c r="AU782" s="125"/>
      <c r="AV782" s="125"/>
      <c r="AW782" s="146"/>
      <c r="AX782" s="125"/>
      <c r="AY782" s="125"/>
      <c r="AZ782" s="185"/>
      <c r="BA782" s="125"/>
      <c r="BB782" s="125"/>
      <c r="BC782" s="125"/>
      <c r="BD782" s="125"/>
      <c r="BE782" s="125"/>
      <c r="BF782" s="125"/>
      <c r="BG782" s="125"/>
      <c r="BH782" s="125"/>
      <c r="BI782" s="125"/>
      <c r="BJ782" s="125"/>
    </row>
    <row r="783">
      <c r="A783" s="146"/>
      <c r="B783" s="146"/>
      <c r="C783" s="146"/>
      <c r="D783" s="146"/>
      <c r="F783" s="272"/>
      <c r="G783" s="273"/>
      <c r="H783" s="146"/>
      <c r="I783" s="274"/>
      <c r="J783" s="146"/>
      <c r="K783" s="146"/>
      <c r="L783" s="275"/>
      <c r="M783" s="125"/>
      <c r="N783" s="147"/>
      <c r="O783" s="146"/>
      <c r="P783" s="125"/>
      <c r="Q783" s="275"/>
      <c r="R783" s="148"/>
      <c r="S783" s="148"/>
      <c r="T783" s="146"/>
      <c r="U783" s="146"/>
      <c r="V783" s="146"/>
      <c r="W783" s="272"/>
      <c r="X783" s="146"/>
      <c r="Y783" s="125"/>
      <c r="Z783" s="125"/>
      <c r="AA783" s="146"/>
      <c r="AB783" s="183"/>
      <c r="AC783" s="125"/>
      <c r="AD783" s="146"/>
      <c r="AE783" s="125"/>
      <c r="AF783" s="146"/>
      <c r="AG783" s="125"/>
      <c r="AH783" s="146"/>
      <c r="AI783" s="125"/>
      <c r="AJ783" s="125"/>
      <c r="AK783" s="146"/>
      <c r="AL783" s="125"/>
      <c r="AM783" s="125"/>
      <c r="AN783" s="146"/>
      <c r="AO783" s="125"/>
      <c r="AP783" s="146"/>
      <c r="AQ783" s="125"/>
      <c r="AR783" s="146"/>
      <c r="AS783" s="125"/>
      <c r="AT783" s="146"/>
      <c r="AU783" s="125"/>
      <c r="AV783" s="125"/>
      <c r="AW783" s="146"/>
      <c r="AX783" s="125"/>
      <c r="AY783" s="125"/>
      <c r="AZ783" s="185"/>
      <c r="BA783" s="125"/>
      <c r="BB783" s="125"/>
      <c r="BC783" s="125"/>
      <c r="BD783" s="125"/>
      <c r="BE783" s="125"/>
      <c r="BF783" s="125"/>
      <c r="BG783" s="125"/>
      <c r="BH783" s="125"/>
      <c r="BI783" s="125"/>
      <c r="BJ783" s="125"/>
    </row>
    <row r="784">
      <c r="A784" s="146"/>
      <c r="B784" s="146"/>
      <c r="C784" s="146"/>
      <c r="D784" s="146"/>
      <c r="F784" s="272"/>
      <c r="G784" s="273"/>
      <c r="H784" s="146"/>
      <c r="I784" s="274"/>
      <c r="J784" s="146"/>
      <c r="K784" s="146"/>
      <c r="L784" s="275"/>
      <c r="M784" s="125"/>
      <c r="N784" s="147"/>
      <c r="O784" s="146"/>
      <c r="P784" s="125"/>
      <c r="Q784" s="275"/>
      <c r="R784" s="148"/>
      <c r="S784" s="148"/>
      <c r="T784" s="146"/>
      <c r="U784" s="146"/>
      <c r="V784" s="146"/>
      <c r="W784" s="272"/>
      <c r="X784" s="146"/>
      <c r="Y784" s="125"/>
      <c r="Z784" s="125"/>
      <c r="AA784" s="146"/>
      <c r="AB784" s="183"/>
      <c r="AC784" s="125"/>
      <c r="AD784" s="146"/>
      <c r="AE784" s="125"/>
      <c r="AF784" s="146"/>
      <c r="AG784" s="125"/>
      <c r="AH784" s="146"/>
      <c r="AI784" s="125"/>
      <c r="AJ784" s="125"/>
      <c r="AK784" s="146"/>
      <c r="AL784" s="125"/>
      <c r="AM784" s="125"/>
      <c r="AN784" s="146"/>
      <c r="AO784" s="125"/>
      <c r="AP784" s="146"/>
      <c r="AQ784" s="125"/>
      <c r="AR784" s="146"/>
      <c r="AS784" s="125"/>
      <c r="AT784" s="146"/>
      <c r="AU784" s="125"/>
      <c r="AV784" s="125"/>
      <c r="AW784" s="146"/>
      <c r="AX784" s="125"/>
      <c r="AY784" s="125"/>
      <c r="AZ784" s="185"/>
      <c r="BA784" s="125"/>
      <c r="BB784" s="125"/>
      <c r="BC784" s="125"/>
      <c r="BD784" s="125"/>
      <c r="BE784" s="125"/>
      <c r="BF784" s="125"/>
      <c r="BG784" s="125"/>
      <c r="BH784" s="125"/>
      <c r="BI784" s="125"/>
      <c r="BJ784" s="125"/>
    </row>
    <row r="785">
      <c r="A785" s="146"/>
      <c r="B785" s="146"/>
      <c r="C785" s="146"/>
      <c r="D785" s="146"/>
      <c r="F785" s="272"/>
      <c r="G785" s="273"/>
      <c r="H785" s="146"/>
      <c r="I785" s="274"/>
      <c r="J785" s="146"/>
      <c r="K785" s="146"/>
      <c r="L785" s="275"/>
      <c r="M785" s="125"/>
      <c r="N785" s="147"/>
      <c r="O785" s="146"/>
      <c r="P785" s="125"/>
      <c r="Q785" s="275"/>
      <c r="R785" s="148"/>
      <c r="S785" s="148"/>
      <c r="T785" s="146"/>
      <c r="U785" s="146"/>
      <c r="V785" s="146"/>
      <c r="W785" s="272"/>
      <c r="X785" s="146"/>
      <c r="Y785" s="125"/>
      <c r="Z785" s="125"/>
      <c r="AA785" s="146"/>
      <c r="AB785" s="183"/>
      <c r="AC785" s="125"/>
      <c r="AD785" s="146"/>
      <c r="AE785" s="125"/>
      <c r="AF785" s="146"/>
      <c r="AG785" s="125"/>
      <c r="AH785" s="146"/>
      <c r="AI785" s="125"/>
      <c r="AJ785" s="125"/>
      <c r="AK785" s="146"/>
      <c r="AL785" s="125"/>
      <c r="AM785" s="125"/>
      <c r="AN785" s="146"/>
      <c r="AO785" s="125"/>
      <c r="AP785" s="146"/>
      <c r="AQ785" s="125"/>
      <c r="AR785" s="146"/>
      <c r="AS785" s="125"/>
      <c r="AT785" s="146"/>
      <c r="AU785" s="125"/>
      <c r="AV785" s="125"/>
      <c r="AW785" s="146"/>
      <c r="AX785" s="125"/>
      <c r="AY785" s="125"/>
      <c r="AZ785" s="185"/>
      <c r="BA785" s="125"/>
      <c r="BB785" s="125"/>
      <c r="BC785" s="125"/>
      <c r="BD785" s="125"/>
      <c r="BE785" s="125"/>
      <c r="BF785" s="125"/>
      <c r="BG785" s="125"/>
      <c r="BH785" s="125"/>
      <c r="BI785" s="125"/>
      <c r="BJ785" s="125"/>
    </row>
    <row r="786">
      <c r="A786" s="146"/>
      <c r="B786" s="146"/>
      <c r="C786" s="146"/>
      <c r="D786" s="146"/>
      <c r="F786" s="272"/>
      <c r="G786" s="273"/>
      <c r="H786" s="146"/>
      <c r="I786" s="274"/>
      <c r="J786" s="146"/>
      <c r="K786" s="146"/>
      <c r="L786" s="275"/>
      <c r="M786" s="125"/>
      <c r="N786" s="147"/>
      <c r="O786" s="146"/>
      <c r="P786" s="125"/>
      <c r="Q786" s="275"/>
      <c r="R786" s="148"/>
      <c r="S786" s="148"/>
      <c r="T786" s="146"/>
      <c r="U786" s="146"/>
      <c r="V786" s="146"/>
      <c r="W786" s="272"/>
      <c r="X786" s="146"/>
      <c r="Y786" s="125"/>
      <c r="Z786" s="125"/>
      <c r="AA786" s="146"/>
      <c r="AB786" s="183"/>
      <c r="AC786" s="125"/>
      <c r="AD786" s="146"/>
      <c r="AE786" s="125"/>
      <c r="AF786" s="146"/>
      <c r="AG786" s="125"/>
      <c r="AH786" s="146"/>
      <c r="AI786" s="125"/>
      <c r="AJ786" s="125"/>
      <c r="AK786" s="146"/>
      <c r="AL786" s="125"/>
      <c r="AM786" s="125"/>
      <c r="AN786" s="146"/>
      <c r="AO786" s="125"/>
      <c r="AP786" s="146"/>
      <c r="AQ786" s="125"/>
      <c r="AR786" s="146"/>
      <c r="AS786" s="125"/>
      <c r="AT786" s="146"/>
      <c r="AU786" s="125"/>
      <c r="AV786" s="125"/>
      <c r="AW786" s="146"/>
      <c r="AX786" s="125"/>
      <c r="AY786" s="125"/>
      <c r="AZ786" s="185"/>
      <c r="BA786" s="125"/>
      <c r="BB786" s="125"/>
      <c r="BC786" s="125"/>
      <c r="BD786" s="125"/>
      <c r="BE786" s="125"/>
      <c r="BF786" s="125"/>
      <c r="BG786" s="125"/>
      <c r="BH786" s="125"/>
      <c r="BI786" s="125"/>
      <c r="BJ786" s="125"/>
    </row>
    <row r="787">
      <c r="A787" s="146"/>
      <c r="B787" s="146"/>
      <c r="C787" s="146"/>
      <c r="D787" s="146"/>
      <c r="F787" s="272"/>
      <c r="G787" s="273"/>
      <c r="H787" s="146"/>
      <c r="I787" s="274"/>
      <c r="J787" s="146"/>
      <c r="K787" s="146"/>
      <c r="L787" s="275"/>
      <c r="M787" s="125"/>
      <c r="N787" s="147"/>
      <c r="O787" s="146"/>
      <c r="P787" s="125"/>
      <c r="Q787" s="275"/>
      <c r="R787" s="148"/>
      <c r="S787" s="148"/>
      <c r="T787" s="146"/>
      <c r="U787" s="146"/>
      <c r="V787" s="146"/>
      <c r="W787" s="272"/>
      <c r="X787" s="146"/>
      <c r="Y787" s="125"/>
      <c r="Z787" s="125"/>
      <c r="AA787" s="146"/>
      <c r="AB787" s="183"/>
      <c r="AC787" s="125"/>
      <c r="AD787" s="146"/>
      <c r="AE787" s="125"/>
      <c r="AF787" s="146"/>
      <c r="AG787" s="125"/>
      <c r="AH787" s="146"/>
      <c r="AI787" s="125"/>
      <c r="AJ787" s="125"/>
      <c r="AK787" s="146"/>
      <c r="AL787" s="125"/>
      <c r="AM787" s="125"/>
      <c r="AN787" s="146"/>
      <c r="AO787" s="125"/>
      <c r="AP787" s="146"/>
      <c r="AQ787" s="125"/>
      <c r="AR787" s="146"/>
      <c r="AS787" s="125"/>
      <c r="AT787" s="146"/>
      <c r="AU787" s="125"/>
      <c r="AV787" s="125"/>
      <c r="AW787" s="146"/>
      <c r="AX787" s="125"/>
      <c r="AY787" s="125"/>
      <c r="AZ787" s="185"/>
      <c r="BA787" s="125"/>
      <c r="BB787" s="125"/>
      <c r="BC787" s="125"/>
      <c r="BD787" s="125"/>
      <c r="BE787" s="125"/>
      <c r="BF787" s="125"/>
      <c r="BG787" s="125"/>
      <c r="BH787" s="125"/>
      <c r="BI787" s="125"/>
      <c r="BJ787" s="125"/>
    </row>
    <row r="788">
      <c r="A788" s="146"/>
      <c r="B788" s="146"/>
      <c r="C788" s="146"/>
      <c r="D788" s="146"/>
      <c r="F788" s="272"/>
      <c r="G788" s="273"/>
      <c r="H788" s="146"/>
      <c r="I788" s="274"/>
      <c r="J788" s="146"/>
      <c r="K788" s="146"/>
      <c r="L788" s="275"/>
      <c r="M788" s="125"/>
      <c r="N788" s="147"/>
      <c r="O788" s="146"/>
      <c r="P788" s="125"/>
      <c r="Q788" s="275"/>
      <c r="R788" s="148"/>
      <c r="S788" s="148"/>
      <c r="T788" s="146"/>
      <c r="U788" s="146"/>
      <c r="V788" s="146"/>
      <c r="W788" s="272"/>
      <c r="X788" s="146"/>
      <c r="Y788" s="125"/>
      <c r="Z788" s="125"/>
      <c r="AA788" s="146"/>
      <c r="AB788" s="183"/>
      <c r="AC788" s="125"/>
      <c r="AD788" s="146"/>
      <c r="AE788" s="125"/>
      <c r="AF788" s="146"/>
      <c r="AG788" s="125"/>
      <c r="AH788" s="146"/>
      <c r="AI788" s="125"/>
      <c r="AJ788" s="125"/>
      <c r="AK788" s="146"/>
      <c r="AL788" s="125"/>
      <c r="AM788" s="125"/>
      <c r="AN788" s="146"/>
      <c r="AO788" s="125"/>
      <c r="AP788" s="146"/>
      <c r="AQ788" s="125"/>
      <c r="AR788" s="146"/>
      <c r="AS788" s="125"/>
      <c r="AT788" s="146"/>
      <c r="AU788" s="125"/>
      <c r="AV788" s="125"/>
      <c r="AW788" s="146"/>
      <c r="AX788" s="125"/>
      <c r="AY788" s="125"/>
      <c r="AZ788" s="185"/>
      <c r="BA788" s="125"/>
      <c r="BB788" s="125"/>
      <c r="BC788" s="125"/>
      <c r="BD788" s="125"/>
      <c r="BE788" s="125"/>
      <c r="BF788" s="125"/>
      <c r="BG788" s="125"/>
      <c r="BH788" s="125"/>
      <c r="BI788" s="125"/>
      <c r="BJ788" s="125"/>
    </row>
    <row r="789">
      <c r="A789" s="146"/>
      <c r="B789" s="146"/>
      <c r="C789" s="146"/>
      <c r="D789" s="146"/>
      <c r="F789" s="272"/>
      <c r="G789" s="273"/>
      <c r="H789" s="146"/>
      <c r="I789" s="274"/>
      <c r="J789" s="146"/>
      <c r="K789" s="146"/>
      <c r="L789" s="275"/>
      <c r="M789" s="125"/>
      <c r="N789" s="147"/>
      <c r="O789" s="146"/>
      <c r="P789" s="125"/>
      <c r="Q789" s="275"/>
      <c r="R789" s="148"/>
      <c r="S789" s="148"/>
      <c r="T789" s="146"/>
      <c r="U789" s="146"/>
      <c r="V789" s="146"/>
      <c r="W789" s="272"/>
      <c r="X789" s="146"/>
      <c r="Y789" s="125"/>
      <c r="Z789" s="125"/>
      <c r="AA789" s="146"/>
      <c r="AB789" s="183"/>
      <c r="AC789" s="125"/>
      <c r="AD789" s="146"/>
      <c r="AE789" s="125"/>
      <c r="AF789" s="146"/>
      <c r="AG789" s="125"/>
      <c r="AH789" s="146"/>
      <c r="AI789" s="125"/>
      <c r="AJ789" s="125"/>
      <c r="AK789" s="146"/>
      <c r="AL789" s="125"/>
      <c r="AM789" s="125"/>
      <c r="AN789" s="146"/>
      <c r="AO789" s="125"/>
      <c r="AP789" s="146"/>
      <c r="AQ789" s="125"/>
      <c r="AR789" s="146"/>
      <c r="AS789" s="125"/>
      <c r="AT789" s="146"/>
      <c r="AU789" s="125"/>
      <c r="AV789" s="125"/>
      <c r="AW789" s="146"/>
      <c r="AX789" s="125"/>
      <c r="AY789" s="125"/>
      <c r="AZ789" s="185"/>
      <c r="BA789" s="125"/>
      <c r="BB789" s="125"/>
      <c r="BC789" s="125"/>
      <c r="BD789" s="125"/>
      <c r="BE789" s="125"/>
      <c r="BF789" s="125"/>
      <c r="BG789" s="125"/>
      <c r="BH789" s="125"/>
      <c r="BI789" s="125"/>
      <c r="BJ789" s="125"/>
    </row>
    <row r="790">
      <c r="A790" s="146"/>
      <c r="B790" s="146"/>
      <c r="C790" s="146"/>
      <c r="D790" s="146"/>
      <c r="F790" s="272"/>
      <c r="G790" s="273"/>
      <c r="H790" s="146"/>
      <c r="I790" s="274"/>
      <c r="J790" s="146"/>
      <c r="K790" s="146"/>
      <c r="L790" s="275"/>
      <c r="M790" s="125"/>
      <c r="N790" s="147"/>
      <c r="O790" s="146"/>
      <c r="P790" s="125"/>
      <c r="Q790" s="275"/>
      <c r="R790" s="148"/>
      <c r="S790" s="148"/>
      <c r="T790" s="146"/>
      <c r="U790" s="146"/>
      <c r="V790" s="146"/>
      <c r="W790" s="272"/>
      <c r="X790" s="146"/>
      <c r="Y790" s="125"/>
      <c r="Z790" s="125"/>
      <c r="AA790" s="146"/>
      <c r="AB790" s="183"/>
      <c r="AC790" s="125"/>
      <c r="AD790" s="146"/>
      <c r="AE790" s="125"/>
      <c r="AF790" s="146"/>
      <c r="AG790" s="125"/>
      <c r="AH790" s="146"/>
      <c r="AI790" s="125"/>
      <c r="AJ790" s="125"/>
      <c r="AK790" s="146"/>
      <c r="AL790" s="125"/>
      <c r="AM790" s="125"/>
      <c r="AN790" s="146"/>
      <c r="AO790" s="125"/>
      <c r="AP790" s="146"/>
      <c r="AQ790" s="125"/>
      <c r="AR790" s="146"/>
      <c r="AS790" s="125"/>
      <c r="AT790" s="146"/>
      <c r="AU790" s="125"/>
      <c r="AV790" s="125"/>
      <c r="AW790" s="146"/>
      <c r="AX790" s="125"/>
      <c r="AY790" s="125"/>
      <c r="AZ790" s="185"/>
      <c r="BA790" s="125"/>
      <c r="BB790" s="125"/>
      <c r="BC790" s="125"/>
      <c r="BD790" s="125"/>
      <c r="BE790" s="125"/>
      <c r="BF790" s="125"/>
      <c r="BG790" s="125"/>
      <c r="BH790" s="125"/>
      <c r="BI790" s="125"/>
      <c r="BJ790" s="125"/>
    </row>
    <row r="791">
      <c r="A791" s="146"/>
      <c r="B791" s="146"/>
      <c r="C791" s="146"/>
      <c r="D791" s="146"/>
      <c r="F791" s="272"/>
      <c r="G791" s="273"/>
      <c r="H791" s="146"/>
      <c r="I791" s="274"/>
      <c r="J791" s="146"/>
      <c r="K791" s="146"/>
      <c r="L791" s="275"/>
      <c r="M791" s="125"/>
      <c r="N791" s="147"/>
      <c r="O791" s="146"/>
      <c r="P791" s="125"/>
      <c r="Q791" s="275"/>
      <c r="R791" s="148"/>
      <c r="S791" s="148"/>
      <c r="T791" s="146"/>
      <c r="U791" s="146"/>
      <c r="V791" s="146"/>
      <c r="W791" s="272"/>
      <c r="X791" s="146"/>
      <c r="Y791" s="125"/>
      <c r="Z791" s="125"/>
      <c r="AA791" s="146"/>
      <c r="AB791" s="183"/>
      <c r="AC791" s="125"/>
      <c r="AD791" s="146"/>
      <c r="AE791" s="125"/>
      <c r="AF791" s="146"/>
      <c r="AG791" s="125"/>
      <c r="AH791" s="146"/>
      <c r="AI791" s="125"/>
      <c r="AJ791" s="125"/>
      <c r="AK791" s="146"/>
      <c r="AL791" s="125"/>
      <c r="AM791" s="125"/>
      <c r="AN791" s="146"/>
      <c r="AO791" s="125"/>
      <c r="AP791" s="146"/>
      <c r="AQ791" s="125"/>
      <c r="AR791" s="146"/>
      <c r="AS791" s="125"/>
      <c r="AT791" s="146"/>
      <c r="AU791" s="125"/>
      <c r="AV791" s="125"/>
      <c r="AW791" s="146"/>
      <c r="AX791" s="125"/>
      <c r="AY791" s="125"/>
      <c r="AZ791" s="185"/>
      <c r="BA791" s="125"/>
      <c r="BB791" s="125"/>
      <c r="BC791" s="125"/>
      <c r="BD791" s="125"/>
      <c r="BE791" s="125"/>
      <c r="BF791" s="125"/>
      <c r="BG791" s="125"/>
      <c r="BH791" s="125"/>
      <c r="BI791" s="125"/>
      <c r="BJ791" s="125"/>
    </row>
    <row r="792">
      <c r="A792" s="146"/>
      <c r="B792" s="146"/>
      <c r="C792" s="146"/>
      <c r="D792" s="146"/>
      <c r="F792" s="272"/>
      <c r="G792" s="273"/>
      <c r="H792" s="146"/>
      <c r="I792" s="274"/>
      <c r="J792" s="146"/>
      <c r="K792" s="146"/>
      <c r="L792" s="275"/>
      <c r="M792" s="125"/>
      <c r="N792" s="147"/>
      <c r="O792" s="146"/>
      <c r="P792" s="125"/>
      <c r="Q792" s="275"/>
      <c r="R792" s="148"/>
      <c r="S792" s="148"/>
      <c r="T792" s="146"/>
      <c r="U792" s="146"/>
      <c r="V792" s="146"/>
      <c r="W792" s="272"/>
      <c r="X792" s="146"/>
      <c r="Y792" s="125"/>
      <c r="Z792" s="125"/>
      <c r="AA792" s="146"/>
      <c r="AB792" s="183"/>
      <c r="AC792" s="125"/>
      <c r="AD792" s="146"/>
      <c r="AE792" s="125"/>
      <c r="AF792" s="146"/>
      <c r="AG792" s="125"/>
      <c r="AH792" s="146"/>
      <c r="AI792" s="125"/>
      <c r="AJ792" s="125"/>
      <c r="AK792" s="146"/>
      <c r="AL792" s="125"/>
      <c r="AM792" s="125"/>
      <c r="AN792" s="146"/>
      <c r="AO792" s="125"/>
      <c r="AP792" s="146"/>
      <c r="AQ792" s="125"/>
      <c r="AR792" s="146"/>
      <c r="AS792" s="125"/>
      <c r="AT792" s="146"/>
      <c r="AU792" s="125"/>
      <c r="AV792" s="125"/>
      <c r="AW792" s="146"/>
      <c r="AX792" s="125"/>
      <c r="AY792" s="125"/>
      <c r="AZ792" s="185"/>
      <c r="BA792" s="125"/>
      <c r="BB792" s="125"/>
      <c r="BC792" s="125"/>
      <c r="BD792" s="125"/>
      <c r="BE792" s="125"/>
      <c r="BF792" s="125"/>
      <c r="BG792" s="125"/>
      <c r="BH792" s="125"/>
      <c r="BI792" s="125"/>
      <c r="BJ792" s="125"/>
    </row>
    <row r="793">
      <c r="A793" s="146"/>
      <c r="B793" s="146"/>
      <c r="C793" s="146"/>
      <c r="D793" s="146"/>
      <c r="F793" s="272"/>
      <c r="G793" s="273"/>
      <c r="H793" s="146"/>
      <c r="I793" s="274"/>
      <c r="J793" s="146"/>
      <c r="K793" s="146"/>
      <c r="L793" s="275"/>
      <c r="M793" s="125"/>
      <c r="N793" s="147"/>
      <c r="O793" s="146"/>
      <c r="P793" s="125"/>
      <c r="Q793" s="275"/>
      <c r="R793" s="148"/>
      <c r="S793" s="148"/>
      <c r="T793" s="146"/>
      <c r="U793" s="146"/>
      <c r="V793" s="146"/>
      <c r="W793" s="272"/>
      <c r="X793" s="146"/>
      <c r="Y793" s="125"/>
      <c r="Z793" s="125"/>
      <c r="AA793" s="146"/>
      <c r="AB793" s="183"/>
      <c r="AC793" s="125"/>
      <c r="AD793" s="146"/>
      <c r="AE793" s="125"/>
      <c r="AF793" s="146"/>
      <c r="AG793" s="125"/>
      <c r="AH793" s="146"/>
      <c r="AI793" s="125"/>
      <c r="AJ793" s="125"/>
      <c r="AK793" s="146"/>
      <c r="AL793" s="125"/>
      <c r="AM793" s="125"/>
      <c r="AN793" s="146"/>
      <c r="AO793" s="125"/>
      <c r="AP793" s="146"/>
      <c r="AQ793" s="125"/>
      <c r="AR793" s="146"/>
      <c r="AS793" s="125"/>
      <c r="AT793" s="146"/>
      <c r="AU793" s="125"/>
      <c r="AV793" s="125"/>
      <c r="AW793" s="146"/>
      <c r="AX793" s="125"/>
      <c r="AY793" s="125"/>
      <c r="AZ793" s="185"/>
      <c r="BA793" s="125"/>
      <c r="BB793" s="125"/>
      <c r="BC793" s="125"/>
      <c r="BD793" s="125"/>
      <c r="BE793" s="125"/>
      <c r="BF793" s="125"/>
      <c r="BG793" s="125"/>
      <c r="BH793" s="125"/>
      <c r="BI793" s="125"/>
      <c r="BJ793" s="125"/>
    </row>
    <row r="794">
      <c r="A794" s="146"/>
      <c r="B794" s="146"/>
      <c r="C794" s="146"/>
      <c r="D794" s="146"/>
      <c r="F794" s="272"/>
      <c r="G794" s="273"/>
      <c r="H794" s="146"/>
      <c r="I794" s="274"/>
      <c r="J794" s="146"/>
      <c r="K794" s="146"/>
      <c r="L794" s="275"/>
      <c r="M794" s="125"/>
      <c r="N794" s="147"/>
      <c r="O794" s="146"/>
      <c r="P794" s="125"/>
      <c r="Q794" s="275"/>
      <c r="R794" s="148"/>
      <c r="S794" s="148"/>
      <c r="T794" s="146"/>
      <c r="U794" s="146"/>
      <c r="V794" s="146"/>
      <c r="W794" s="272"/>
      <c r="X794" s="146"/>
      <c r="Y794" s="125"/>
      <c r="Z794" s="125"/>
      <c r="AA794" s="146"/>
      <c r="AB794" s="183"/>
      <c r="AC794" s="125"/>
      <c r="AD794" s="146"/>
      <c r="AE794" s="125"/>
      <c r="AF794" s="146"/>
      <c r="AG794" s="125"/>
      <c r="AH794" s="146"/>
      <c r="AI794" s="125"/>
      <c r="AJ794" s="125"/>
      <c r="AK794" s="146"/>
      <c r="AL794" s="125"/>
      <c r="AM794" s="125"/>
      <c r="AN794" s="146"/>
      <c r="AO794" s="125"/>
      <c r="AP794" s="146"/>
      <c r="AQ794" s="125"/>
      <c r="AR794" s="146"/>
      <c r="AS794" s="125"/>
      <c r="AT794" s="146"/>
      <c r="AU794" s="125"/>
      <c r="AV794" s="125"/>
      <c r="AW794" s="146"/>
      <c r="AX794" s="125"/>
      <c r="AY794" s="125"/>
      <c r="AZ794" s="185"/>
      <c r="BA794" s="125"/>
      <c r="BB794" s="125"/>
      <c r="BC794" s="125"/>
      <c r="BD794" s="125"/>
      <c r="BE794" s="125"/>
      <c r="BF794" s="125"/>
      <c r="BG794" s="125"/>
      <c r="BH794" s="125"/>
      <c r="BI794" s="125"/>
      <c r="BJ794" s="125"/>
    </row>
    <row r="795">
      <c r="A795" s="146"/>
      <c r="B795" s="146"/>
      <c r="C795" s="146"/>
      <c r="D795" s="146"/>
      <c r="F795" s="272"/>
      <c r="G795" s="273"/>
      <c r="H795" s="146"/>
      <c r="I795" s="274"/>
      <c r="J795" s="146"/>
      <c r="K795" s="146"/>
      <c r="L795" s="275"/>
      <c r="M795" s="125"/>
      <c r="N795" s="147"/>
      <c r="O795" s="146"/>
      <c r="P795" s="125"/>
      <c r="Q795" s="275"/>
      <c r="R795" s="148"/>
      <c r="S795" s="148"/>
      <c r="T795" s="146"/>
      <c r="U795" s="146"/>
      <c r="V795" s="146"/>
      <c r="W795" s="272"/>
      <c r="X795" s="146"/>
      <c r="Y795" s="125"/>
      <c r="Z795" s="125"/>
      <c r="AA795" s="146"/>
      <c r="AB795" s="183"/>
      <c r="AC795" s="125"/>
      <c r="AD795" s="146"/>
      <c r="AE795" s="125"/>
      <c r="AF795" s="146"/>
      <c r="AG795" s="125"/>
      <c r="AH795" s="146"/>
      <c r="AI795" s="125"/>
      <c r="AJ795" s="125"/>
      <c r="AK795" s="146"/>
      <c r="AL795" s="125"/>
      <c r="AM795" s="125"/>
      <c r="AN795" s="146"/>
      <c r="AO795" s="125"/>
      <c r="AP795" s="146"/>
      <c r="AQ795" s="125"/>
      <c r="AR795" s="146"/>
      <c r="AS795" s="125"/>
      <c r="AT795" s="146"/>
      <c r="AU795" s="125"/>
      <c r="AV795" s="125"/>
      <c r="AW795" s="146"/>
      <c r="AX795" s="125"/>
      <c r="AY795" s="125"/>
      <c r="AZ795" s="185"/>
      <c r="BA795" s="125"/>
      <c r="BB795" s="125"/>
      <c r="BC795" s="125"/>
      <c r="BD795" s="125"/>
      <c r="BE795" s="125"/>
      <c r="BF795" s="125"/>
      <c r="BG795" s="125"/>
      <c r="BH795" s="125"/>
      <c r="BI795" s="125"/>
      <c r="BJ795" s="125"/>
    </row>
    <row r="796">
      <c r="A796" s="146"/>
      <c r="B796" s="146"/>
      <c r="C796" s="146"/>
      <c r="D796" s="146"/>
      <c r="F796" s="272"/>
      <c r="G796" s="273"/>
      <c r="H796" s="146"/>
      <c r="I796" s="274"/>
      <c r="J796" s="146"/>
      <c r="K796" s="146"/>
      <c r="L796" s="275"/>
      <c r="M796" s="125"/>
      <c r="N796" s="147"/>
      <c r="O796" s="146"/>
      <c r="P796" s="125"/>
      <c r="Q796" s="275"/>
      <c r="R796" s="148"/>
      <c r="S796" s="148"/>
      <c r="T796" s="146"/>
      <c r="U796" s="146"/>
      <c r="V796" s="146"/>
      <c r="W796" s="272"/>
      <c r="X796" s="146"/>
      <c r="Y796" s="125"/>
      <c r="Z796" s="125"/>
      <c r="AA796" s="146"/>
      <c r="AB796" s="183"/>
      <c r="AC796" s="125"/>
      <c r="AD796" s="146"/>
      <c r="AE796" s="125"/>
      <c r="AF796" s="146"/>
      <c r="AG796" s="125"/>
      <c r="AH796" s="146"/>
      <c r="AI796" s="125"/>
      <c r="AJ796" s="125"/>
      <c r="AK796" s="146"/>
      <c r="AL796" s="125"/>
      <c r="AM796" s="125"/>
      <c r="AN796" s="146"/>
      <c r="AO796" s="125"/>
      <c r="AP796" s="146"/>
      <c r="AQ796" s="125"/>
      <c r="AR796" s="146"/>
      <c r="AS796" s="125"/>
      <c r="AT796" s="146"/>
      <c r="AU796" s="125"/>
      <c r="AV796" s="125"/>
      <c r="AW796" s="146"/>
      <c r="AX796" s="125"/>
      <c r="AY796" s="125"/>
      <c r="AZ796" s="185"/>
      <c r="BA796" s="125"/>
      <c r="BB796" s="125"/>
      <c r="BC796" s="125"/>
      <c r="BD796" s="125"/>
      <c r="BE796" s="125"/>
      <c r="BF796" s="125"/>
      <c r="BG796" s="125"/>
      <c r="BH796" s="125"/>
      <c r="BI796" s="125"/>
      <c r="BJ796" s="125"/>
    </row>
    <row r="797">
      <c r="A797" s="146"/>
      <c r="B797" s="146"/>
      <c r="C797" s="146"/>
      <c r="D797" s="146"/>
      <c r="F797" s="272"/>
      <c r="G797" s="273"/>
      <c r="H797" s="146"/>
      <c r="I797" s="274"/>
      <c r="J797" s="146"/>
      <c r="K797" s="146"/>
      <c r="L797" s="275"/>
      <c r="M797" s="125"/>
      <c r="N797" s="147"/>
      <c r="O797" s="146"/>
      <c r="P797" s="125"/>
      <c r="Q797" s="275"/>
      <c r="R797" s="148"/>
      <c r="S797" s="148"/>
      <c r="T797" s="146"/>
      <c r="U797" s="146"/>
      <c r="V797" s="146"/>
      <c r="W797" s="272"/>
      <c r="X797" s="146"/>
      <c r="Y797" s="125"/>
      <c r="Z797" s="125"/>
      <c r="AA797" s="146"/>
      <c r="AB797" s="183"/>
      <c r="AC797" s="125"/>
      <c r="AD797" s="146"/>
      <c r="AE797" s="125"/>
      <c r="AF797" s="146"/>
      <c r="AG797" s="125"/>
      <c r="AH797" s="146"/>
      <c r="AI797" s="125"/>
      <c r="AJ797" s="125"/>
      <c r="AK797" s="146"/>
      <c r="AL797" s="125"/>
      <c r="AM797" s="125"/>
      <c r="AN797" s="146"/>
      <c r="AO797" s="125"/>
      <c r="AP797" s="146"/>
      <c r="AQ797" s="125"/>
      <c r="AR797" s="146"/>
      <c r="AS797" s="125"/>
      <c r="AT797" s="146"/>
      <c r="AU797" s="125"/>
      <c r="AV797" s="125"/>
      <c r="AW797" s="146"/>
      <c r="AX797" s="125"/>
      <c r="AY797" s="125"/>
      <c r="AZ797" s="185"/>
      <c r="BA797" s="125"/>
      <c r="BB797" s="125"/>
      <c r="BC797" s="125"/>
      <c r="BD797" s="125"/>
      <c r="BE797" s="125"/>
      <c r="BF797" s="125"/>
      <c r="BG797" s="125"/>
      <c r="BH797" s="125"/>
      <c r="BI797" s="125"/>
      <c r="BJ797" s="125"/>
    </row>
    <row r="798">
      <c r="A798" s="146"/>
      <c r="B798" s="146"/>
      <c r="C798" s="146"/>
      <c r="D798" s="146"/>
      <c r="F798" s="272"/>
      <c r="G798" s="273"/>
      <c r="H798" s="146"/>
      <c r="I798" s="274"/>
      <c r="J798" s="146"/>
      <c r="K798" s="146"/>
      <c r="L798" s="275"/>
      <c r="M798" s="125"/>
      <c r="N798" s="147"/>
      <c r="O798" s="146"/>
      <c r="P798" s="125"/>
      <c r="Q798" s="275"/>
      <c r="R798" s="148"/>
      <c r="S798" s="148"/>
      <c r="T798" s="146"/>
      <c r="U798" s="146"/>
      <c r="V798" s="146"/>
      <c r="W798" s="272"/>
      <c r="X798" s="146"/>
      <c r="Y798" s="125"/>
      <c r="Z798" s="125"/>
      <c r="AA798" s="146"/>
      <c r="AB798" s="183"/>
      <c r="AC798" s="125"/>
      <c r="AD798" s="146"/>
      <c r="AE798" s="125"/>
      <c r="AF798" s="146"/>
      <c r="AG798" s="125"/>
      <c r="AH798" s="146"/>
      <c r="AI798" s="125"/>
      <c r="AJ798" s="125"/>
      <c r="AK798" s="146"/>
      <c r="AL798" s="125"/>
      <c r="AM798" s="125"/>
      <c r="AN798" s="146"/>
      <c r="AO798" s="125"/>
      <c r="AP798" s="146"/>
      <c r="AQ798" s="125"/>
      <c r="AR798" s="146"/>
      <c r="AS798" s="125"/>
      <c r="AT798" s="146"/>
      <c r="AU798" s="125"/>
      <c r="AV798" s="125"/>
      <c r="AW798" s="146"/>
      <c r="AX798" s="125"/>
      <c r="AY798" s="125"/>
      <c r="AZ798" s="185"/>
      <c r="BA798" s="125"/>
      <c r="BB798" s="125"/>
      <c r="BC798" s="125"/>
      <c r="BD798" s="125"/>
      <c r="BE798" s="125"/>
      <c r="BF798" s="125"/>
      <c r="BG798" s="125"/>
      <c r="BH798" s="125"/>
      <c r="BI798" s="125"/>
      <c r="BJ798" s="125"/>
    </row>
    <row r="799">
      <c r="A799" s="146"/>
      <c r="B799" s="146"/>
      <c r="C799" s="146"/>
      <c r="D799" s="146"/>
      <c r="F799" s="272"/>
      <c r="G799" s="273"/>
      <c r="H799" s="146"/>
      <c r="I799" s="274"/>
      <c r="J799" s="146"/>
      <c r="K799" s="146"/>
      <c r="L799" s="275"/>
      <c r="M799" s="125"/>
      <c r="N799" s="147"/>
      <c r="O799" s="146"/>
      <c r="P799" s="125"/>
      <c r="Q799" s="275"/>
      <c r="R799" s="148"/>
      <c r="S799" s="148"/>
      <c r="T799" s="146"/>
      <c r="U799" s="146"/>
      <c r="V799" s="146"/>
      <c r="W799" s="272"/>
      <c r="X799" s="146"/>
      <c r="Y799" s="125"/>
      <c r="Z799" s="125"/>
      <c r="AA799" s="146"/>
      <c r="AB799" s="183"/>
      <c r="AC799" s="125"/>
      <c r="AD799" s="146"/>
      <c r="AE799" s="125"/>
      <c r="AF799" s="146"/>
      <c r="AG799" s="125"/>
      <c r="AH799" s="146"/>
      <c r="AI799" s="125"/>
      <c r="AJ799" s="125"/>
      <c r="AK799" s="146"/>
      <c r="AL799" s="125"/>
      <c r="AM799" s="125"/>
      <c r="AN799" s="146"/>
      <c r="AO799" s="125"/>
      <c r="AP799" s="146"/>
      <c r="AQ799" s="125"/>
      <c r="AR799" s="146"/>
      <c r="AS799" s="125"/>
      <c r="AT799" s="146"/>
      <c r="AU799" s="125"/>
      <c r="AV799" s="125"/>
      <c r="AW799" s="146"/>
      <c r="AX799" s="125"/>
      <c r="AY799" s="125"/>
      <c r="AZ799" s="185"/>
      <c r="BA799" s="125"/>
      <c r="BB799" s="125"/>
      <c r="BC799" s="125"/>
      <c r="BD799" s="125"/>
      <c r="BE799" s="125"/>
      <c r="BF799" s="125"/>
      <c r="BG799" s="125"/>
      <c r="BH799" s="125"/>
      <c r="BI799" s="125"/>
      <c r="BJ799" s="125"/>
    </row>
    <row r="800">
      <c r="A800" s="146"/>
      <c r="B800" s="146"/>
      <c r="C800" s="146"/>
      <c r="D800" s="146"/>
      <c r="F800" s="272"/>
      <c r="G800" s="273"/>
      <c r="H800" s="146"/>
      <c r="I800" s="274"/>
      <c r="J800" s="146"/>
      <c r="K800" s="146"/>
      <c r="L800" s="275"/>
      <c r="M800" s="125"/>
      <c r="N800" s="147"/>
      <c r="O800" s="146"/>
      <c r="P800" s="125"/>
      <c r="Q800" s="275"/>
      <c r="R800" s="148"/>
      <c r="S800" s="148"/>
      <c r="T800" s="146"/>
      <c r="U800" s="146"/>
      <c r="V800" s="146"/>
      <c r="W800" s="272"/>
      <c r="X800" s="146"/>
      <c r="Y800" s="125"/>
      <c r="Z800" s="125"/>
      <c r="AA800" s="146"/>
      <c r="AB800" s="183"/>
      <c r="AC800" s="125"/>
      <c r="AD800" s="146"/>
      <c r="AE800" s="125"/>
      <c r="AF800" s="146"/>
      <c r="AG800" s="125"/>
      <c r="AH800" s="146"/>
      <c r="AI800" s="125"/>
      <c r="AJ800" s="125"/>
      <c r="AK800" s="146"/>
      <c r="AL800" s="125"/>
      <c r="AM800" s="125"/>
      <c r="AN800" s="146"/>
      <c r="AO800" s="125"/>
      <c r="AP800" s="146"/>
      <c r="AQ800" s="125"/>
      <c r="AR800" s="146"/>
      <c r="AS800" s="125"/>
      <c r="AT800" s="146"/>
      <c r="AU800" s="125"/>
      <c r="AV800" s="125"/>
      <c r="AW800" s="146"/>
      <c r="AX800" s="125"/>
      <c r="AY800" s="125"/>
      <c r="AZ800" s="185"/>
      <c r="BA800" s="125"/>
      <c r="BB800" s="125"/>
      <c r="BC800" s="125"/>
      <c r="BD800" s="125"/>
      <c r="BE800" s="125"/>
      <c r="BF800" s="125"/>
      <c r="BG800" s="125"/>
      <c r="BH800" s="125"/>
      <c r="BI800" s="125"/>
      <c r="BJ800" s="125"/>
    </row>
    <row r="801">
      <c r="A801" s="146"/>
      <c r="B801" s="146"/>
      <c r="C801" s="146"/>
      <c r="D801" s="146"/>
      <c r="F801" s="272"/>
      <c r="G801" s="273"/>
      <c r="H801" s="146"/>
      <c r="I801" s="274"/>
      <c r="J801" s="146"/>
      <c r="K801" s="146"/>
      <c r="L801" s="275"/>
      <c r="M801" s="125"/>
      <c r="N801" s="147"/>
      <c r="O801" s="146"/>
      <c r="P801" s="125"/>
      <c r="Q801" s="275"/>
      <c r="R801" s="148"/>
      <c r="S801" s="148"/>
      <c r="T801" s="146"/>
      <c r="U801" s="146"/>
      <c r="V801" s="146"/>
      <c r="W801" s="272"/>
      <c r="X801" s="146"/>
      <c r="Y801" s="125"/>
      <c r="Z801" s="125"/>
      <c r="AA801" s="146"/>
      <c r="AB801" s="183"/>
      <c r="AC801" s="125"/>
      <c r="AD801" s="146"/>
      <c r="AE801" s="125"/>
      <c r="AF801" s="146"/>
      <c r="AG801" s="125"/>
      <c r="AH801" s="146"/>
      <c r="AI801" s="125"/>
      <c r="AJ801" s="125"/>
      <c r="AK801" s="146"/>
      <c r="AL801" s="125"/>
      <c r="AM801" s="125"/>
      <c r="AN801" s="146"/>
      <c r="AO801" s="125"/>
      <c r="AP801" s="146"/>
      <c r="AQ801" s="125"/>
      <c r="AR801" s="146"/>
      <c r="AS801" s="125"/>
      <c r="AT801" s="146"/>
      <c r="AU801" s="125"/>
      <c r="AV801" s="125"/>
      <c r="AW801" s="146"/>
      <c r="AX801" s="125"/>
      <c r="AY801" s="125"/>
      <c r="AZ801" s="185"/>
      <c r="BA801" s="125"/>
      <c r="BB801" s="125"/>
      <c r="BC801" s="125"/>
      <c r="BD801" s="125"/>
      <c r="BE801" s="125"/>
      <c r="BF801" s="125"/>
      <c r="BG801" s="125"/>
      <c r="BH801" s="125"/>
      <c r="BI801" s="125"/>
      <c r="BJ801" s="125"/>
    </row>
    <row r="802">
      <c r="A802" s="146"/>
      <c r="B802" s="146"/>
      <c r="C802" s="146"/>
      <c r="D802" s="146"/>
      <c r="F802" s="272"/>
      <c r="G802" s="273"/>
      <c r="H802" s="146"/>
      <c r="I802" s="274"/>
      <c r="J802" s="146"/>
      <c r="K802" s="146"/>
      <c r="L802" s="275"/>
      <c r="M802" s="125"/>
      <c r="N802" s="147"/>
      <c r="O802" s="146"/>
      <c r="P802" s="125"/>
      <c r="Q802" s="275"/>
      <c r="R802" s="148"/>
      <c r="S802" s="148"/>
      <c r="T802" s="146"/>
      <c r="U802" s="146"/>
      <c r="V802" s="146"/>
      <c r="W802" s="272"/>
      <c r="X802" s="146"/>
      <c r="Y802" s="125"/>
      <c r="Z802" s="125"/>
      <c r="AA802" s="146"/>
      <c r="AB802" s="183"/>
      <c r="AC802" s="125"/>
      <c r="AD802" s="146"/>
      <c r="AE802" s="125"/>
      <c r="AF802" s="146"/>
      <c r="AG802" s="125"/>
      <c r="AH802" s="146"/>
      <c r="AI802" s="125"/>
      <c r="AJ802" s="125"/>
      <c r="AK802" s="146"/>
      <c r="AL802" s="125"/>
      <c r="AM802" s="125"/>
      <c r="AN802" s="146"/>
      <c r="AO802" s="125"/>
      <c r="AP802" s="146"/>
      <c r="AQ802" s="125"/>
      <c r="AR802" s="146"/>
      <c r="AS802" s="125"/>
      <c r="AT802" s="146"/>
      <c r="AU802" s="125"/>
      <c r="AV802" s="125"/>
      <c r="AW802" s="146"/>
      <c r="AX802" s="125"/>
      <c r="AY802" s="125"/>
      <c r="AZ802" s="185"/>
      <c r="BA802" s="125"/>
      <c r="BB802" s="125"/>
      <c r="BC802" s="125"/>
      <c r="BD802" s="125"/>
      <c r="BE802" s="125"/>
      <c r="BF802" s="125"/>
      <c r="BG802" s="125"/>
      <c r="BH802" s="125"/>
      <c r="BI802" s="125"/>
      <c r="BJ802" s="125"/>
    </row>
    <row r="803">
      <c r="A803" s="146"/>
      <c r="B803" s="146"/>
      <c r="C803" s="146"/>
      <c r="D803" s="146"/>
      <c r="F803" s="272"/>
      <c r="G803" s="273"/>
      <c r="H803" s="146"/>
      <c r="I803" s="274"/>
      <c r="J803" s="146"/>
      <c r="K803" s="146"/>
      <c r="L803" s="275"/>
      <c r="M803" s="125"/>
      <c r="N803" s="147"/>
      <c r="O803" s="146"/>
      <c r="P803" s="125"/>
      <c r="Q803" s="275"/>
      <c r="R803" s="148"/>
      <c r="S803" s="148"/>
      <c r="T803" s="146"/>
      <c r="U803" s="146"/>
      <c r="V803" s="146"/>
      <c r="W803" s="272"/>
      <c r="X803" s="146"/>
      <c r="Y803" s="125"/>
      <c r="Z803" s="125"/>
      <c r="AA803" s="146"/>
      <c r="AB803" s="183"/>
      <c r="AC803" s="125"/>
      <c r="AD803" s="146"/>
      <c r="AE803" s="125"/>
      <c r="AF803" s="146"/>
      <c r="AG803" s="125"/>
      <c r="AH803" s="146"/>
      <c r="AI803" s="125"/>
      <c r="AJ803" s="125"/>
      <c r="AK803" s="146"/>
      <c r="AL803" s="125"/>
      <c r="AM803" s="125"/>
      <c r="AN803" s="146"/>
      <c r="AO803" s="125"/>
      <c r="AP803" s="146"/>
      <c r="AQ803" s="125"/>
      <c r="AR803" s="146"/>
      <c r="AS803" s="125"/>
      <c r="AT803" s="146"/>
      <c r="AU803" s="125"/>
      <c r="AV803" s="125"/>
      <c r="AW803" s="146"/>
      <c r="AX803" s="125"/>
      <c r="AY803" s="125"/>
      <c r="AZ803" s="185"/>
      <c r="BA803" s="125"/>
      <c r="BB803" s="125"/>
      <c r="BC803" s="125"/>
      <c r="BD803" s="125"/>
      <c r="BE803" s="125"/>
      <c r="BF803" s="125"/>
      <c r="BG803" s="125"/>
      <c r="BH803" s="125"/>
      <c r="BI803" s="125"/>
      <c r="BJ803" s="125"/>
    </row>
    <row r="804">
      <c r="A804" s="146"/>
      <c r="B804" s="146"/>
      <c r="C804" s="146"/>
      <c r="D804" s="146"/>
      <c r="F804" s="272"/>
      <c r="G804" s="273"/>
      <c r="H804" s="146"/>
      <c r="I804" s="274"/>
      <c r="J804" s="146"/>
      <c r="K804" s="146"/>
      <c r="L804" s="275"/>
      <c r="M804" s="125"/>
      <c r="N804" s="147"/>
      <c r="O804" s="146"/>
      <c r="P804" s="125"/>
      <c r="Q804" s="275"/>
      <c r="R804" s="148"/>
      <c r="S804" s="148"/>
      <c r="T804" s="146"/>
      <c r="U804" s="146"/>
      <c r="V804" s="146"/>
      <c r="W804" s="272"/>
      <c r="X804" s="146"/>
      <c r="Y804" s="125"/>
      <c r="Z804" s="125"/>
      <c r="AA804" s="146"/>
      <c r="AB804" s="183"/>
      <c r="AC804" s="125"/>
      <c r="AD804" s="146"/>
      <c r="AE804" s="125"/>
      <c r="AF804" s="146"/>
      <c r="AG804" s="125"/>
      <c r="AH804" s="146"/>
      <c r="AI804" s="125"/>
      <c r="AJ804" s="125"/>
      <c r="AK804" s="146"/>
      <c r="AL804" s="125"/>
      <c r="AM804" s="125"/>
      <c r="AN804" s="146"/>
      <c r="AO804" s="125"/>
      <c r="AP804" s="146"/>
      <c r="AQ804" s="125"/>
      <c r="AR804" s="146"/>
      <c r="AS804" s="125"/>
      <c r="AT804" s="146"/>
      <c r="AU804" s="125"/>
      <c r="AV804" s="125"/>
      <c r="AW804" s="146"/>
      <c r="AX804" s="125"/>
      <c r="AY804" s="125"/>
      <c r="AZ804" s="185"/>
      <c r="BA804" s="125"/>
      <c r="BB804" s="125"/>
      <c r="BC804" s="125"/>
      <c r="BD804" s="125"/>
      <c r="BE804" s="125"/>
      <c r="BF804" s="125"/>
      <c r="BG804" s="125"/>
      <c r="BH804" s="125"/>
      <c r="BI804" s="125"/>
      <c r="BJ804" s="125"/>
    </row>
    <row r="805">
      <c r="A805" s="146"/>
      <c r="B805" s="146"/>
      <c r="C805" s="146"/>
      <c r="D805" s="146"/>
      <c r="F805" s="272"/>
      <c r="G805" s="273"/>
      <c r="H805" s="146"/>
      <c r="I805" s="274"/>
      <c r="J805" s="146"/>
      <c r="K805" s="146"/>
      <c r="L805" s="275"/>
      <c r="M805" s="125"/>
      <c r="N805" s="147"/>
      <c r="O805" s="146"/>
      <c r="P805" s="125"/>
      <c r="Q805" s="275"/>
      <c r="R805" s="148"/>
      <c r="S805" s="148"/>
      <c r="T805" s="146"/>
      <c r="U805" s="146"/>
      <c r="V805" s="146"/>
      <c r="W805" s="272"/>
      <c r="X805" s="146"/>
      <c r="Y805" s="125"/>
      <c r="Z805" s="125"/>
      <c r="AA805" s="146"/>
      <c r="AB805" s="183"/>
      <c r="AC805" s="125"/>
      <c r="AD805" s="146"/>
      <c r="AE805" s="125"/>
      <c r="AF805" s="146"/>
      <c r="AG805" s="125"/>
      <c r="AH805" s="146"/>
      <c r="AI805" s="125"/>
      <c r="AJ805" s="125"/>
      <c r="AK805" s="146"/>
      <c r="AL805" s="125"/>
      <c r="AM805" s="125"/>
      <c r="AN805" s="146"/>
      <c r="AO805" s="125"/>
      <c r="AP805" s="146"/>
      <c r="AQ805" s="125"/>
      <c r="AR805" s="146"/>
      <c r="AS805" s="125"/>
      <c r="AT805" s="146"/>
      <c r="AU805" s="125"/>
      <c r="AV805" s="125"/>
      <c r="AW805" s="146"/>
      <c r="AX805" s="125"/>
      <c r="AY805" s="125"/>
      <c r="AZ805" s="185"/>
      <c r="BA805" s="125"/>
      <c r="BB805" s="125"/>
      <c r="BC805" s="125"/>
      <c r="BD805" s="125"/>
      <c r="BE805" s="125"/>
      <c r="BF805" s="125"/>
      <c r="BG805" s="125"/>
      <c r="BH805" s="125"/>
      <c r="BI805" s="125"/>
      <c r="BJ805" s="125"/>
    </row>
    <row r="806">
      <c r="A806" s="146"/>
      <c r="B806" s="146"/>
      <c r="C806" s="146"/>
      <c r="D806" s="146"/>
      <c r="F806" s="272"/>
      <c r="G806" s="273"/>
      <c r="H806" s="146"/>
      <c r="I806" s="274"/>
      <c r="J806" s="146"/>
      <c r="K806" s="146"/>
      <c r="L806" s="275"/>
      <c r="M806" s="125"/>
      <c r="N806" s="147"/>
      <c r="O806" s="146"/>
      <c r="P806" s="125"/>
      <c r="Q806" s="275"/>
      <c r="R806" s="148"/>
      <c r="S806" s="148"/>
      <c r="T806" s="146"/>
      <c r="U806" s="146"/>
      <c r="V806" s="146"/>
      <c r="W806" s="272"/>
      <c r="X806" s="146"/>
      <c r="Y806" s="125"/>
      <c r="Z806" s="125"/>
      <c r="AA806" s="146"/>
      <c r="AB806" s="183"/>
      <c r="AC806" s="125"/>
      <c r="AD806" s="146"/>
      <c r="AE806" s="125"/>
      <c r="AF806" s="146"/>
      <c r="AG806" s="125"/>
      <c r="AH806" s="146"/>
      <c r="AI806" s="125"/>
      <c r="AJ806" s="125"/>
      <c r="AK806" s="146"/>
      <c r="AL806" s="125"/>
      <c r="AM806" s="125"/>
      <c r="AN806" s="146"/>
      <c r="AO806" s="125"/>
      <c r="AP806" s="146"/>
      <c r="AQ806" s="125"/>
      <c r="AR806" s="146"/>
      <c r="AS806" s="125"/>
      <c r="AT806" s="146"/>
      <c r="AU806" s="125"/>
      <c r="AV806" s="125"/>
      <c r="AW806" s="146"/>
      <c r="AX806" s="125"/>
      <c r="AY806" s="125"/>
      <c r="AZ806" s="185"/>
      <c r="BA806" s="125"/>
      <c r="BB806" s="125"/>
      <c r="BC806" s="125"/>
      <c r="BD806" s="125"/>
      <c r="BE806" s="125"/>
      <c r="BF806" s="125"/>
      <c r="BG806" s="125"/>
      <c r="BH806" s="125"/>
      <c r="BI806" s="125"/>
      <c r="BJ806" s="125"/>
    </row>
    <row r="807">
      <c r="A807" s="146"/>
      <c r="B807" s="146"/>
      <c r="C807" s="146"/>
      <c r="D807" s="146"/>
      <c r="F807" s="272"/>
      <c r="G807" s="273"/>
      <c r="H807" s="146"/>
      <c r="I807" s="274"/>
      <c r="J807" s="146"/>
      <c r="K807" s="146"/>
      <c r="L807" s="275"/>
      <c r="M807" s="125"/>
      <c r="N807" s="147"/>
      <c r="O807" s="146"/>
      <c r="P807" s="125"/>
      <c r="Q807" s="275"/>
      <c r="R807" s="148"/>
      <c r="S807" s="148"/>
      <c r="T807" s="146"/>
      <c r="U807" s="146"/>
      <c r="V807" s="146"/>
      <c r="W807" s="272"/>
      <c r="X807" s="146"/>
      <c r="Y807" s="125"/>
      <c r="Z807" s="125"/>
      <c r="AA807" s="146"/>
      <c r="AB807" s="183"/>
      <c r="AC807" s="125"/>
      <c r="AD807" s="146"/>
      <c r="AE807" s="125"/>
      <c r="AF807" s="146"/>
      <c r="AG807" s="125"/>
      <c r="AH807" s="146"/>
      <c r="AI807" s="125"/>
      <c r="AJ807" s="125"/>
      <c r="AK807" s="146"/>
      <c r="AL807" s="125"/>
      <c r="AM807" s="125"/>
      <c r="AN807" s="146"/>
      <c r="AO807" s="125"/>
      <c r="AP807" s="146"/>
      <c r="AQ807" s="125"/>
      <c r="AR807" s="146"/>
      <c r="AS807" s="125"/>
      <c r="AT807" s="146"/>
      <c r="AU807" s="125"/>
      <c r="AV807" s="125"/>
      <c r="AW807" s="146"/>
      <c r="AX807" s="125"/>
      <c r="AY807" s="125"/>
      <c r="AZ807" s="185"/>
      <c r="BA807" s="125"/>
      <c r="BB807" s="125"/>
      <c r="BC807" s="125"/>
      <c r="BD807" s="125"/>
      <c r="BE807" s="125"/>
      <c r="BF807" s="125"/>
      <c r="BG807" s="125"/>
      <c r="BH807" s="125"/>
      <c r="BI807" s="125"/>
      <c r="BJ807" s="125"/>
    </row>
    <row r="808">
      <c r="A808" s="146"/>
      <c r="B808" s="146"/>
      <c r="C808" s="146"/>
      <c r="D808" s="146"/>
      <c r="F808" s="272"/>
      <c r="G808" s="273"/>
      <c r="H808" s="146"/>
      <c r="I808" s="274"/>
      <c r="J808" s="146"/>
      <c r="K808" s="146"/>
      <c r="L808" s="275"/>
      <c r="M808" s="125"/>
      <c r="N808" s="147"/>
      <c r="O808" s="146"/>
      <c r="P808" s="125"/>
      <c r="Q808" s="275"/>
      <c r="R808" s="148"/>
      <c r="S808" s="148"/>
      <c r="T808" s="146"/>
      <c r="U808" s="146"/>
      <c r="V808" s="146"/>
      <c r="W808" s="272"/>
      <c r="X808" s="146"/>
      <c r="Y808" s="125"/>
      <c r="Z808" s="125"/>
      <c r="AA808" s="146"/>
      <c r="AB808" s="183"/>
      <c r="AC808" s="125"/>
      <c r="AD808" s="146"/>
      <c r="AE808" s="125"/>
      <c r="AF808" s="146"/>
      <c r="AG808" s="125"/>
      <c r="AH808" s="146"/>
      <c r="AI808" s="125"/>
      <c r="AJ808" s="125"/>
      <c r="AK808" s="146"/>
      <c r="AL808" s="125"/>
      <c r="AM808" s="125"/>
      <c r="AN808" s="146"/>
      <c r="AO808" s="125"/>
      <c r="AP808" s="146"/>
      <c r="AQ808" s="125"/>
      <c r="AR808" s="146"/>
      <c r="AS808" s="125"/>
      <c r="AT808" s="146"/>
      <c r="AU808" s="125"/>
      <c r="AV808" s="125"/>
      <c r="AW808" s="146"/>
      <c r="AX808" s="125"/>
      <c r="AY808" s="125"/>
      <c r="AZ808" s="185"/>
      <c r="BA808" s="125"/>
      <c r="BB808" s="125"/>
      <c r="BC808" s="125"/>
      <c r="BD808" s="125"/>
      <c r="BE808" s="125"/>
      <c r="BF808" s="125"/>
      <c r="BG808" s="125"/>
      <c r="BH808" s="125"/>
      <c r="BI808" s="125"/>
      <c r="BJ808" s="125"/>
    </row>
    <row r="809">
      <c r="A809" s="146"/>
      <c r="B809" s="146"/>
      <c r="C809" s="146"/>
      <c r="D809" s="146"/>
      <c r="F809" s="272"/>
      <c r="G809" s="273"/>
      <c r="H809" s="146"/>
      <c r="I809" s="274"/>
      <c r="J809" s="146"/>
      <c r="K809" s="146"/>
      <c r="L809" s="275"/>
      <c r="M809" s="125"/>
      <c r="N809" s="147"/>
      <c r="O809" s="146"/>
      <c r="P809" s="125"/>
      <c r="Q809" s="275"/>
      <c r="R809" s="148"/>
      <c r="S809" s="148"/>
      <c r="T809" s="146"/>
      <c r="U809" s="146"/>
      <c r="V809" s="146"/>
      <c r="W809" s="272"/>
      <c r="X809" s="146"/>
      <c r="Y809" s="125"/>
      <c r="Z809" s="125"/>
      <c r="AA809" s="146"/>
      <c r="AB809" s="183"/>
      <c r="AC809" s="125"/>
      <c r="AD809" s="146"/>
      <c r="AE809" s="125"/>
      <c r="AF809" s="146"/>
      <c r="AG809" s="125"/>
      <c r="AH809" s="146"/>
      <c r="AI809" s="125"/>
      <c r="AJ809" s="125"/>
      <c r="AK809" s="146"/>
      <c r="AL809" s="125"/>
      <c r="AM809" s="125"/>
      <c r="AN809" s="146"/>
      <c r="AO809" s="125"/>
      <c r="AP809" s="146"/>
      <c r="AQ809" s="125"/>
      <c r="AR809" s="146"/>
      <c r="AS809" s="125"/>
      <c r="AT809" s="146"/>
      <c r="AU809" s="125"/>
      <c r="AV809" s="125"/>
      <c r="AW809" s="146"/>
      <c r="AX809" s="125"/>
      <c r="AY809" s="125"/>
      <c r="AZ809" s="185"/>
      <c r="BA809" s="125"/>
      <c r="BB809" s="125"/>
      <c r="BC809" s="125"/>
      <c r="BD809" s="125"/>
      <c r="BE809" s="125"/>
      <c r="BF809" s="125"/>
      <c r="BG809" s="125"/>
      <c r="BH809" s="125"/>
      <c r="BI809" s="125"/>
      <c r="BJ809" s="125"/>
    </row>
    <row r="810">
      <c r="A810" s="146"/>
      <c r="B810" s="146"/>
      <c r="C810" s="146"/>
      <c r="D810" s="146"/>
      <c r="F810" s="272"/>
      <c r="G810" s="273"/>
      <c r="H810" s="146"/>
      <c r="I810" s="274"/>
      <c r="J810" s="146"/>
      <c r="K810" s="146"/>
      <c r="L810" s="275"/>
      <c r="M810" s="125"/>
      <c r="N810" s="147"/>
      <c r="O810" s="146"/>
      <c r="P810" s="125"/>
      <c r="Q810" s="275"/>
      <c r="R810" s="148"/>
      <c r="S810" s="148"/>
      <c r="T810" s="146"/>
      <c r="U810" s="146"/>
      <c r="V810" s="146"/>
      <c r="W810" s="272"/>
      <c r="X810" s="146"/>
      <c r="Y810" s="125"/>
      <c r="Z810" s="125"/>
      <c r="AA810" s="146"/>
      <c r="AB810" s="183"/>
      <c r="AC810" s="125"/>
      <c r="AD810" s="146"/>
      <c r="AE810" s="125"/>
      <c r="AF810" s="146"/>
      <c r="AG810" s="125"/>
      <c r="AH810" s="146"/>
      <c r="AI810" s="125"/>
      <c r="AJ810" s="125"/>
      <c r="AK810" s="146"/>
      <c r="AL810" s="125"/>
      <c r="AM810" s="125"/>
      <c r="AN810" s="146"/>
      <c r="AO810" s="125"/>
      <c r="AP810" s="146"/>
      <c r="AQ810" s="125"/>
      <c r="AR810" s="146"/>
      <c r="AS810" s="125"/>
      <c r="AT810" s="146"/>
      <c r="AU810" s="125"/>
      <c r="AV810" s="125"/>
      <c r="AW810" s="146"/>
      <c r="AX810" s="125"/>
      <c r="AY810" s="125"/>
      <c r="AZ810" s="185"/>
      <c r="BA810" s="125"/>
      <c r="BB810" s="125"/>
      <c r="BC810" s="125"/>
      <c r="BD810" s="125"/>
      <c r="BE810" s="125"/>
      <c r="BF810" s="125"/>
      <c r="BG810" s="125"/>
      <c r="BH810" s="125"/>
      <c r="BI810" s="125"/>
      <c r="BJ810" s="125"/>
    </row>
    <row r="811">
      <c r="A811" s="146"/>
      <c r="B811" s="146"/>
      <c r="C811" s="146"/>
      <c r="D811" s="146"/>
      <c r="F811" s="272"/>
      <c r="G811" s="273"/>
      <c r="H811" s="146"/>
      <c r="I811" s="274"/>
      <c r="J811" s="146"/>
      <c r="K811" s="146"/>
      <c r="L811" s="275"/>
      <c r="M811" s="125"/>
      <c r="N811" s="147"/>
      <c r="O811" s="146"/>
      <c r="P811" s="125"/>
      <c r="Q811" s="275"/>
      <c r="R811" s="148"/>
      <c r="S811" s="148"/>
      <c r="T811" s="146"/>
      <c r="U811" s="146"/>
      <c r="V811" s="146"/>
      <c r="W811" s="272"/>
      <c r="X811" s="146"/>
      <c r="Y811" s="125"/>
      <c r="Z811" s="125"/>
      <c r="AA811" s="146"/>
      <c r="AB811" s="183"/>
      <c r="AC811" s="125"/>
      <c r="AD811" s="146"/>
      <c r="AE811" s="125"/>
      <c r="AF811" s="146"/>
      <c r="AG811" s="125"/>
      <c r="AH811" s="146"/>
      <c r="AI811" s="125"/>
      <c r="AJ811" s="125"/>
      <c r="AK811" s="146"/>
      <c r="AL811" s="125"/>
      <c r="AM811" s="125"/>
      <c r="AN811" s="146"/>
      <c r="AO811" s="125"/>
      <c r="AP811" s="146"/>
      <c r="AQ811" s="125"/>
      <c r="AR811" s="146"/>
      <c r="AS811" s="125"/>
      <c r="AT811" s="146"/>
      <c r="AU811" s="125"/>
      <c r="AV811" s="125"/>
      <c r="AW811" s="146"/>
      <c r="AX811" s="125"/>
      <c r="AY811" s="125"/>
      <c r="AZ811" s="185"/>
      <c r="BA811" s="125"/>
      <c r="BB811" s="125"/>
      <c r="BC811" s="125"/>
      <c r="BD811" s="125"/>
      <c r="BE811" s="125"/>
      <c r="BF811" s="125"/>
      <c r="BG811" s="125"/>
      <c r="BH811" s="125"/>
      <c r="BI811" s="125"/>
      <c r="BJ811" s="125"/>
    </row>
    <row r="812">
      <c r="A812" s="146"/>
      <c r="B812" s="146"/>
      <c r="C812" s="146"/>
      <c r="D812" s="146"/>
      <c r="F812" s="272"/>
      <c r="G812" s="273"/>
      <c r="H812" s="146"/>
      <c r="I812" s="274"/>
      <c r="J812" s="146"/>
      <c r="K812" s="146"/>
      <c r="L812" s="275"/>
      <c r="M812" s="125"/>
      <c r="N812" s="147"/>
      <c r="O812" s="146"/>
      <c r="P812" s="125"/>
      <c r="Q812" s="275"/>
      <c r="R812" s="148"/>
      <c r="S812" s="148"/>
      <c r="T812" s="146"/>
      <c r="U812" s="146"/>
      <c r="V812" s="146"/>
      <c r="W812" s="272"/>
      <c r="X812" s="146"/>
      <c r="Y812" s="125"/>
      <c r="Z812" s="125"/>
      <c r="AA812" s="146"/>
      <c r="AB812" s="183"/>
      <c r="AC812" s="125"/>
      <c r="AD812" s="146"/>
      <c r="AE812" s="125"/>
      <c r="AF812" s="146"/>
      <c r="AG812" s="125"/>
      <c r="AH812" s="146"/>
      <c r="AI812" s="125"/>
      <c r="AJ812" s="125"/>
      <c r="AK812" s="146"/>
      <c r="AL812" s="125"/>
      <c r="AM812" s="125"/>
      <c r="AN812" s="146"/>
      <c r="AO812" s="125"/>
      <c r="AP812" s="146"/>
      <c r="AQ812" s="125"/>
      <c r="AR812" s="146"/>
      <c r="AS812" s="125"/>
      <c r="AT812" s="146"/>
      <c r="AU812" s="125"/>
      <c r="AV812" s="125"/>
      <c r="AW812" s="146"/>
      <c r="AX812" s="125"/>
      <c r="AY812" s="125"/>
      <c r="AZ812" s="185"/>
      <c r="BA812" s="125"/>
      <c r="BB812" s="125"/>
      <c r="BC812" s="125"/>
      <c r="BD812" s="125"/>
      <c r="BE812" s="125"/>
      <c r="BF812" s="125"/>
      <c r="BG812" s="125"/>
      <c r="BH812" s="125"/>
      <c r="BI812" s="125"/>
      <c r="BJ812" s="125"/>
    </row>
    <row r="813">
      <c r="A813" s="146"/>
      <c r="B813" s="146"/>
      <c r="C813" s="146"/>
      <c r="D813" s="146"/>
      <c r="F813" s="272"/>
      <c r="G813" s="273"/>
      <c r="H813" s="146"/>
      <c r="I813" s="274"/>
      <c r="J813" s="146"/>
      <c r="K813" s="146"/>
      <c r="L813" s="275"/>
      <c r="M813" s="125"/>
      <c r="N813" s="147"/>
      <c r="O813" s="146"/>
      <c r="P813" s="125"/>
      <c r="Q813" s="275"/>
      <c r="R813" s="148"/>
      <c r="S813" s="148"/>
      <c r="T813" s="146"/>
      <c r="U813" s="146"/>
      <c r="V813" s="146"/>
      <c r="W813" s="272"/>
      <c r="X813" s="146"/>
      <c r="Y813" s="125"/>
      <c r="Z813" s="125"/>
      <c r="AA813" s="146"/>
      <c r="AB813" s="183"/>
      <c r="AC813" s="125"/>
      <c r="AD813" s="146"/>
      <c r="AE813" s="125"/>
      <c r="AF813" s="146"/>
      <c r="AG813" s="125"/>
      <c r="AH813" s="146"/>
      <c r="AI813" s="125"/>
      <c r="AJ813" s="125"/>
      <c r="AK813" s="146"/>
      <c r="AL813" s="125"/>
      <c r="AM813" s="125"/>
      <c r="AN813" s="146"/>
      <c r="AO813" s="125"/>
      <c r="AP813" s="146"/>
      <c r="AQ813" s="125"/>
      <c r="AR813" s="146"/>
      <c r="AS813" s="125"/>
      <c r="AT813" s="146"/>
      <c r="AU813" s="125"/>
      <c r="AV813" s="125"/>
      <c r="AW813" s="146"/>
      <c r="AX813" s="125"/>
      <c r="AY813" s="125"/>
      <c r="AZ813" s="185"/>
      <c r="BA813" s="125"/>
      <c r="BB813" s="125"/>
      <c r="BC813" s="125"/>
      <c r="BD813" s="125"/>
      <c r="BE813" s="125"/>
      <c r="BF813" s="125"/>
      <c r="BG813" s="125"/>
      <c r="BH813" s="125"/>
      <c r="BI813" s="125"/>
      <c r="BJ813" s="125"/>
    </row>
    <row r="814">
      <c r="A814" s="146"/>
      <c r="B814" s="146"/>
      <c r="C814" s="146"/>
      <c r="D814" s="146"/>
      <c r="F814" s="272"/>
      <c r="G814" s="273"/>
      <c r="H814" s="146"/>
      <c r="I814" s="274"/>
      <c r="J814" s="146"/>
      <c r="K814" s="146"/>
      <c r="L814" s="275"/>
      <c r="M814" s="125"/>
      <c r="N814" s="147"/>
      <c r="O814" s="146"/>
      <c r="P814" s="125"/>
      <c r="Q814" s="275"/>
      <c r="R814" s="148"/>
      <c r="S814" s="148"/>
      <c r="T814" s="146"/>
      <c r="U814" s="146"/>
      <c r="V814" s="146"/>
      <c r="W814" s="272"/>
      <c r="X814" s="146"/>
      <c r="Y814" s="125"/>
      <c r="Z814" s="125"/>
      <c r="AA814" s="146"/>
      <c r="AB814" s="183"/>
      <c r="AC814" s="125"/>
      <c r="AD814" s="146"/>
      <c r="AE814" s="125"/>
      <c r="AF814" s="146"/>
      <c r="AG814" s="125"/>
      <c r="AH814" s="146"/>
      <c r="AI814" s="125"/>
      <c r="AJ814" s="125"/>
      <c r="AK814" s="146"/>
      <c r="AL814" s="125"/>
      <c r="AM814" s="125"/>
      <c r="AN814" s="146"/>
      <c r="AO814" s="125"/>
      <c r="AP814" s="146"/>
      <c r="AQ814" s="125"/>
      <c r="AR814" s="146"/>
      <c r="AS814" s="125"/>
      <c r="AT814" s="146"/>
      <c r="AU814" s="125"/>
      <c r="AV814" s="125"/>
      <c r="AW814" s="146"/>
      <c r="AX814" s="125"/>
      <c r="AY814" s="125"/>
      <c r="AZ814" s="185"/>
      <c r="BA814" s="125"/>
      <c r="BB814" s="125"/>
      <c r="BC814" s="125"/>
      <c r="BD814" s="125"/>
      <c r="BE814" s="125"/>
      <c r="BF814" s="125"/>
      <c r="BG814" s="125"/>
      <c r="BH814" s="125"/>
      <c r="BI814" s="125"/>
      <c r="BJ814" s="125"/>
    </row>
    <row r="815">
      <c r="A815" s="146"/>
      <c r="B815" s="146"/>
      <c r="C815" s="146"/>
      <c r="D815" s="146"/>
      <c r="F815" s="272"/>
      <c r="G815" s="273"/>
      <c r="H815" s="146"/>
      <c r="I815" s="274"/>
      <c r="J815" s="146"/>
      <c r="K815" s="146"/>
      <c r="L815" s="275"/>
      <c r="M815" s="125"/>
      <c r="N815" s="147"/>
      <c r="O815" s="146"/>
      <c r="P815" s="125"/>
      <c r="Q815" s="275"/>
      <c r="R815" s="148"/>
      <c r="S815" s="148"/>
      <c r="T815" s="146"/>
      <c r="U815" s="146"/>
      <c r="V815" s="146"/>
      <c r="W815" s="272"/>
      <c r="X815" s="146"/>
      <c r="Y815" s="125"/>
      <c r="Z815" s="125"/>
      <c r="AA815" s="146"/>
      <c r="AB815" s="183"/>
      <c r="AC815" s="125"/>
      <c r="AD815" s="146"/>
      <c r="AE815" s="125"/>
      <c r="AF815" s="146"/>
      <c r="AG815" s="125"/>
      <c r="AH815" s="146"/>
      <c r="AI815" s="125"/>
      <c r="AJ815" s="125"/>
      <c r="AK815" s="146"/>
      <c r="AL815" s="125"/>
      <c r="AM815" s="125"/>
      <c r="AN815" s="146"/>
      <c r="AO815" s="125"/>
      <c r="AP815" s="146"/>
      <c r="AQ815" s="125"/>
      <c r="AR815" s="146"/>
      <c r="AS815" s="125"/>
      <c r="AT815" s="146"/>
      <c r="AU815" s="125"/>
      <c r="AV815" s="125"/>
      <c r="AW815" s="146"/>
      <c r="AX815" s="125"/>
      <c r="AY815" s="125"/>
      <c r="AZ815" s="185"/>
      <c r="BA815" s="125"/>
      <c r="BB815" s="125"/>
      <c r="BC815" s="125"/>
      <c r="BD815" s="125"/>
      <c r="BE815" s="125"/>
      <c r="BF815" s="125"/>
      <c r="BG815" s="125"/>
      <c r="BH815" s="125"/>
      <c r="BI815" s="125"/>
      <c r="BJ815" s="125"/>
    </row>
    <row r="816">
      <c r="A816" s="146"/>
      <c r="B816" s="146"/>
      <c r="C816" s="146"/>
      <c r="D816" s="146"/>
      <c r="F816" s="272"/>
      <c r="G816" s="273"/>
      <c r="H816" s="146"/>
      <c r="I816" s="274"/>
      <c r="J816" s="146"/>
      <c r="K816" s="146"/>
      <c r="L816" s="275"/>
      <c r="M816" s="125"/>
      <c r="N816" s="147"/>
      <c r="O816" s="146"/>
      <c r="P816" s="125"/>
      <c r="Q816" s="275"/>
      <c r="R816" s="148"/>
      <c r="S816" s="148"/>
      <c r="T816" s="146"/>
      <c r="U816" s="146"/>
      <c r="V816" s="146"/>
      <c r="W816" s="272"/>
      <c r="X816" s="146"/>
      <c r="Y816" s="125"/>
      <c r="Z816" s="125"/>
      <c r="AA816" s="146"/>
      <c r="AB816" s="183"/>
      <c r="AC816" s="125"/>
      <c r="AD816" s="146"/>
      <c r="AE816" s="125"/>
      <c r="AF816" s="146"/>
      <c r="AG816" s="125"/>
      <c r="AH816" s="146"/>
      <c r="AI816" s="125"/>
      <c r="AJ816" s="125"/>
      <c r="AK816" s="146"/>
      <c r="AL816" s="125"/>
      <c r="AM816" s="125"/>
      <c r="AN816" s="146"/>
      <c r="AO816" s="125"/>
      <c r="AP816" s="146"/>
      <c r="AQ816" s="125"/>
      <c r="AR816" s="146"/>
      <c r="AS816" s="125"/>
      <c r="AT816" s="146"/>
      <c r="AU816" s="125"/>
      <c r="AV816" s="125"/>
      <c r="AW816" s="146"/>
      <c r="AX816" s="125"/>
      <c r="AY816" s="125"/>
      <c r="AZ816" s="185"/>
      <c r="BA816" s="125"/>
      <c r="BB816" s="125"/>
      <c r="BC816" s="125"/>
      <c r="BD816" s="125"/>
      <c r="BE816" s="125"/>
      <c r="BF816" s="125"/>
      <c r="BG816" s="125"/>
      <c r="BH816" s="125"/>
      <c r="BI816" s="125"/>
      <c r="BJ816" s="125"/>
    </row>
    <row r="817">
      <c r="A817" s="146"/>
      <c r="B817" s="146"/>
      <c r="C817" s="146"/>
      <c r="D817" s="146"/>
      <c r="F817" s="272"/>
      <c r="G817" s="273"/>
      <c r="H817" s="146"/>
      <c r="I817" s="274"/>
      <c r="J817" s="146"/>
      <c r="K817" s="146"/>
      <c r="L817" s="275"/>
      <c r="M817" s="125"/>
      <c r="N817" s="147"/>
      <c r="O817" s="146"/>
      <c r="P817" s="125"/>
      <c r="Q817" s="275"/>
      <c r="R817" s="148"/>
      <c r="S817" s="148"/>
      <c r="T817" s="146"/>
      <c r="U817" s="146"/>
      <c r="V817" s="146"/>
      <c r="W817" s="272"/>
      <c r="X817" s="146"/>
      <c r="Y817" s="125"/>
      <c r="Z817" s="125"/>
      <c r="AA817" s="146"/>
      <c r="AB817" s="183"/>
      <c r="AC817" s="125"/>
      <c r="AD817" s="146"/>
      <c r="AE817" s="125"/>
      <c r="AF817" s="146"/>
      <c r="AG817" s="125"/>
      <c r="AH817" s="146"/>
      <c r="AI817" s="125"/>
      <c r="AJ817" s="125"/>
      <c r="AK817" s="146"/>
      <c r="AL817" s="125"/>
      <c r="AM817" s="125"/>
      <c r="AN817" s="146"/>
      <c r="AO817" s="125"/>
      <c r="AP817" s="146"/>
      <c r="AQ817" s="125"/>
      <c r="AR817" s="146"/>
      <c r="AS817" s="125"/>
      <c r="AT817" s="146"/>
      <c r="AU817" s="125"/>
      <c r="AV817" s="125"/>
      <c r="AW817" s="146"/>
      <c r="AX817" s="125"/>
      <c r="AY817" s="125"/>
      <c r="AZ817" s="185"/>
      <c r="BA817" s="125"/>
      <c r="BB817" s="125"/>
      <c r="BC817" s="125"/>
      <c r="BD817" s="125"/>
      <c r="BE817" s="125"/>
      <c r="BF817" s="125"/>
      <c r="BG817" s="125"/>
      <c r="BH817" s="125"/>
      <c r="BI817" s="125"/>
      <c r="BJ817" s="125"/>
    </row>
    <row r="818">
      <c r="A818" s="146"/>
      <c r="B818" s="146"/>
      <c r="C818" s="146"/>
      <c r="D818" s="146"/>
      <c r="F818" s="272"/>
      <c r="G818" s="273"/>
      <c r="H818" s="146"/>
      <c r="I818" s="274"/>
      <c r="J818" s="146"/>
      <c r="K818" s="146"/>
      <c r="L818" s="275"/>
      <c r="M818" s="125"/>
      <c r="N818" s="147"/>
      <c r="O818" s="146"/>
      <c r="P818" s="125"/>
      <c r="Q818" s="275"/>
      <c r="R818" s="148"/>
      <c r="S818" s="148"/>
      <c r="T818" s="146"/>
      <c r="U818" s="146"/>
      <c r="V818" s="146"/>
      <c r="W818" s="272"/>
      <c r="X818" s="146"/>
      <c r="Y818" s="125"/>
      <c r="Z818" s="125"/>
      <c r="AA818" s="146"/>
      <c r="AB818" s="183"/>
      <c r="AC818" s="125"/>
      <c r="AD818" s="146"/>
      <c r="AE818" s="125"/>
      <c r="AF818" s="146"/>
      <c r="AG818" s="125"/>
      <c r="AH818" s="146"/>
      <c r="AI818" s="125"/>
      <c r="AJ818" s="125"/>
      <c r="AK818" s="146"/>
      <c r="AL818" s="125"/>
      <c r="AM818" s="125"/>
      <c r="AN818" s="146"/>
      <c r="AO818" s="125"/>
      <c r="AP818" s="146"/>
      <c r="AQ818" s="125"/>
      <c r="AR818" s="146"/>
      <c r="AS818" s="125"/>
      <c r="AT818" s="146"/>
      <c r="AU818" s="125"/>
      <c r="AV818" s="125"/>
      <c r="AW818" s="146"/>
      <c r="AX818" s="125"/>
      <c r="AY818" s="125"/>
      <c r="AZ818" s="185"/>
      <c r="BA818" s="125"/>
      <c r="BB818" s="125"/>
      <c r="BC818" s="125"/>
      <c r="BD818" s="125"/>
      <c r="BE818" s="125"/>
      <c r="BF818" s="125"/>
      <c r="BG818" s="125"/>
      <c r="BH818" s="125"/>
      <c r="BI818" s="125"/>
      <c r="BJ818" s="125"/>
    </row>
    <row r="819">
      <c r="A819" s="146"/>
      <c r="B819" s="146"/>
      <c r="C819" s="146"/>
      <c r="D819" s="146"/>
      <c r="F819" s="272"/>
      <c r="G819" s="273"/>
      <c r="H819" s="146"/>
      <c r="I819" s="274"/>
      <c r="J819" s="146"/>
      <c r="K819" s="146"/>
      <c r="L819" s="275"/>
      <c r="M819" s="125"/>
      <c r="N819" s="147"/>
      <c r="O819" s="146"/>
      <c r="P819" s="125"/>
      <c r="Q819" s="275"/>
      <c r="R819" s="148"/>
      <c r="S819" s="148"/>
      <c r="T819" s="146"/>
      <c r="U819" s="146"/>
      <c r="V819" s="146"/>
      <c r="W819" s="272"/>
      <c r="X819" s="146"/>
      <c r="Y819" s="125"/>
      <c r="Z819" s="125"/>
      <c r="AA819" s="146"/>
      <c r="AB819" s="183"/>
      <c r="AC819" s="125"/>
      <c r="AD819" s="146"/>
      <c r="AE819" s="125"/>
      <c r="AF819" s="146"/>
      <c r="AG819" s="125"/>
      <c r="AH819" s="146"/>
      <c r="AI819" s="125"/>
      <c r="AJ819" s="125"/>
      <c r="AK819" s="146"/>
      <c r="AL819" s="125"/>
      <c r="AM819" s="125"/>
      <c r="AN819" s="146"/>
      <c r="AO819" s="125"/>
      <c r="AP819" s="146"/>
      <c r="AQ819" s="125"/>
      <c r="AR819" s="146"/>
      <c r="AS819" s="125"/>
      <c r="AT819" s="146"/>
      <c r="AU819" s="125"/>
      <c r="AV819" s="125"/>
      <c r="AW819" s="146"/>
      <c r="AX819" s="125"/>
      <c r="AY819" s="125"/>
      <c r="AZ819" s="185"/>
      <c r="BA819" s="125"/>
      <c r="BB819" s="125"/>
      <c r="BC819" s="125"/>
      <c r="BD819" s="125"/>
      <c r="BE819" s="125"/>
      <c r="BF819" s="125"/>
      <c r="BG819" s="125"/>
      <c r="BH819" s="125"/>
      <c r="BI819" s="125"/>
      <c r="BJ819" s="125"/>
    </row>
    <row r="820">
      <c r="A820" s="146"/>
      <c r="B820" s="146"/>
      <c r="C820" s="146"/>
      <c r="D820" s="146"/>
      <c r="F820" s="272"/>
      <c r="G820" s="273"/>
      <c r="H820" s="146"/>
      <c r="I820" s="274"/>
      <c r="J820" s="146"/>
      <c r="K820" s="146"/>
      <c r="L820" s="275"/>
      <c r="M820" s="125"/>
      <c r="N820" s="147"/>
      <c r="O820" s="146"/>
      <c r="P820" s="125"/>
      <c r="Q820" s="275"/>
      <c r="R820" s="148"/>
      <c r="S820" s="148"/>
      <c r="T820" s="146"/>
      <c r="U820" s="146"/>
      <c r="V820" s="146"/>
      <c r="W820" s="272"/>
      <c r="X820" s="146"/>
      <c r="Y820" s="125"/>
      <c r="Z820" s="125"/>
      <c r="AA820" s="146"/>
      <c r="AB820" s="183"/>
      <c r="AC820" s="125"/>
      <c r="AD820" s="146"/>
      <c r="AE820" s="125"/>
      <c r="AF820" s="146"/>
      <c r="AG820" s="125"/>
      <c r="AH820" s="146"/>
      <c r="AI820" s="125"/>
      <c r="AJ820" s="125"/>
      <c r="AK820" s="146"/>
      <c r="AL820" s="125"/>
      <c r="AM820" s="125"/>
      <c r="AN820" s="146"/>
      <c r="AO820" s="125"/>
      <c r="AP820" s="146"/>
      <c r="AQ820" s="125"/>
      <c r="AR820" s="146"/>
      <c r="AS820" s="125"/>
      <c r="AT820" s="146"/>
      <c r="AU820" s="125"/>
      <c r="AV820" s="125"/>
      <c r="AW820" s="146"/>
      <c r="AX820" s="125"/>
      <c r="AY820" s="125"/>
      <c r="AZ820" s="185"/>
      <c r="BA820" s="125"/>
      <c r="BB820" s="125"/>
      <c r="BC820" s="125"/>
      <c r="BD820" s="125"/>
      <c r="BE820" s="125"/>
      <c r="BF820" s="125"/>
      <c r="BG820" s="125"/>
      <c r="BH820" s="125"/>
      <c r="BI820" s="125"/>
      <c r="BJ820" s="125"/>
    </row>
    <row r="821">
      <c r="A821" s="146"/>
      <c r="B821" s="146"/>
      <c r="C821" s="146"/>
      <c r="D821" s="146"/>
      <c r="F821" s="272"/>
      <c r="G821" s="273"/>
      <c r="H821" s="146"/>
      <c r="I821" s="274"/>
      <c r="J821" s="146"/>
      <c r="K821" s="146"/>
      <c r="L821" s="275"/>
      <c r="M821" s="125"/>
      <c r="N821" s="147"/>
      <c r="O821" s="146"/>
      <c r="P821" s="125"/>
      <c r="Q821" s="275"/>
      <c r="R821" s="148"/>
      <c r="S821" s="148"/>
      <c r="T821" s="146"/>
      <c r="U821" s="146"/>
      <c r="V821" s="146"/>
      <c r="W821" s="272"/>
      <c r="X821" s="146"/>
      <c r="Y821" s="125"/>
      <c r="Z821" s="125"/>
      <c r="AA821" s="146"/>
      <c r="AB821" s="183"/>
      <c r="AC821" s="125"/>
      <c r="AD821" s="146"/>
      <c r="AE821" s="125"/>
      <c r="AF821" s="146"/>
      <c r="AG821" s="125"/>
      <c r="AH821" s="146"/>
      <c r="AI821" s="125"/>
      <c r="AJ821" s="125"/>
      <c r="AK821" s="146"/>
      <c r="AL821" s="125"/>
      <c r="AM821" s="125"/>
      <c r="AN821" s="146"/>
      <c r="AO821" s="125"/>
      <c r="AP821" s="146"/>
      <c r="AQ821" s="125"/>
      <c r="AR821" s="146"/>
      <c r="AS821" s="125"/>
      <c r="AT821" s="146"/>
      <c r="AU821" s="125"/>
      <c r="AV821" s="125"/>
      <c r="AW821" s="146"/>
      <c r="AX821" s="125"/>
      <c r="AY821" s="125"/>
      <c r="AZ821" s="185"/>
      <c r="BA821" s="125"/>
      <c r="BB821" s="125"/>
      <c r="BC821" s="125"/>
      <c r="BD821" s="125"/>
      <c r="BE821" s="125"/>
      <c r="BF821" s="125"/>
      <c r="BG821" s="125"/>
      <c r="BH821" s="125"/>
      <c r="BI821" s="125"/>
      <c r="BJ821" s="125"/>
    </row>
    <row r="822">
      <c r="A822" s="146"/>
      <c r="B822" s="146"/>
      <c r="C822" s="146"/>
      <c r="D822" s="146"/>
      <c r="F822" s="272"/>
      <c r="G822" s="273"/>
      <c r="H822" s="146"/>
      <c r="I822" s="274"/>
      <c r="J822" s="146"/>
      <c r="K822" s="146"/>
      <c r="L822" s="275"/>
      <c r="M822" s="125"/>
      <c r="N822" s="147"/>
      <c r="O822" s="146"/>
      <c r="P822" s="125"/>
      <c r="Q822" s="275"/>
      <c r="R822" s="148"/>
      <c r="S822" s="148"/>
      <c r="T822" s="146"/>
      <c r="U822" s="146"/>
      <c r="V822" s="146"/>
      <c r="W822" s="272"/>
      <c r="X822" s="146"/>
      <c r="Y822" s="125"/>
      <c r="Z822" s="125"/>
      <c r="AA822" s="146"/>
      <c r="AB822" s="183"/>
      <c r="AC822" s="125"/>
      <c r="AD822" s="146"/>
      <c r="AE822" s="125"/>
      <c r="AF822" s="146"/>
      <c r="AG822" s="125"/>
      <c r="AH822" s="146"/>
      <c r="AI822" s="125"/>
      <c r="AJ822" s="125"/>
      <c r="AK822" s="146"/>
      <c r="AL822" s="125"/>
      <c r="AM822" s="125"/>
      <c r="AN822" s="146"/>
      <c r="AO822" s="125"/>
      <c r="AP822" s="146"/>
      <c r="AQ822" s="125"/>
      <c r="AR822" s="146"/>
      <c r="AS822" s="125"/>
      <c r="AT822" s="146"/>
      <c r="AU822" s="125"/>
      <c r="AV822" s="125"/>
      <c r="AW822" s="146"/>
      <c r="AX822" s="125"/>
      <c r="AY822" s="125"/>
      <c r="AZ822" s="185"/>
      <c r="BA822" s="125"/>
      <c r="BB822" s="125"/>
      <c r="BC822" s="125"/>
      <c r="BD822" s="125"/>
      <c r="BE822" s="125"/>
      <c r="BF822" s="125"/>
      <c r="BG822" s="125"/>
      <c r="BH822" s="125"/>
      <c r="BI822" s="125"/>
      <c r="BJ822" s="125"/>
    </row>
    <row r="823">
      <c r="A823" s="146"/>
      <c r="B823" s="146"/>
      <c r="C823" s="146"/>
      <c r="D823" s="146"/>
      <c r="F823" s="272"/>
      <c r="G823" s="273"/>
      <c r="H823" s="146"/>
      <c r="I823" s="274"/>
      <c r="J823" s="146"/>
      <c r="K823" s="146"/>
      <c r="L823" s="275"/>
      <c r="M823" s="125"/>
      <c r="N823" s="147"/>
      <c r="O823" s="146"/>
      <c r="P823" s="125"/>
      <c r="Q823" s="275"/>
      <c r="R823" s="148"/>
      <c r="S823" s="148"/>
      <c r="T823" s="146"/>
      <c r="U823" s="146"/>
      <c r="V823" s="146"/>
      <c r="W823" s="272"/>
      <c r="X823" s="146"/>
      <c r="Y823" s="125"/>
      <c r="Z823" s="125"/>
      <c r="AA823" s="146"/>
      <c r="AB823" s="183"/>
      <c r="AC823" s="125"/>
      <c r="AD823" s="146"/>
      <c r="AE823" s="125"/>
      <c r="AF823" s="146"/>
      <c r="AG823" s="125"/>
      <c r="AH823" s="146"/>
      <c r="AI823" s="125"/>
      <c r="AJ823" s="125"/>
      <c r="AK823" s="146"/>
      <c r="AL823" s="125"/>
      <c r="AM823" s="125"/>
      <c r="AN823" s="146"/>
      <c r="AO823" s="125"/>
      <c r="AP823" s="146"/>
      <c r="AQ823" s="125"/>
      <c r="AR823" s="146"/>
      <c r="AS823" s="125"/>
      <c r="AT823" s="146"/>
      <c r="AU823" s="125"/>
      <c r="AV823" s="125"/>
      <c r="AW823" s="146"/>
      <c r="AX823" s="125"/>
      <c r="AY823" s="125"/>
      <c r="AZ823" s="185"/>
      <c r="BA823" s="125"/>
      <c r="BB823" s="125"/>
      <c r="BC823" s="125"/>
      <c r="BD823" s="125"/>
      <c r="BE823" s="125"/>
      <c r="BF823" s="125"/>
      <c r="BG823" s="125"/>
      <c r="BH823" s="125"/>
      <c r="BI823" s="125"/>
      <c r="BJ823" s="125"/>
    </row>
    <row r="824">
      <c r="A824" s="146"/>
      <c r="B824" s="146"/>
      <c r="C824" s="146"/>
      <c r="D824" s="146"/>
      <c r="F824" s="272"/>
      <c r="G824" s="273"/>
      <c r="H824" s="146"/>
      <c r="I824" s="274"/>
      <c r="J824" s="146"/>
      <c r="K824" s="146"/>
      <c r="L824" s="275"/>
      <c r="M824" s="125"/>
      <c r="N824" s="147"/>
      <c r="O824" s="146"/>
      <c r="P824" s="125"/>
      <c r="Q824" s="275"/>
      <c r="R824" s="148"/>
      <c r="S824" s="148"/>
      <c r="T824" s="146"/>
      <c r="U824" s="146"/>
      <c r="V824" s="146"/>
      <c r="W824" s="272"/>
      <c r="X824" s="146"/>
      <c r="Y824" s="125"/>
      <c r="Z824" s="125"/>
      <c r="AA824" s="146"/>
      <c r="AB824" s="183"/>
      <c r="AC824" s="125"/>
      <c r="AD824" s="146"/>
      <c r="AE824" s="125"/>
      <c r="AF824" s="146"/>
      <c r="AG824" s="125"/>
      <c r="AH824" s="146"/>
      <c r="AI824" s="125"/>
      <c r="AJ824" s="125"/>
      <c r="AK824" s="146"/>
      <c r="AL824" s="125"/>
      <c r="AM824" s="125"/>
      <c r="AN824" s="146"/>
      <c r="AO824" s="125"/>
      <c r="AP824" s="146"/>
      <c r="AQ824" s="125"/>
      <c r="AR824" s="146"/>
      <c r="AS824" s="125"/>
      <c r="AT824" s="146"/>
      <c r="AU824" s="125"/>
      <c r="AV824" s="125"/>
      <c r="AW824" s="146"/>
      <c r="AX824" s="125"/>
      <c r="AY824" s="125"/>
      <c r="AZ824" s="185"/>
      <c r="BA824" s="125"/>
      <c r="BB824" s="125"/>
      <c r="BC824" s="125"/>
      <c r="BD824" s="125"/>
      <c r="BE824" s="125"/>
      <c r="BF824" s="125"/>
      <c r="BG824" s="125"/>
      <c r="BH824" s="125"/>
      <c r="BI824" s="125"/>
      <c r="BJ824" s="125"/>
    </row>
    <row r="825">
      <c r="A825" s="146"/>
      <c r="B825" s="146"/>
      <c r="C825" s="146"/>
      <c r="D825" s="146"/>
      <c r="F825" s="272"/>
      <c r="G825" s="273"/>
      <c r="H825" s="146"/>
      <c r="I825" s="274"/>
      <c r="J825" s="146"/>
      <c r="K825" s="146"/>
      <c r="L825" s="275"/>
      <c r="M825" s="125"/>
      <c r="N825" s="147"/>
      <c r="O825" s="146"/>
      <c r="P825" s="125"/>
      <c r="Q825" s="275"/>
      <c r="R825" s="148"/>
      <c r="S825" s="148"/>
      <c r="T825" s="146"/>
      <c r="U825" s="146"/>
      <c r="V825" s="146"/>
      <c r="W825" s="272"/>
      <c r="X825" s="146"/>
      <c r="Y825" s="125"/>
      <c r="Z825" s="125"/>
      <c r="AA825" s="146"/>
      <c r="AB825" s="183"/>
      <c r="AC825" s="125"/>
      <c r="AD825" s="146"/>
      <c r="AE825" s="125"/>
      <c r="AF825" s="146"/>
      <c r="AG825" s="125"/>
      <c r="AH825" s="146"/>
      <c r="AI825" s="125"/>
      <c r="AJ825" s="125"/>
      <c r="AK825" s="146"/>
      <c r="AL825" s="125"/>
      <c r="AM825" s="125"/>
      <c r="AN825" s="146"/>
      <c r="AO825" s="125"/>
      <c r="AP825" s="146"/>
      <c r="AQ825" s="125"/>
      <c r="AR825" s="146"/>
      <c r="AS825" s="125"/>
      <c r="AT825" s="146"/>
      <c r="AU825" s="125"/>
      <c r="AV825" s="125"/>
      <c r="AW825" s="146"/>
      <c r="AX825" s="125"/>
      <c r="AY825" s="125"/>
      <c r="AZ825" s="185"/>
      <c r="BA825" s="125"/>
      <c r="BB825" s="125"/>
      <c r="BC825" s="125"/>
      <c r="BD825" s="125"/>
      <c r="BE825" s="125"/>
      <c r="BF825" s="125"/>
      <c r="BG825" s="125"/>
      <c r="BH825" s="125"/>
      <c r="BI825" s="125"/>
      <c r="BJ825" s="125"/>
    </row>
    <row r="826">
      <c r="A826" s="146"/>
      <c r="B826" s="146"/>
      <c r="C826" s="146"/>
      <c r="D826" s="146"/>
      <c r="F826" s="272"/>
      <c r="G826" s="273"/>
      <c r="H826" s="146"/>
      <c r="I826" s="274"/>
      <c r="J826" s="146"/>
      <c r="K826" s="146"/>
      <c r="L826" s="275"/>
      <c r="M826" s="125"/>
      <c r="N826" s="147"/>
      <c r="O826" s="146"/>
      <c r="P826" s="125"/>
      <c r="Q826" s="275"/>
      <c r="R826" s="148"/>
      <c r="S826" s="148"/>
      <c r="T826" s="146"/>
      <c r="U826" s="146"/>
      <c r="V826" s="146"/>
      <c r="W826" s="272"/>
      <c r="X826" s="146"/>
      <c r="Y826" s="125"/>
      <c r="Z826" s="125"/>
      <c r="AA826" s="146"/>
      <c r="AB826" s="183"/>
      <c r="AC826" s="125"/>
      <c r="AD826" s="146"/>
      <c r="AE826" s="125"/>
      <c r="AF826" s="146"/>
      <c r="AG826" s="125"/>
      <c r="AH826" s="146"/>
      <c r="AI826" s="125"/>
      <c r="AJ826" s="125"/>
      <c r="AK826" s="146"/>
      <c r="AL826" s="125"/>
      <c r="AM826" s="125"/>
      <c r="AN826" s="146"/>
      <c r="AO826" s="125"/>
      <c r="AP826" s="146"/>
      <c r="AQ826" s="125"/>
      <c r="AR826" s="146"/>
      <c r="AS826" s="125"/>
      <c r="AT826" s="146"/>
      <c r="AU826" s="125"/>
      <c r="AV826" s="125"/>
      <c r="AW826" s="146"/>
      <c r="AX826" s="125"/>
      <c r="AY826" s="125"/>
      <c r="AZ826" s="185"/>
      <c r="BA826" s="125"/>
      <c r="BB826" s="125"/>
      <c r="BC826" s="125"/>
      <c r="BD826" s="125"/>
      <c r="BE826" s="125"/>
      <c r="BF826" s="125"/>
      <c r="BG826" s="125"/>
      <c r="BH826" s="125"/>
      <c r="BI826" s="125"/>
      <c r="BJ826" s="125"/>
    </row>
    <row r="827">
      <c r="A827" s="146"/>
      <c r="B827" s="146"/>
      <c r="C827" s="146"/>
      <c r="D827" s="146"/>
      <c r="F827" s="272"/>
      <c r="G827" s="273"/>
      <c r="H827" s="146"/>
      <c r="I827" s="274"/>
      <c r="J827" s="146"/>
      <c r="K827" s="146"/>
      <c r="L827" s="275"/>
      <c r="M827" s="125"/>
      <c r="N827" s="147"/>
      <c r="O827" s="146"/>
      <c r="P827" s="125"/>
      <c r="Q827" s="275"/>
      <c r="R827" s="148"/>
      <c r="S827" s="148"/>
      <c r="T827" s="146"/>
      <c r="U827" s="146"/>
      <c r="V827" s="146"/>
      <c r="W827" s="272"/>
      <c r="X827" s="146"/>
      <c r="Y827" s="125"/>
      <c r="Z827" s="125"/>
      <c r="AA827" s="146"/>
      <c r="AB827" s="183"/>
      <c r="AC827" s="125"/>
      <c r="AD827" s="146"/>
      <c r="AE827" s="125"/>
      <c r="AF827" s="146"/>
      <c r="AG827" s="125"/>
      <c r="AH827" s="146"/>
      <c r="AI827" s="125"/>
      <c r="AJ827" s="125"/>
      <c r="AK827" s="146"/>
      <c r="AL827" s="125"/>
      <c r="AM827" s="125"/>
      <c r="AN827" s="146"/>
      <c r="AO827" s="125"/>
      <c r="AP827" s="146"/>
      <c r="AQ827" s="125"/>
      <c r="AR827" s="146"/>
      <c r="AS827" s="125"/>
      <c r="AT827" s="146"/>
      <c r="AU827" s="125"/>
      <c r="AV827" s="125"/>
      <c r="AW827" s="146"/>
      <c r="AX827" s="125"/>
      <c r="AY827" s="125"/>
      <c r="AZ827" s="185"/>
      <c r="BA827" s="125"/>
      <c r="BB827" s="125"/>
      <c r="BC827" s="125"/>
      <c r="BD827" s="125"/>
      <c r="BE827" s="125"/>
      <c r="BF827" s="125"/>
      <c r="BG827" s="125"/>
      <c r="BH827" s="125"/>
      <c r="BI827" s="125"/>
      <c r="BJ827" s="125"/>
    </row>
    <row r="828">
      <c r="A828" s="146"/>
      <c r="B828" s="146"/>
      <c r="C828" s="146"/>
      <c r="D828" s="146"/>
      <c r="F828" s="272"/>
      <c r="G828" s="273"/>
      <c r="H828" s="146"/>
      <c r="I828" s="274"/>
      <c r="J828" s="146"/>
      <c r="K828" s="146"/>
      <c r="L828" s="275"/>
      <c r="M828" s="125"/>
      <c r="N828" s="147"/>
      <c r="O828" s="146"/>
      <c r="P828" s="125"/>
      <c r="Q828" s="275"/>
      <c r="R828" s="148"/>
      <c r="S828" s="148"/>
      <c r="T828" s="146"/>
      <c r="U828" s="146"/>
      <c r="V828" s="146"/>
      <c r="W828" s="272"/>
      <c r="X828" s="146"/>
      <c r="Y828" s="125"/>
      <c r="Z828" s="125"/>
      <c r="AA828" s="146"/>
      <c r="AB828" s="183"/>
      <c r="AC828" s="125"/>
      <c r="AD828" s="146"/>
      <c r="AE828" s="125"/>
      <c r="AF828" s="146"/>
      <c r="AG828" s="125"/>
      <c r="AH828" s="146"/>
      <c r="AI828" s="125"/>
      <c r="AJ828" s="125"/>
      <c r="AK828" s="146"/>
      <c r="AL828" s="125"/>
      <c r="AM828" s="125"/>
      <c r="AN828" s="146"/>
      <c r="AO828" s="125"/>
      <c r="AP828" s="146"/>
      <c r="AQ828" s="125"/>
      <c r="AR828" s="146"/>
      <c r="AS828" s="125"/>
      <c r="AT828" s="146"/>
      <c r="AU828" s="125"/>
      <c r="AV828" s="125"/>
      <c r="AW828" s="146"/>
      <c r="AX828" s="125"/>
      <c r="AY828" s="125"/>
      <c r="AZ828" s="185"/>
      <c r="BA828" s="125"/>
      <c r="BB828" s="125"/>
      <c r="BC828" s="125"/>
      <c r="BD828" s="125"/>
      <c r="BE828" s="125"/>
      <c r="BF828" s="125"/>
      <c r="BG828" s="125"/>
      <c r="BH828" s="125"/>
      <c r="BI828" s="125"/>
      <c r="BJ828" s="125"/>
    </row>
    <row r="829">
      <c r="A829" s="146"/>
      <c r="B829" s="146"/>
      <c r="C829" s="146"/>
      <c r="D829" s="146"/>
      <c r="F829" s="272"/>
      <c r="G829" s="273"/>
      <c r="H829" s="146"/>
      <c r="I829" s="274"/>
      <c r="J829" s="146"/>
      <c r="K829" s="146"/>
      <c r="L829" s="275"/>
      <c r="M829" s="125"/>
      <c r="N829" s="147"/>
      <c r="O829" s="146"/>
      <c r="P829" s="125"/>
      <c r="Q829" s="275"/>
      <c r="R829" s="148"/>
      <c r="S829" s="148"/>
      <c r="T829" s="146"/>
      <c r="U829" s="146"/>
      <c r="V829" s="146"/>
      <c r="W829" s="272"/>
      <c r="X829" s="146"/>
      <c r="Y829" s="125"/>
      <c r="Z829" s="125"/>
      <c r="AA829" s="146"/>
      <c r="AB829" s="183"/>
      <c r="AC829" s="125"/>
      <c r="AD829" s="146"/>
      <c r="AE829" s="125"/>
      <c r="AF829" s="146"/>
      <c r="AG829" s="125"/>
      <c r="AH829" s="146"/>
      <c r="AI829" s="125"/>
      <c r="AJ829" s="125"/>
      <c r="AK829" s="146"/>
      <c r="AL829" s="125"/>
      <c r="AM829" s="125"/>
      <c r="AN829" s="146"/>
      <c r="AO829" s="125"/>
      <c r="AP829" s="146"/>
      <c r="AQ829" s="125"/>
      <c r="AR829" s="146"/>
      <c r="AS829" s="125"/>
      <c r="AT829" s="146"/>
      <c r="AU829" s="125"/>
      <c r="AV829" s="125"/>
      <c r="AW829" s="146"/>
      <c r="AX829" s="125"/>
      <c r="AY829" s="125"/>
      <c r="AZ829" s="185"/>
      <c r="BA829" s="125"/>
      <c r="BB829" s="125"/>
      <c r="BC829" s="125"/>
      <c r="BD829" s="125"/>
      <c r="BE829" s="125"/>
      <c r="BF829" s="125"/>
      <c r="BG829" s="125"/>
      <c r="BH829" s="125"/>
      <c r="BI829" s="125"/>
      <c r="BJ829" s="125"/>
    </row>
    <row r="830">
      <c r="A830" s="146"/>
      <c r="B830" s="146"/>
      <c r="C830" s="146"/>
      <c r="D830" s="146"/>
      <c r="F830" s="272"/>
      <c r="G830" s="273"/>
      <c r="H830" s="146"/>
      <c r="I830" s="274"/>
      <c r="J830" s="146"/>
      <c r="K830" s="146"/>
      <c r="L830" s="275"/>
      <c r="M830" s="125"/>
      <c r="N830" s="147"/>
      <c r="O830" s="146"/>
      <c r="P830" s="125"/>
      <c r="Q830" s="275"/>
      <c r="R830" s="148"/>
      <c r="S830" s="148"/>
      <c r="T830" s="146"/>
      <c r="U830" s="146"/>
      <c r="V830" s="146"/>
      <c r="W830" s="272"/>
      <c r="X830" s="146"/>
      <c r="Y830" s="125"/>
      <c r="Z830" s="125"/>
      <c r="AA830" s="146"/>
      <c r="AB830" s="183"/>
      <c r="AC830" s="125"/>
      <c r="AD830" s="146"/>
      <c r="AE830" s="125"/>
      <c r="AF830" s="146"/>
      <c r="AG830" s="125"/>
      <c r="AH830" s="146"/>
      <c r="AI830" s="125"/>
      <c r="AJ830" s="125"/>
      <c r="AK830" s="146"/>
      <c r="AL830" s="125"/>
      <c r="AM830" s="125"/>
      <c r="AN830" s="146"/>
      <c r="AO830" s="125"/>
      <c r="AP830" s="146"/>
      <c r="AQ830" s="125"/>
      <c r="AR830" s="146"/>
      <c r="AS830" s="125"/>
      <c r="AT830" s="146"/>
      <c r="AU830" s="125"/>
      <c r="AV830" s="125"/>
      <c r="AW830" s="146"/>
      <c r="AX830" s="125"/>
      <c r="AY830" s="125"/>
      <c r="AZ830" s="185"/>
      <c r="BA830" s="125"/>
      <c r="BB830" s="125"/>
      <c r="BC830" s="125"/>
      <c r="BD830" s="125"/>
      <c r="BE830" s="125"/>
      <c r="BF830" s="125"/>
      <c r="BG830" s="125"/>
      <c r="BH830" s="125"/>
      <c r="BI830" s="125"/>
      <c r="BJ830" s="125"/>
    </row>
    <row r="831">
      <c r="A831" s="146"/>
      <c r="B831" s="146"/>
      <c r="C831" s="146"/>
      <c r="D831" s="146"/>
      <c r="F831" s="272"/>
      <c r="G831" s="273"/>
      <c r="H831" s="146"/>
      <c r="I831" s="274"/>
      <c r="J831" s="146"/>
      <c r="K831" s="146"/>
      <c r="L831" s="275"/>
      <c r="M831" s="125"/>
      <c r="N831" s="147"/>
      <c r="O831" s="146"/>
      <c r="P831" s="125"/>
      <c r="Q831" s="275"/>
      <c r="R831" s="148"/>
      <c r="S831" s="148"/>
      <c r="T831" s="146"/>
      <c r="U831" s="146"/>
      <c r="V831" s="146"/>
      <c r="W831" s="272"/>
      <c r="X831" s="146"/>
      <c r="Y831" s="125"/>
      <c r="Z831" s="125"/>
      <c r="AA831" s="146"/>
      <c r="AB831" s="183"/>
      <c r="AC831" s="125"/>
      <c r="AD831" s="146"/>
      <c r="AE831" s="125"/>
      <c r="AF831" s="146"/>
      <c r="AG831" s="125"/>
      <c r="AH831" s="146"/>
      <c r="AI831" s="125"/>
      <c r="AJ831" s="125"/>
      <c r="AK831" s="146"/>
      <c r="AL831" s="125"/>
      <c r="AM831" s="125"/>
      <c r="AN831" s="146"/>
      <c r="AO831" s="125"/>
      <c r="AP831" s="146"/>
      <c r="AQ831" s="125"/>
      <c r="AR831" s="146"/>
      <c r="AS831" s="125"/>
      <c r="AT831" s="146"/>
      <c r="AU831" s="125"/>
      <c r="AV831" s="125"/>
      <c r="AW831" s="146"/>
      <c r="AX831" s="125"/>
      <c r="AY831" s="125"/>
      <c r="AZ831" s="185"/>
      <c r="BA831" s="125"/>
      <c r="BB831" s="125"/>
      <c r="BC831" s="125"/>
      <c r="BD831" s="125"/>
      <c r="BE831" s="125"/>
      <c r="BF831" s="125"/>
      <c r="BG831" s="125"/>
      <c r="BH831" s="125"/>
      <c r="BI831" s="125"/>
      <c r="BJ831" s="125"/>
    </row>
    <row r="832">
      <c r="A832" s="146"/>
      <c r="B832" s="146"/>
      <c r="C832" s="146"/>
      <c r="D832" s="146"/>
      <c r="F832" s="272"/>
      <c r="G832" s="273"/>
      <c r="H832" s="146"/>
      <c r="I832" s="274"/>
      <c r="J832" s="146"/>
      <c r="K832" s="146"/>
      <c r="L832" s="275"/>
      <c r="M832" s="125"/>
      <c r="N832" s="147"/>
      <c r="O832" s="146"/>
      <c r="P832" s="125"/>
      <c r="Q832" s="275"/>
      <c r="R832" s="148"/>
      <c r="S832" s="148"/>
      <c r="T832" s="146"/>
      <c r="U832" s="146"/>
      <c r="V832" s="146"/>
      <c r="W832" s="272"/>
      <c r="X832" s="146"/>
      <c r="Y832" s="125"/>
      <c r="Z832" s="125"/>
      <c r="AA832" s="146"/>
      <c r="AB832" s="183"/>
      <c r="AC832" s="125"/>
      <c r="AD832" s="146"/>
      <c r="AE832" s="125"/>
      <c r="AF832" s="146"/>
      <c r="AG832" s="125"/>
      <c r="AH832" s="146"/>
      <c r="AI832" s="125"/>
      <c r="AJ832" s="125"/>
      <c r="AK832" s="146"/>
      <c r="AL832" s="125"/>
      <c r="AM832" s="125"/>
      <c r="AN832" s="146"/>
      <c r="AO832" s="125"/>
      <c r="AP832" s="146"/>
      <c r="AQ832" s="125"/>
      <c r="AR832" s="146"/>
      <c r="AS832" s="125"/>
      <c r="AT832" s="146"/>
      <c r="AU832" s="125"/>
      <c r="AV832" s="125"/>
      <c r="AW832" s="146"/>
      <c r="AX832" s="125"/>
      <c r="AY832" s="125"/>
      <c r="AZ832" s="185"/>
      <c r="BA832" s="125"/>
      <c r="BB832" s="125"/>
      <c r="BC832" s="125"/>
      <c r="BD832" s="125"/>
      <c r="BE832" s="125"/>
      <c r="BF832" s="125"/>
      <c r="BG832" s="125"/>
      <c r="BH832" s="125"/>
      <c r="BI832" s="125"/>
      <c r="BJ832" s="125"/>
    </row>
    <row r="833">
      <c r="A833" s="146"/>
      <c r="B833" s="146"/>
      <c r="C833" s="146"/>
      <c r="D833" s="146"/>
      <c r="F833" s="272"/>
      <c r="G833" s="273"/>
      <c r="H833" s="146"/>
      <c r="I833" s="274"/>
      <c r="J833" s="146"/>
      <c r="K833" s="146"/>
      <c r="L833" s="275"/>
      <c r="M833" s="125"/>
      <c r="N833" s="147"/>
      <c r="O833" s="146"/>
      <c r="P833" s="125"/>
      <c r="Q833" s="275"/>
      <c r="R833" s="148"/>
      <c r="S833" s="148"/>
      <c r="T833" s="146"/>
      <c r="U833" s="146"/>
      <c r="V833" s="146"/>
      <c r="W833" s="272"/>
      <c r="X833" s="146"/>
      <c r="Y833" s="125"/>
      <c r="Z833" s="125"/>
      <c r="AA833" s="146"/>
      <c r="AB833" s="183"/>
      <c r="AC833" s="125"/>
      <c r="AD833" s="146"/>
      <c r="AE833" s="125"/>
      <c r="AF833" s="146"/>
      <c r="AG833" s="125"/>
      <c r="AH833" s="146"/>
      <c r="AI833" s="125"/>
      <c r="AJ833" s="125"/>
      <c r="AK833" s="146"/>
      <c r="AL833" s="125"/>
      <c r="AM833" s="125"/>
      <c r="AN833" s="146"/>
      <c r="AO833" s="125"/>
      <c r="AP833" s="146"/>
      <c r="AQ833" s="125"/>
      <c r="AR833" s="146"/>
      <c r="AS833" s="125"/>
      <c r="AT833" s="146"/>
      <c r="AU833" s="125"/>
      <c r="AV833" s="125"/>
      <c r="AW833" s="146"/>
      <c r="AX833" s="125"/>
      <c r="AY833" s="125"/>
      <c r="AZ833" s="185"/>
      <c r="BA833" s="125"/>
      <c r="BB833" s="125"/>
      <c r="BC833" s="125"/>
      <c r="BD833" s="125"/>
      <c r="BE833" s="125"/>
      <c r="BF833" s="125"/>
      <c r="BG833" s="125"/>
      <c r="BH833" s="125"/>
      <c r="BI833" s="125"/>
      <c r="BJ833" s="125"/>
    </row>
    <row r="834">
      <c r="A834" s="146"/>
      <c r="B834" s="146"/>
      <c r="C834" s="146"/>
      <c r="D834" s="146"/>
      <c r="F834" s="272"/>
      <c r="G834" s="273"/>
      <c r="H834" s="146"/>
      <c r="I834" s="274"/>
      <c r="J834" s="146"/>
      <c r="K834" s="146"/>
      <c r="L834" s="275"/>
      <c r="M834" s="125"/>
      <c r="N834" s="147"/>
      <c r="O834" s="146"/>
      <c r="P834" s="125"/>
      <c r="Q834" s="275"/>
      <c r="R834" s="148"/>
      <c r="S834" s="148"/>
      <c r="T834" s="146"/>
      <c r="U834" s="146"/>
      <c r="V834" s="146"/>
      <c r="W834" s="272"/>
      <c r="X834" s="146"/>
      <c r="Y834" s="125"/>
      <c r="Z834" s="125"/>
      <c r="AA834" s="146"/>
      <c r="AB834" s="183"/>
      <c r="AC834" s="125"/>
      <c r="AD834" s="146"/>
      <c r="AE834" s="125"/>
      <c r="AF834" s="146"/>
      <c r="AG834" s="125"/>
      <c r="AH834" s="146"/>
      <c r="AI834" s="125"/>
      <c r="AJ834" s="125"/>
      <c r="AK834" s="146"/>
      <c r="AL834" s="125"/>
      <c r="AM834" s="125"/>
      <c r="AN834" s="146"/>
      <c r="AO834" s="125"/>
      <c r="AP834" s="146"/>
      <c r="AQ834" s="125"/>
      <c r="AR834" s="146"/>
      <c r="AS834" s="125"/>
      <c r="AT834" s="146"/>
      <c r="AU834" s="125"/>
      <c r="AV834" s="125"/>
      <c r="AW834" s="146"/>
      <c r="AX834" s="125"/>
      <c r="AY834" s="125"/>
      <c r="AZ834" s="185"/>
      <c r="BA834" s="125"/>
      <c r="BB834" s="125"/>
      <c r="BC834" s="125"/>
      <c r="BD834" s="125"/>
      <c r="BE834" s="125"/>
      <c r="BF834" s="125"/>
      <c r="BG834" s="125"/>
      <c r="BH834" s="125"/>
      <c r="BI834" s="125"/>
      <c r="BJ834" s="125"/>
    </row>
    <row r="835">
      <c r="A835" s="146"/>
      <c r="B835" s="146"/>
      <c r="C835" s="146"/>
      <c r="D835" s="146"/>
      <c r="F835" s="272"/>
      <c r="G835" s="273"/>
      <c r="H835" s="146"/>
      <c r="I835" s="274"/>
      <c r="J835" s="146"/>
      <c r="K835" s="146"/>
      <c r="L835" s="275"/>
      <c r="M835" s="125"/>
      <c r="N835" s="147"/>
      <c r="O835" s="146"/>
      <c r="P835" s="125"/>
      <c r="Q835" s="275"/>
      <c r="R835" s="148"/>
      <c r="S835" s="148"/>
      <c r="T835" s="146"/>
      <c r="U835" s="146"/>
      <c r="V835" s="146"/>
      <c r="W835" s="272"/>
      <c r="X835" s="146"/>
      <c r="Y835" s="125"/>
      <c r="Z835" s="125"/>
      <c r="AA835" s="146"/>
      <c r="AB835" s="183"/>
      <c r="AC835" s="125"/>
      <c r="AD835" s="146"/>
      <c r="AE835" s="125"/>
      <c r="AF835" s="146"/>
      <c r="AG835" s="125"/>
      <c r="AH835" s="146"/>
      <c r="AI835" s="125"/>
      <c r="AJ835" s="125"/>
      <c r="AK835" s="146"/>
      <c r="AL835" s="125"/>
      <c r="AM835" s="125"/>
      <c r="AN835" s="146"/>
      <c r="AO835" s="125"/>
      <c r="AP835" s="146"/>
      <c r="AQ835" s="125"/>
      <c r="AR835" s="146"/>
      <c r="AS835" s="125"/>
      <c r="AT835" s="146"/>
      <c r="AU835" s="125"/>
      <c r="AV835" s="125"/>
      <c r="AW835" s="146"/>
      <c r="AX835" s="125"/>
      <c r="AY835" s="125"/>
      <c r="AZ835" s="185"/>
      <c r="BA835" s="125"/>
      <c r="BB835" s="125"/>
      <c r="BC835" s="125"/>
      <c r="BD835" s="125"/>
      <c r="BE835" s="125"/>
      <c r="BF835" s="125"/>
      <c r="BG835" s="125"/>
      <c r="BH835" s="125"/>
      <c r="BI835" s="125"/>
      <c r="BJ835" s="125"/>
    </row>
    <row r="836">
      <c r="A836" s="146"/>
      <c r="B836" s="146"/>
      <c r="C836" s="146"/>
      <c r="D836" s="146"/>
      <c r="F836" s="272"/>
      <c r="G836" s="273"/>
      <c r="H836" s="146"/>
      <c r="I836" s="274"/>
      <c r="J836" s="146"/>
      <c r="K836" s="146"/>
      <c r="L836" s="275"/>
      <c r="M836" s="125"/>
      <c r="N836" s="147"/>
      <c r="O836" s="146"/>
      <c r="P836" s="125"/>
      <c r="Q836" s="275"/>
      <c r="R836" s="148"/>
      <c r="S836" s="148"/>
      <c r="T836" s="146"/>
      <c r="U836" s="146"/>
      <c r="V836" s="146"/>
      <c r="W836" s="272"/>
      <c r="X836" s="146"/>
      <c r="Y836" s="125"/>
      <c r="Z836" s="125"/>
      <c r="AA836" s="146"/>
      <c r="AB836" s="183"/>
      <c r="AC836" s="125"/>
      <c r="AD836" s="146"/>
      <c r="AE836" s="125"/>
      <c r="AF836" s="146"/>
      <c r="AG836" s="125"/>
      <c r="AH836" s="146"/>
      <c r="AI836" s="125"/>
      <c r="AJ836" s="125"/>
      <c r="AK836" s="146"/>
      <c r="AL836" s="125"/>
      <c r="AM836" s="125"/>
      <c r="AN836" s="146"/>
      <c r="AO836" s="125"/>
      <c r="AP836" s="146"/>
      <c r="AQ836" s="125"/>
      <c r="AR836" s="146"/>
      <c r="AS836" s="125"/>
      <c r="AT836" s="146"/>
      <c r="AU836" s="125"/>
      <c r="AV836" s="125"/>
      <c r="AW836" s="146"/>
      <c r="AX836" s="125"/>
      <c r="AY836" s="125"/>
      <c r="AZ836" s="185"/>
      <c r="BA836" s="125"/>
      <c r="BB836" s="125"/>
      <c r="BC836" s="125"/>
      <c r="BD836" s="125"/>
      <c r="BE836" s="125"/>
      <c r="BF836" s="125"/>
      <c r="BG836" s="125"/>
      <c r="BH836" s="125"/>
      <c r="BI836" s="125"/>
      <c r="BJ836" s="125"/>
    </row>
    <row r="837">
      <c r="A837" s="146"/>
      <c r="B837" s="146"/>
      <c r="C837" s="146"/>
      <c r="D837" s="146"/>
      <c r="F837" s="272"/>
      <c r="G837" s="273"/>
      <c r="H837" s="146"/>
      <c r="I837" s="274"/>
      <c r="J837" s="146"/>
      <c r="K837" s="146"/>
      <c r="L837" s="275"/>
      <c r="M837" s="125"/>
      <c r="N837" s="147"/>
      <c r="O837" s="146"/>
      <c r="P837" s="125"/>
      <c r="Q837" s="275"/>
      <c r="R837" s="148"/>
      <c r="S837" s="148"/>
      <c r="T837" s="146"/>
      <c r="U837" s="146"/>
      <c r="V837" s="146"/>
      <c r="W837" s="272"/>
      <c r="X837" s="146"/>
      <c r="Y837" s="125"/>
      <c r="Z837" s="125"/>
      <c r="AA837" s="146"/>
      <c r="AB837" s="183"/>
      <c r="AC837" s="125"/>
      <c r="AD837" s="146"/>
      <c r="AE837" s="125"/>
      <c r="AF837" s="146"/>
      <c r="AG837" s="125"/>
      <c r="AH837" s="146"/>
      <c r="AI837" s="125"/>
      <c r="AJ837" s="125"/>
      <c r="AK837" s="146"/>
      <c r="AL837" s="125"/>
      <c r="AM837" s="125"/>
      <c r="AN837" s="146"/>
      <c r="AO837" s="125"/>
      <c r="AP837" s="146"/>
      <c r="AQ837" s="125"/>
      <c r="AR837" s="146"/>
      <c r="AS837" s="125"/>
      <c r="AT837" s="146"/>
      <c r="AU837" s="125"/>
      <c r="AV837" s="125"/>
      <c r="AW837" s="146"/>
      <c r="AX837" s="125"/>
      <c r="AY837" s="125"/>
      <c r="AZ837" s="185"/>
      <c r="BA837" s="125"/>
      <c r="BB837" s="125"/>
      <c r="BC837" s="125"/>
      <c r="BD837" s="125"/>
      <c r="BE837" s="125"/>
      <c r="BF837" s="125"/>
      <c r="BG837" s="125"/>
      <c r="BH837" s="125"/>
      <c r="BI837" s="125"/>
      <c r="BJ837" s="125"/>
    </row>
    <row r="838">
      <c r="A838" s="146"/>
      <c r="B838" s="146"/>
      <c r="C838" s="146"/>
      <c r="D838" s="146"/>
      <c r="F838" s="272"/>
      <c r="G838" s="273"/>
      <c r="H838" s="146"/>
      <c r="I838" s="274"/>
      <c r="J838" s="146"/>
      <c r="K838" s="146"/>
      <c r="L838" s="275"/>
      <c r="M838" s="125"/>
      <c r="N838" s="147"/>
      <c r="O838" s="146"/>
      <c r="P838" s="125"/>
      <c r="Q838" s="275"/>
      <c r="R838" s="148"/>
      <c r="S838" s="148"/>
      <c r="T838" s="146"/>
      <c r="U838" s="146"/>
      <c r="V838" s="146"/>
      <c r="W838" s="272"/>
      <c r="X838" s="146"/>
      <c r="Y838" s="125"/>
      <c r="Z838" s="125"/>
      <c r="AA838" s="146"/>
      <c r="AB838" s="183"/>
      <c r="AC838" s="125"/>
      <c r="AD838" s="146"/>
      <c r="AE838" s="125"/>
      <c r="AF838" s="146"/>
      <c r="AG838" s="125"/>
      <c r="AH838" s="146"/>
      <c r="AI838" s="125"/>
      <c r="AJ838" s="125"/>
      <c r="AK838" s="146"/>
      <c r="AL838" s="125"/>
      <c r="AM838" s="125"/>
      <c r="AN838" s="146"/>
      <c r="AO838" s="125"/>
      <c r="AP838" s="146"/>
      <c r="AQ838" s="125"/>
      <c r="AR838" s="146"/>
      <c r="AS838" s="125"/>
      <c r="AT838" s="146"/>
      <c r="AU838" s="125"/>
      <c r="AV838" s="125"/>
      <c r="AW838" s="146"/>
      <c r="AX838" s="125"/>
      <c r="AY838" s="125"/>
      <c r="AZ838" s="185"/>
      <c r="BA838" s="125"/>
      <c r="BB838" s="125"/>
      <c r="BC838" s="125"/>
      <c r="BD838" s="125"/>
      <c r="BE838" s="125"/>
      <c r="BF838" s="125"/>
      <c r="BG838" s="125"/>
      <c r="BH838" s="125"/>
      <c r="BI838" s="125"/>
      <c r="BJ838" s="125"/>
    </row>
    <row r="839">
      <c r="A839" s="146"/>
      <c r="B839" s="146"/>
      <c r="C839" s="146"/>
      <c r="D839" s="146"/>
      <c r="F839" s="272"/>
      <c r="G839" s="273"/>
      <c r="H839" s="146"/>
      <c r="I839" s="274"/>
      <c r="J839" s="146"/>
      <c r="K839" s="146"/>
      <c r="L839" s="275"/>
      <c r="M839" s="125"/>
      <c r="N839" s="147"/>
      <c r="O839" s="146"/>
      <c r="P839" s="125"/>
      <c r="Q839" s="275"/>
      <c r="R839" s="148"/>
      <c r="S839" s="148"/>
      <c r="T839" s="146"/>
      <c r="U839" s="146"/>
      <c r="V839" s="146"/>
      <c r="W839" s="272"/>
      <c r="X839" s="146"/>
      <c r="Y839" s="125"/>
      <c r="Z839" s="125"/>
      <c r="AA839" s="146"/>
      <c r="AB839" s="183"/>
      <c r="AC839" s="125"/>
      <c r="AD839" s="146"/>
      <c r="AE839" s="125"/>
      <c r="AF839" s="146"/>
      <c r="AG839" s="125"/>
      <c r="AH839" s="146"/>
      <c r="AI839" s="125"/>
      <c r="AJ839" s="125"/>
      <c r="AK839" s="146"/>
      <c r="AL839" s="125"/>
      <c r="AM839" s="125"/>
      <c r="AN839" s="146"/>
      <c r="AO839" s="125"/>
      <c r="AP839" s="146"/>
      <c r="AQ839" s="125"/>
      <c r="AR839" s="146"/>
      <c r="AS839" s="125"/>
      <c r="AT839" s="146"/>
      <c r="AU839" s="125"/>
      <c r="AV839" s="125"/>
      <c r="AW839" s="146"/>
      <c r="AX839" s="125"/>
      <c r="AY839" s="125"/>
      <c r="AZ839" s="185"/>
      <c r="BA839" s="125"/>
      <c r="BB839" s="125"/>
      <c r="BC839" s="125"/>
      <c r="BD839" s="125"/>
      <c r="BE839" s="125"/>
      <c r="BF839" s="125"/>
      <c r="BG839" s="125"/>
      <c r="BH839" s="125"/>
      <c r="BI839" s="125"/>
      <c r="BJ839" s="125"/>
    </row>
    <row r="840">
      <c r="A840" s="146"/>
      <c r="B840" s="146"/>
      <c r="C840" s="146"/>
      <c r="D840" s="146"/>
      <c r="F840" s="272"/>
      <c r="G840" s="273"/>
      <c r="H840" s="146"/>
      <c r="I840" s="274"/>
      <c r="J840" s="146"/>
      <c r="K840" s="146"/>
      <c r="L840" s="275"/>
      <c r="M840" s="125"/>
      <c r="N840" s="147"/>
      <c r="O840" s="146"/>
      <c r="P840" s="125"/>
      <c r="Q840" s="275"/>
      <c r="R840" s="148"/>
      <c r="S840" s="148"/>
      <c r="T840" s="146"/>
      <c r="U840" s="146"/>
      <c r="V840" s="146"/>
      <c r="W840" s="272"/>
      <c r="X840" s="146"/>
      <c r="Y840" s="125"/>
      <c r="Z840" s="125"/>
      <c r="AA840" s="146"/>
      <c r="AB840" s="183"/>
      <c r="AC840" s="125"/>
      <c r="AD840" s="146"/>
      <c r="AE840" s="125"/>
      <c r="AF840" s="146"/>
      <c r="AG840" s="125"/>
      <c r="AH840" s="146"/>
      <c r="AI840" s="125"/>
      <c r="AJ840" s="125"/>
      <c r="AK840" s="146"/>
      <c r="AL840" s="125"/>
      <c r="AM840" s="125"/>
      <c r="AN840" s="146"/>
      <c r="AO840" s="125"/>
      <c r="AP840" s="146"/>
      <c r="AQ840" s="125"/>
      <c r="AR840" s="146"/>
      <c r="AS840" s="125"/>
      <c r="AT840" s="146"/>
      <c r="AU840" s="125"/>
      <c r="AV840" s="125"/>
      <c r="AW840" s="146"/>
      <c r="AX840" s="125"/>
      <c r="AY840" s="125"/>
      <c r="AZ840" s="185"/>
      <c r="BA840" s="125"/>
      <c r="BB840" s="125"/>
      <c r="BC840" s="125"/>
      <c r="BD840" s="125"/>
      <c r="BE840" s="125"/>
      <c r="BF840" s="125"/>
      <c r="BG840" s="125"/>
      <c r="BH840" s="125"/>
      <c r="BI840" s="125"/>
      <c r="BJ840" s="125"/>
    </row>
    <row r="841">
      <c r="A841" s="146"/>
      <c r="B841" s="146"/>
      <c r="C841" s="146"/>
      <c r="D841" s="146"/>
      <c r="F841" s="272"/>
      <c r="G841" s="273"/>
      <c r="H841" s="146"/>
      <c r="I841" s="274"/>
      <c r="J841" s="146"/>
      <c r="K841" s="146"/>
      <c r="L841" s="275"/>
      <c r="M841" s="125"/>
      <c r="N841" s="147"/>
      <c r="O841" s="146"/>
      <c r="P841" s="125"/>
      <c r="Q841" s="275"/>
      <c r="R841" s="148"/>
      <c r="S841" s="148"/>
      <c r="T841" s="146"/>
      <c r="U841" s="146"/>
      <c r="V841" s="146"/>
      <c r="W841" s="272"/>
      <c r="X841" s="146"/>
      <c r="Y841" s="125"/>
      <c r="Z841" s="125"/>
      <c r="AA841" s="146"/>
      <c r="AB841" s="183"/>
      <c r="AC841" s="125"/>
      <c r="AD841" s="146"/>
      <c r="AE841" s="125"/>
      <c r="AF841" s="146"/>
      <c r="AG841" s="125"/>
      <c r="AH841" s="146"/>
      <c r="AI841" s="125"/>
      <c r="AJ841" s="125"/>
      <c r="AK841" s="146"/>
      <c r="AL841" s="125"/>
      <c r="AM841" s="125"/>
      <c r="AN841" s="146"/>
      <c r="AO841" s="125"/>
      <c r="AP841" s="146"/>
      <c r="AQ841" s="125"/>
      <c r="AR841" s="146"/>
      <c r="AS841" s="125"/>
      <c r="AT841" s="146"/>
      <c r="AU841" s="125"/>
      <c r="AV841" s="125"/>
      <c r="AW841" s="146"/>
      <c r="AX841" s="125"/>
      <c r="AY841" s="125"/>
      <c r="AZ841" s="185"/>
      <c r="BA841" s="125"/>
      <c r="BB841" s="125"/>
      <c r="BC841" s="125"/>
      <c r="BD841" s="125"/>
      <c r="BE841" s="125"/>
      <c r="BF841" s="125"/>
      <c r="BG841" s="125"/>
      <c r="BH841" s="125"/>
      <c r="BI841" s="125"/>
      <c r="BJ841" s="125"/>
    </row>
    <row r="842">
      <c r="A842" s="146"/>
      <c r="B842" s="146"/>
      <c r="C842" s="146"/>
      <c r="D842" s="146"/>
      <c r="F842" s="272"/>
      <c r="G842" s="273"/>
      <c r="H842" s="146"/>
      <c r="I842" s="274"/>
      <c r="J842" s="146"/>
      <c r="K842" s="146"/>
      <c r="L842" s="275"/>
      <c r="M842" s="125"/>
      <c r="N842" s="147"/>
      <c r="O842" s="146"/>
      <c r="P842" s="125"/>
      <c r="Q842" s="275"/>
      <c r="R842" s="148"/>
      <c r="S842" s="148"/>
      <c r="T842" s="146"/>
      <c r="U842" s="146"/>
      <c r="V842" s="146"/>
      <c r="W842" s="272"/>
      <c r="X842" s="146"/>
      <c r="Y842" s="125"/>
      <c r="Z842" s="125"/>
      <c r="AA842" s="146"/>
      <c r="AB842" s="183"/>
      <c r="AC842" s="125"/>
      <c r="AD842" s="146"/>
      <c r="AE842" s="125"/>
      <c r="AF842" s="146"/>
      <c r="AG842" s="125"/>
      <c r="AH842" s="146"/>
      <c r="AI842" s="125"/>
      <c r="AJ842" s="125"/>
      <c r="AK842" s="146"/>
      <c r="AL842" s="125"/>
      <c r="AM842" s="125"/>
      <c r="AN842" s="146"/>
      <c r="AO842" s="125"/>
      <c r="AP842" s="146"/>
      <c r="AQ842" s="125"/>
      <c r="AR842" s="146"/>
      <c r="AS842" s="125"/>
      <c r="AT842" s="146"/>
      <c r="AU842" s="125"/>
      <c r="AV842" s="125"/>
      <c r="AW842" s="146"/>
      <c r="AX842" s="125"/>
      <c r="AY842" s="125"/>
      <c r="AZ842" s="185"/>
      <c r="BA842" s="125"/>
      <c r="BB842" s="125"/>
      <c r="BC842" s="125"/>
      <c r="BD842" s="125"/>
      <c r="BE842" s="125"/>
      <c r="BF842" s="125"/>
      <c r="BG842" s="125"/>
      <c r="BH842" s="125"/>
      <c r="BI842" s="125"/>
      <c r="BJ842" s="125"/>
    </row>
    <row r="843">
      <c r="A843" s="146"/>
      <c r="B843" s="146"/>
      <c r="C843" s="146"/>
      <c r="D843" s="146"/>
      <c r="F843" s="272"/>
      <c r="G843" s="273"/>
      <c r="H843" s="146"/>
      <c r="I843" s="274"/>
      <c r="J843" s="146"/>
      <c r="K843" s="146"/>
      <c r="L843" s="275"/>
      <c r="M843" s="125"/>
      <c r="N843" s="147"/>
      <c r="O843" s="146"/>
      <c r="P843" s="125"/>
      <c r="Q843" s="275"/>
      <c r="R843" s="148"/>
      <c r="S843" s="148"/>
      <c r="T843" s="146"/>
      <c r="U843" s="146"/>
      <c r="V843" s="146"/>
      <c r="W843" s="272"/>
      <c r="X843" s="146"/>
      <c r="Y843" s="125"/>
      <c r="Z843" s="125"/>
      <c r="AA843" s="146"/>
      <c r="AB843" s="183"/>
      <c r="AC843" s="125"/>
      <c r="AD843" s="146"/>
      <c r="AE843" s="125"/>
      <c r="AF843" s="146"/>
      <c r="AG843" s="125"/>
      <c r="AH843" s="146"/>
      <c r="AI843" s="125"/>
      <c r="AJ843" s="125"/>
      <c r="AK843" s="146"/>
      <c r="AL843" s="125"/>
      <c r="AM843" s="125"/>
      <c r="AN843" s="146"/>
      <c r="AO843" s="125"/>
      <c r="AP843" s="146"/>
      <c r="AQ843" s="125"/>
      <c r="AR843" s="146"/>
      <c r="AS843" s="125"/>
      <c r="AT843" s="146"/>
      <c r="AU843" s="125"/>
      <c r="AV843" s="125"/>
      <c r="AW843" s="146"/>
      <c r="AX843" s="125"/>
      <c r="AY843" s="125"/>
      <c r="AZ843" s="185"/>
      <c r="BA843" s="125"/>
      <c r="BB843" s="125"/>
      <c r="BC843" s="125"/>
      <c r="BD843" s="125"/>
      <c r="BE843" s="125"/>
      <c r="BF843" s="125"/>
      <c r="BG843" s="125"/>
      <c r="BH843" s="125"/>
      <c r="BI843" s="125"/>
      <c r="BJ843" s="125"/>
    </row>
    <row r="844">
      <c r="A844" s="146"/>
      <c r="B844" s="146"/>
      <c r="C844" s="146"/>
      <c r="D844" s="146"/>
      <c r="F844" s="272"/>
      <c r="G844" s="273"/>
      <c r="H844" s="146"/>
      <c r="I844" s="274"/>
      <c r="J844" s="146"/>
      <c r="K844" s="146"/>
      <c r="L844" s="275"/>
      <c r="M844" s="125"/>
      <c r="N844" s="147"/>
      <c r="O844" s="146"/>
      <c r="P844" s="125"/>
      <c r="Q844" s="275"/>
      <c r="R844" s="148"/>
      <c r="S844" s="148"/>
      <c r="T844" s="146"/>
      <c r="U844" s="146"/>
      <c r="V844" s="146"/>
      <c r="W844" s="272"/>
      <c r="X844" s="146"/>
      <c r="Y844" s="125"/>
      <c r="Z844" s="125"/>
      <c r="AA844" s="146"/>
      <c r="AB844" s="183"/>
      <c r="AC844" s="125"/>
      <c r="AD844" s="146"/>
      <c r="AE844" s="125"/>
      <c r="AF844" s="146"/>
      <c r="AG844" s="125"/>
      <c r="AH844" s="146"/>
      <c r="AI844" s="125"/>
      <c r="AJ844" s="125"/>
      <c r="AK844" s="146"/>
      <c r="AL844" s="125"/>
      <c r="AM844" s="125"/>
      <c r="AN844" s="146"/>
      <c r="AO844" s="125"/>
      <c r="AP844" s="146"/>
      <c r="AQ844" s="125"/>
      <c r="AR844" s="146"/>
      <c r="AS844" s="125"/>
      <c r="AT844" s="146"/>
      <c r="AU844" s="125"/>
      <c r="AV844" s="125"/>
      <c r="AW844" s="146"/>
      <c r="AX844" s="125"/>
      <c r="AY844" s="125"/>
      <c r="AZ844" s="185"/>
      <c r="BA844" s="125"/>
      <c r="BB844" s="125"/>
      <c r="BC844" s="125"/>
      <c r="BD844" s="125"/>
      <c r="BE844" s="125"/>
      <c r="BF844" s="125"/>
      <c r="BG844" s="125"/>
      <c r="BH844" s="125"/>
      <c r="BI844" s="125"/>
      <c r="BJ844" s="125"/>
    </row>
    <row r="845">
      <c r="A845" s="146"/>
      <c r="B845" s="146"/>
      <c r="C845" s="146"/>
      <c r="D845" s="146"/>
      <c r="F845" s="272"/>
      <c r="G845" s="273"/>
      <c r="H845" s="146"/>
      <c r="I845" s="274"/>
      <c r="J845" s="146"/>
      <c r="K845" s="146"/>
      <c r="L845" s="275"/>
      <c r="M845" s="125"/>
      <c r="N845" s="147"/>
      <c r="O845" s="146"/>
      <c r="P845" s="125"/>
      <c r="Q845" s="275"/>
      <c r="R845" s="148"/>
      <c r="S845" s="148"/>
      <c r="T845" s="146"/>
      <c r="U845" s="146"/>
      <c r="V845" s="146"/>
      <c r="W845" s="272"/>
      <c r="X845" s="146"/>
      <c r="Y845" s="125"/>
      <c r="Z845" s="125"/>
      <c r="AA845" s="146"/>
      <c r="AB845" s="183"/>
      <c r="AC845" s="125"/>
      <c r="AD845" s="146"/>
      <c r="AE845" s="125"/>
      <c r="AF845" s="146"/>
      <c r="AG845" s="125"/>
      <c r="AH845" s="146"/>
      <c r="AI845" s="125"/>
      <c r="AJ845" s="125"/>
      <c r="AK845" s="146"/>
      <c r="AL845" s="125"/>
      <c r="AM845" s="125"/>
      <c r="AN845" s="146"/>
      <c r="AO845" s="125"/>
      <c r="AP845" s="146"/>
      <c r="AQ845" s="125"/>
      <c r="AR845" s="146"/>
      <c r="AS845" s="125"/>
      <c r="AT845" s="146"/>
      <c r="AU845" s="125"/>
      <c r="AV845" s="125"/>
      <c r="AW845" s="146"/>
      <c r="AX845" s="125"/>
      <c r="AY845" s="125"/>
      <c r="AZ845" s="185"/>
      <c r="BA845" s="125"/>
      <c r="BB845" s="125"/>
      <c r="BC845" s="125"/>
      <c r="BD845" s="125"/>
      <c r="BE845" s="125"/>
      <c r="BF845" s="125"/>
      <c r="BG845" s="125"/>
      <c r="BH845" s="125"/>
      <c r="BI845" s="125"/>
      <c r="BJ845" s="125"/>
    </row>
    <row r="846">
      <c r="A846" s="146"/>
      <c r="B846" s="146"/>
      <c r="C846" s="146"/>
      <c r="D846" s="146"/>
      <c r="F846" s="272"/>
      <c r="G846" s="273"/>
      <c r="H846" s="146"/>
      <c r="I846" s="274"/>
      <c r="J846" s="146"/>
      <c r="K846" s="146"/>
      <c r="L846" s="275"/>
      <c r="M846" s="125"/>
      <c r="N846" s="147"/>
      <c r="O846" s="146"/>
      <c r="P846" s="125"/>
      <c r="Q846" s="275"/>
      <c r="R846" s="148"/>
      <c r="S846" s="148"/>
      <c r="T846" s="146"/>
      <c r="U846" s="146"/>
      <c r="V846" s="146"/>
      <c r="W846" s="272"/>
      <c r="X846" s="146"/>
      <c r="Y846" s="125"/>
      <c r="Z846" s="125"/>
      <c r="AA846" s="146"/>
      <c r="AB846" s="183"/>
      <c r="AC846" s="125"/>
      <c r="AD846" s="146"/>
      <c r="AE846" s="125"/>
      <c r="AF846" s="146"/>
      <c r="AG846" s="125"/>
      <c r="AH846" s="146"/>
      <c r="AI846" s="125"/>
      <c r="AJ846" s="125"/>
      <c r="AK846" s="146"/>
      <c r="AL846" s="125"/>
      <c r="AM846" s="125"/>
      <c r="AN846" s="146"/>
      <c r="AO846" s="125"/>
      <c r="AP846" s="146"/>
      <c r="AQ846" s="125"/>
      <c r="AR846" s="146"/>
      <c r="AS846" s="125"/>
      <c r="AT846" s="146"/>
      <c r="AU846" s="125"/>
      <c r="AV846" s="125"/>
      <c r="AW846" s="146"/>
      <c r="AX846" s="125"/>
      <c r="AY846" s="125"/>
      <c r="AZ846" s="185"/>
      <c r="BA846" s="125"/>
      <c r="BB846" s="125"/>
      <c r="BC846" s="125"/>
      <c r="BD846" s="125"/>
      <c r="BE846" s="125"/>
      <c r="BF846" s="125"/>
      <c r="BG846" s="125"/>
      <c r="BH846" s="125"/>
      <c r="BI846" s="125"/>
      <c r="BJ846" s="125"/>
    </row>
    <row r="847">
      <c r="A847" s="146"/>
      <c r="B847" s="146"/>
      <c r="C847" s="146"/>
      <c r="D847" s="146"/>
      <c r="F847" s="272"/>
      <c r="G847" s="273"/>
      <c r="H847" s="146"/>
      <c r="I847" s="274"/>
      <c r="J847" s="146"/>
      <c r="K847" s="146"/>
      <c r="L847" s="275"/>
      <c r="M847" s="125"/>
      <c r="N847" s="147"/>
      <c r="O847" s="146"/>
      <c r="P847" s="125"/>
      <c r="Q847" s="275"/>
      <c r="R847" s="148"/>
      <c r="S847" s="148"/>
      <c r="T847" s="146"/>
      <c r="U847" s="146"/>
      <c r="V847" s="146"/>
      <c r="W847" s="272"/>
      <c r="X847" s="146"/>
      <c r="Y847" s="125"/>
      <c r="Z847" s="125"/>
      <c r="AA847" s="146"/>
      <c r="AB847" s="183"/>
      <c r="AC847" s="125"/>
      <c r="AD847" s="146"/>
      <c r="AE847" s="125"/>
      <c r="AF847" s="146"/>
      <c r="AG847" s="125"/>
      <c r="AH847" s="146"/>
      <c r="AI847" s="125"/>
      <c r="AJ847" s="125"/>
      <c r="AK847" s="146"/>
      <c r="AL847" s="125"/>
      <c r="AM847" s="125"/>
      <c r="AN847" s="146"/>
      <c r="AO847" s="125"/>
      <c r="AP847" s="146"/>
      <c r="AQ847" s="125"/>
      <c r="AR847" s="146"/>
      <c r="AS847" s="125"/>
      <c r="AT847" s="146"/>
      <c r="AU847" s="125"/>
      <c r="AV847" s="125"/>
      <c r="AW847" s="146"/>
      <c r="AX847" s="125"/>
      <c r="AY847" s="125"/>
      <c r="AZ847" s="185"/>
      <c r="BA847" s="125"/>
      <c r="BB847" s="125"/>
      <c r="BC847" s="125"/>
      <c r="BD847" s="125"/>
      <c r="BE847" s="125"/>
      <c r="BF847" s="125"/>
      <c r="BG847" s="125"/>
      <c r="BH847" s="125"/>
      <c r="BI847" s="125"/>
      <c r="BJ847" s="125"/>
    </row>
    <row r="848">
      <c r="A848" s="146"/>
      <c r="B848" s="146"/>
      <c r="C848" s="146"/>
      <c r="D848" s="146"/>
      <c r="F848" s="272"/>
      <c r="G848" s="273"/>
      <c r="H848" s="146"/>
      <c r="I848" s="274"/>
      <c r="J848" s="146"/>
      <c r="K848" s="146"/>
      <c r="L848" s="275"/>
      <c r="M848" s="125"/>
      <c r="N848" s="147"/>
      <c r="O848" s="146"/>
      <c r="P848" s="125"/>
      <c r="Q848" s="275"/>
      <c r="R848" s="148"/>
      <c r="S848" s="148"/>
      <c r="T848" s="146"/>
      <c r="U848" s="146"/>
      <c r="V848" s="146"/>
      <c r="W848" s="272"/>
      <c r="X848" s="146"/>
      <c r="Y848" s="125"/>
      <c r="Z848" s="125"/>
      <c r="AA848" s="146"/>
      <c r="AB848" s="183"/>
      <c r="AC848" s="125"/>
      <c r="AD848" s="146"/>
      <c r="AE848" s="125"/>
      <c r="AF848" s="146"/>
      <c r="AG848" s="125"/>
      <c r="AH848" s="146"/>
      <c r="AI848" s="125"/>
      <c r="AJ848" s="125"/>
      <c r="AK848" s="146"/>
      <c r="AL848" s="125"/>
      <c r="AM848" s="125"/>
      <c r="AN848" s="146"/>
      <c r="AO848" s="125"/>
      <c r="AP848" s="146"/>
      <c r="AQ848" s="125"/>
      <c r="AR848" s="146"/>
      <c r="AS848" s="125"/>
      <c r="AT848" s="146"/>
      <c r="AU848" s="125"/>
      <c r="AV848" s="125"/>
      <c r="AW848" s="146"/>
      <c r="AX848" s="125"/>
      <c r="AY848" s="125"/>
      <c r="AZ848" s="185"/>
      <c r="BA848" s="125"/>
      <c r="BB848" s="125"/>
      <c r="BC848" s="125"/>
      <c r="BD848" s="125"/>
      <c r="BE848" s="125"/>
      <c r="BF848" s="125"/>
      <c r="BG848" s="125"/>
      <c r="BH848" s="125"/>
      <c r="BI848" s="125"/>
      <c r="BJ848" s="125"/>
    </row>
    <row r="849">
      <c r="A849" s="146"/>
      <c r="B849" s="146"/>
      <c r="C849" s="146"/>
      <c r="D849" s="146"/>
      <c r="F849" s="272"/>
      <c r="G849" s="273"/>
      <c r="H849" s="146"/>
      <c r="I849" s="274"/>
      <c r="J849" s="146"/>
      <c r="K849" s="146"/>
      <c r="L849" s="275"/>
      <c r="M849" s="125"/>
      <c r="N849" s="147"/>
      <c r="O849" s="146"/>
      <c r="P849" s="125"/>
      <c r="Q849" s="275"/>
      <c r="R849" s="148"/>
      <c r="S849" s="148"/>
      <c r="T849" s="146"/>
      <c r="U849" s="146"/>
      <c r="V849" s="146"/>
      <c r="W849" s="272"/>
      <c r="X849" s="146"/>
      <c r="Y849" s="125"/>
      <c r="Z849" s="125"/>
      <c r="AA849" s="146"/>
      <c r="AB849" s="183"/>
      <c r="AC849" s="125"/>
      <c r="AD849" s="146"/>
      <c r="AE849" s="125"/>
      <c r="AF849" s="146"/>
      <c r="AG849" s="125"/>
      <c r="AH849" s="146"/>
      <c r="AI849" s="125"/>
      <c r="AJ849" s="125"/>
      <c r="AK849" s="146"/>
      <c r="AL849" s="125"/>
      <c r="AM849" s="125"/>
      <c r="AN849" s="146"/>
      <c r="AO849" s="125"/>
      <c r="AP849" s="146"/>
      <c r="AQ849" s="125"/>
      <c r="AR849" s="146"/>
      <c r="AS849" s="125"/>
      <c r="AT849" s="146"/>
      <c r="AU849" s="125"/>
      <c r="AV849" s="125"/>
      <c r="AW849" s="146"/>
      <c r="AX849" s="125"/>
      <c r="AY849" s="125"/>
      <c r="AZ849" s="185"/>
      <c r="BA849" s="125"/>
      <c r="BB849" s="125"/>
      <c r="BC849" s="125"/>
      <c r="BD849" s="125"/>
      <c r="BE849" s="125"/>
      <c r="BF849" s="125"/>
      <c r="BG849" s="125"/>
      <c r="BH849" s="125"/>
      <c r="BI849" s="125"/>
      <c r="BJ849" s="125"/>
    </row>
    <row r="850">
      <c r="A850" s="146"/>
      <c r="B850" s="146"/>
      <c r="C850" s="146"/>
      <c r="D850" s="146"/>
      <c r="F850" s="272"/>
      <c r="G850" s="273"/>
      <c r="H850" s="146"/>
      <c r="I850" s="274"/>
      <c r="J850" s="146"/>
      <c r="K850" s="146"/>
      <c r="L850" s="275"/>
      <c r="M850" s="125"/>
      <c r="N850" s="147"/>
      <c r="O850" s="146"/>
      <c r="P850" s="125"/>
      <c r="Q850" s="275"/>
      <c r="R850" s="148"/>
      <c r="S850" s="148"/>
      <c r="T850" s="146"/>
      <c r="U850" s="146"/>
      <c r="V850" s="146"/>
      <c r="W850" s="272"/>
      <c r="X850" s="146"/>
      <c r="Y850" s="125"/>
      <c r="Z850" s="125"/>
      <c r="AA850" s="146"/>
      <c r="AB850" s="183"/>
      <c r="AC850" s="125"/>
      <c r="AD850" s="146"/>
      <c r="AE850" s="125"/>
      <c r="AF850" s="146"/>
      <c r="AG850" s="125"/>
      <c r="AH850" s="146"/>
      <c r="AI850" s="125"/>
      <c r="AJ850" s="125"/>
      <c r="AK850" s="146"/>
      <c r="AL850" s="125"/>
      <c r="AM850" s="125"/>
      <c r="AN850" s="146"/>
      <c r="AO850" s="125"/>
      <c r="AP850" s="146"/>
      <c r="AQ850" s="125"/>
      <c r="AR850" s="146"/>
      <c r="AS850" s="125"/>
      <c r="AT850" s="146"/>
      <c r="AU850" s="125"/>
      <c r="AV850" s="125"/>
      <c r="AW850" s="146"/>
      <c r="AX850" s="125"/>
      <c r="AY850" s="125"/>
      <c r="AZ850" s="185"/>
      <c r="BA850" s="125"/>
      <c r="BB850" s="125"/>
      <c r="BC850" s="125"/>
      <c r="BD850" s="125"/>
      <c r="BE850" s="125"/>
      <c r="BF850" s="125"/>
      <c r="BG850" s="125"/>
      <c r="BH850" s="125"/>
      <c r="BI850" s="125"/>
      <c r="BJ850" s="125"/>
    </row>
    <row r="851">
      <c r="A851" s="146"/>
      <c r="B851" s="146"/>
      <c r="C851" s="146"/>
      <c r="D851" s="146"/>
      <c r="F851" s="272"/>
      <c r="G851" s="273"/>
      <c r="H851" s="146"/>
      <c r="I851" s="274"/>
      <c r="J851" s="146"/>
      <c r="K851" s="146"/>
      <c r="L851" s="275"/>
      <c r="M851" s="125"/>
      <c r="N851" s="147"/>
      <c r="O851" s="146"/>
      <c r="P851" s="125"/>
      <c r="Q851" s="275"/>
      <c r="R851" s="148"/>
      <c r="S851" s="148"/>
      <c r="T851" s="146"/>
      <c r="U851" s="146"/>
      <c r="V851" s="146"/>
      <c r="W851" s="272"/>
      <c r="X851" s="146"/>
      <c r="Y851" s="125"/>
      <c r="Z851" s="125"/>
      <c r="AA851" s="146"/>
      <c r="AB851" s="183"/>
      <c r="AC851" s="125"/>
      <c r="AD851" s="146"/>
      <c r="AE851" s="125"/>
      <c r="AF851" s="146"/>
      <c r="AG851" s="125"/>
      <c r="AH851" s="146"/>
      <c r="AI851" s="125"/>
      <c r="AJ851" s="125"/>
      <c r="AK851" s="146"/>
      <c r="AL851" s="125"/>
      <c r="AM851" s="125"/>
      <c r="AN851" s="146"/>
      <c r="AO851" s="125"/>
      <c r="AP851" s="146"/>
      <c r="AQ851" s="125"/>
      <c r="AR851" s="146"/>
      <c r="AS851" s="125"/>
      <c r="AT851" s="146"/>
      <c r="AU851" s="125"/>
      <c r="AV851" s="125"/>
      <c r="AW851" s="146"/>
      <c r="AX851" s="125"/>
      <c r="AY851" s="125"/>
      <c r="AZ851" s="185"/>
      <c r="BA851" s="125"/>
      <c r="BB851" s="125"/>
      <c r="BC851" s="125"/>
      <c r="BD851" s="125"/>
      <c r="BE851" s="125"/>
      <c r="BF851" s="125"/>
      <c r="BG851" s="125"/>
      <c r="BH851" s="125"/>
      <c r="BI851" s="125"/>
      <c r="BJ851" s="125"/>
    </row>
    <row r="852">
      <c r="A852" s="146"/>
      <c r="B852" s="146"/>
      <c r="C852" s="146"/>
      <c r="D852" s="146"/>
      <c r="F852" s="272"/>
      <c r="G852" s="273"/>
      <c r="H852" s="146"/>
      <c r="I852" s="274"/>
      <c r="J852" s="146"/>
      <c r="K852" s="146"/>
      <c r="L852" s="275"/>
      <c r="M852" s="125"/>
      <c r="N852" s="147"/>
      <c r="O852" s="146"/>
      <c r="P852" s="125"/>
      <c r="Q852" s="275"/>
      <c r="R852" s="148"/>
      <c r="S852" s="148"/>
      <c r="T852" s="146"/>
      <c r="U852" s="146"/>
      <c r="V852" s="146"/>
      <c r="W852" s="272"/>
      <c r="X852" s="146"/>
      <c r="Y852" s="125"/>
      <c r="Z852" s="125"/>
      <c r="AA852" s="146"/>
      <c r="AB852" s="183"/>
      <c r="AC852" s="125"/>
      <c r="AD852" s="146"/>
      <c r="AE852" s="125"/>
      <c r="AF852" s="146"/>
      <c r="AG852" s="125"/>
      <c r="AH852" s="146"/>
      <c r="AI852" s="125"/>
      <c r="AJ852" s="125"/>
      <c r="AK852" s="146"/>
      <c r="AL852" s="125"/>
      <c r="AM852" s="125"/>
      <c r="AN852" s="146"/>
      <c r="AO852" s="125"/>
      <c r="AP852" s="146"/>
      <c r="AQ852" s="125"/>
      <c r="AR852" s="146"/>
      <c r="AS852" s="125"/>
      <c r="AT852" s="146"/>
      <c r="AU852" s="125"/>
      <c r="AV852" s="125"/>
      <c r="AW852" s="146"/>
      <c r="AX852" s="125"/>
      <c r="AY852" s="125"/>
      <c r="AZ852" s="185"/>
      <c r="BA852" s="125"/>
      <c r="BB852" s="125"/>
      <c r="BC852" s="125"/>
      <c r="BD852" s="125"/>
      <c r="BE852" s="125"/>
      <c r="BF852" s="125"/>
      <c r="BG852" s="125"/>
      <c r="BH852" s="125"/>
      <c r="BI852" s="125"/>
      <c r="BJ852" s="125"/>
    </row>
    <row r="853">
      <c r="A853" s="146"/>
      <c r="B853" s="146"/>
      <c r="C853" s="146"/>
      <c r="D853" s="146"/>
      <c r="F853" s="272"/>
      <c r="G853" s="273"/>
      <c r="H853" s="146"/>
      <c r="I853" s="274"/>
      <c r="J853" s="146"/>
      <c r="K853" s="146"/>
      <c r="L853" s="275"/>
      <c r="M853" s="125"/>
      <c r="N853" s="147"/>
      <c r="O853" s="146"/>
      <c r="P853" s="125"/>
      <c r="Q853" s="275"/>
      <c r="R853" s="148"/>
      <c r="S853" s="148"/>
      <c r="T853" s="146"/>
      <c r="U853" s="146"/>
      <c r="V853" s="146"/>
      <c r="W853" s="272"/>
      <c r="X853" s="146"/>
      <c r="Y853" s="125"/>
      <c r="Z853" s="125"/>
      <c r="AA853" s="146"/>
      <c r="AB853" s="183"/>
      <c r="AC853" s="125"/>
      <c r="AD853" s="146"/>
      <c r="AE853" s="125"/>
      <c r="AF853" s="146"/>
      <c r="AG853" s="125"/>
      <c r="AH853" s="146"/>
      <c r="AI853" s="125"/>
      <c r="AJ853" s="125"/>
      <c r="AK853" s="146"/>
      <c r="AL853" s="125"/>
      <c r="AM853" s="125"/>
      <c r="AN853" s="146"/>
      <c r="AO853" s="125"/>
      <c r="AP853" s="146"/>
      <c r="AQ853" s="125"/>
      <c r="AR853" s="146"/>
      <c r="AS853" s="125"/>
      <c r="AT853" s="146"/>
      <c r="AU853" s="125"/>
      <c r="AV853" s="125"/>
      <c r="AW853" s="146"/>
      <c r="AX853" s="125"/>
      <c r="AY853" s="125"/>
      <c r="AZ853" s="185"/>
      <c r="BA853" s="125"/>
      <c r="BB853" s="125"/>
      <c r="BC853" s="125"/>
      <c r="BD853" s="125"/>
      <c r="BE853" s="125"/>
      <c r="BF853" s="125"/>
      <c r="BG853" s="125"/>
      <c r="BH853" s="125"/>
      <c r="BI853" s="125"/>
      <c r="BJ853" s="125"/>
    </row>
    <row r="854">
      <c r="A854" s="146"/>
      <c r="B854" s="146"/>
      <c r="C854" s="146"/>
      <c r="D854" s="146"/>
      <c r="F854" s="272"/>
      <c r="G854" s="273"/>
      <c r="H854" s="146"/>
      <c r="I854" s="274"/>
      <c r="J854" s="146"/>
      <c r="K854" s="146"/>
      <c r="L854" s="275"/>
      <c r="M854" s="125"/>
      <c r="N854" s="147"/>
      <c r="O854" s="146"/>
      <c r="P854" s="125"/>
      <c r="Q854" s="275"/>
      <c r="R854" s="148"/>
      <c r="S854" s="148"/>
      <c r="T854" s="146"/>
      <c r="U854" s="146"/>
      <c r="V854" s="146"/>
      <c r="W854" s="272"/>
      <c r="X854" s="146"/>
      <c r="Y854" s="125"/>
      <c r="Z854" s="125"/>
      <c r="AA854" s="146"/>
      <c r="AB854" s="183"/>
      <c r="AC854" s="125"/>
      <c r="AD854" s="146"/>
      <c r="AE854" s="125"/>
      <c r="AF854" s="146"/>
      <c r="AG854" s="125"/>
      <c r="AH854" s="146"/>
      <c r="AI854" s="125"/>
      <c r="AJ854" s="125"/>
      <c r="AK854" s="146"/>
      <c r="AL854" s="125"/>
      <c r="AM854" s="125"/>
      <c r="AN854" s="146"/>
      <c r="AO854" s="125"/>
      <c r="AP854" s="146"/>
      <c r="AQ854" s="125"/>
      <c r="AR854" s="146"/>
      <c r="AS854" s="125"/>
      <c r="AT854" s="146"/>
      <c r="AU854" s="125"/>
      <c r="AV854" s="125"/>
      <c r="AW854" s="146"/>
      <c r="AX854" s="125"/>
      <c r="AY854" s="125"/>
      <c r="AZ854" s="185"/>
      <c r="BA854" s="125"/>
      <c r="BB854" s="125"/>
      <c r="BC854" s="125"/>
      <c r="BD854" s="125"/>
      <c r="BE854" s="125"/>
      <c r="BF854" s="125"/>
      <c r="BG854" s="125"/>
      <c r="BH854" s="125"/>
      <c r="BI854" s="125"/>
      <c r="BJ854" s="125"/>
    </row>
    <row r="855">
      <c r="A855" s="146"/>
      <c r="B855" s="146"/>
      <c r="C855" s="146"/>
      <c r="D855" s="146"/>
      <c r="F855" s="272"/>
      <c r="G855" s="273"/>
      <c r="H855" s="146"/>
      <c r="I855" s="274"/>
      <c r="J855" s="146"/>
      <c r="K855" s="146"/>
      <c r="L855" s="275"/>
      <c r="M855" s="125"/>
      <c r="N855" s="147"/>
      <c r="O855" s="146"/>
      <c r="P855" s="125"/>
      <c r="Q855" s="275"/>
      <c r="R855" s="148"/>
      <c r="S855" s="148"/>
      <c r="T855" s="146"/>
      <c r="U855" s="146"/>
      <c r="V855" s="146"/>
      <c r="W855" s="272"/>
      <c r="X855" s="146"/>
      <c r="Y855" s="125"/>
      <c r="Z855" s="125"/>
      <c r="AA855" s="146"/>
      <c r="AB855" s="183"/>
      <c r="AC855" s="125"/>
      <c r="AD855" s="146"/>
      <c r="AE855" s="125"/>
      <c r="AF855" s="146"/>
      <c r="AG855" s="125"/>
      <c r="AH855" s="146"/>
      <c r="AI855" s="125"/>
      <c r="AJ855" s="125"/>
      <c r="AK855" s="146"/>
      <c r="AL855" s="125"/>
      <c r="AM855" s="125"/>
      <c r="AN855" s="146"/>
      <c r="AO855" s="125"/>
      <c r="AP855" s="146"/>
      <c r="AQ855" s="125"/>
      <c r="AR855" s="146"/>
      <c r="AS855" s="125"/>
      <c r="AT855" s="146"/>
      <c r="AU855" s="125"/>
      <c r="AV855" s="125"/>
      <c r="AW855" s="146"/>
      <c r="AX855" s="125"/>
      <c r="AY855" s="125"/>
      <c r="AZ855" s="185"/>
      <c r="BA855" s="125"/>
      <c r="BB855" s="125"/>
      <c r="BC855" s="125"/>
      <c r="BD855" s="125"/>
      <c r="BE855" s="125"/>
      <c r="BF855" s="125"/>
      <c r="BG855" s="125"/>
      <c r="BH855" s="125"/>
      <c r="BI855" s="125"/>
      <c r="BJ855" s="125"/>
    </row>
    <row r="856">
      <c r="A856" s="146"/>
      <c r="B856" s="146"/>
      <c r="C856" s="146"/>
      <c r="D856" s="146"/>
      <c r="F856" s="272"/>
      <c r="G856" s="273"/>
      <c r="H856" s="146"/>
      <c r="I856" s="274"/>
      <c r="J856" s="146"/>
      <c r="K856" s="146"/>
      <c r="L856" s="275"/>
      <c r="M856" s="125"/>
      <c r="N856" s="147"/>
      <c r="O856" s="146"/>
      <c r="P856" s="125"/>
      <c r="Q856" s="275"/>
      <c r="R856" s="148"/>
      <c r="S856" s="148"/>
      <c r="T856" s="146"/>
      <c r="U856" s="146"/>
      <c r="V856" s="146"/>
      <c r="W856" s="272"/>
      <c r="X856" s="146"/>
      <c r="Y856" s="125"/>
      <c r="Z856" s="125"/>
      <c r="AA856" s="146"/>
      <c r="AB856" s="183"/>
      <c r="AC856" s="125"/>
      <c r="AD856" s="146"/>
      <c r="AE856" s="125"/>
      <c r="AF856" s="146"/>
      <c r="AG856" s="125"/>
      <c r="AH856" s="146"/>
      <c r="AI856" s="125"/>
      <c r="AJ856" s="125"/>
      <c r="AK856" s="146"/>
      <c r="AL856" s="125"/>
      <c r="AM856" s="125"/>
      <c r="AN856" s="146"/>
      <c r="AO856" s="125"/>
      <c r="AP856" s="146"/>
      <c r="AQ856" s="125"/>
      <c r="AR856" s="146"/>
      <c r="AS856" s="125"/>
      <c r="AT856" s="146"/>
      <c r="AU856" s="125"/>
      <c r="AV856" s="125"/>
      <c r="AW856" s="146"/>
      <c r="AX856" s="125"/>
      <c r="AY856" s="125"/>
      <c r="AZ856" s="185"/>
      <c r="BA856" s="125"/>
      <c r="BB856" s="125"/>
      <c r="BC856" s="125"/>
      <c r="BD856" s="125"/>
      <c r="BE856" s="125"/>
      <c r="BF856" s="125"/>
      <c r="BG856" s="125"/>
      <c r="BH856" s="125"/>
      <c r="BI856" s="125"/>
      <c r="BJ856" s="125"/>
    </row>
    <row r="857">
      <c r="A857" s="146"/>
      <c r="B857" s="146"/>
      <c r="C857" s="146"/>
      <c r="D857" s="146"/>
      <c r="F857" s="272"/>
      <c r="G857" s="273"/>
      <c r="H857" s="146"/>
      <c r="I857" s="274"/>
      <c r="J857" s="146"/>
      <c r="K857" s="146"/>
      <c r="L857" s="275"/>
      <c r="M857" s="125"/>
      <c r="N857" s="147"/>
      <c r="O857" s="146"/>
      <c r="P857" s="125"/>
      <c r="Q857" s="275"/>
      <c r="R857" s="148"/>
      <c r="S857" s="148"/>
      <c r="T857" s="146"/>
      <c r="U857" s="146"/>
      <c r="V857" s="146"/>
      <c r="W857" s="272"/>
      <c r="X857" s="146"/>
      <c r="Y857" s="125"/>
      <c r="Z857" s="125"/>
      <c r="AA857" s="146"/>
      <c r="AB857" s="183"/>
      <c r="AC857" s="125"/>
      <c r="AD857" s="146"/>
      <c r="AE857" s="125"/>
      <c r="AF857" s="146"/>
      <c r="AG857" s="125"/>
      <c r="AH857" s="146"/>
      <c r="AI857" s="125"/>
      <c r="AJ857" s="125"/>
      <c r="AK857" s="146"/>
      <c r="AL857" s="125"/>
      <c r="AM857" s="125"/>
      <c r="AN857" s="146"/>
      <c r="AO857" s="125"/>
      <c r="AP857" s="146"/>
      <c r="AQ857" s="125"/>
      <c r="AR857" s="146"/>
      <c r="AS857" s="125"/>
      <c r="AT857" s="146"/>
      <c r="AU857" s="125"/>
      <c r="AV857" s="125"/>
      <c r="AW857" s="146"/>
      <c r="AX857" s="125"/>
      <c r="AY857" s="125"/>
      <c r="AZ857" s="185"/>
      <c r="BA857" s="125"/>
      <c r="BB857" s="125"/>
      <c r="BC857" s="125"/>
      <c r="BD857" s="125"/>
      <c r="BE857" s="125"/>
      <c r="BF857" s="125"/>
      <c r="BG857" s="125"/>
      <c r="BH857" s="125"/>
      <c r="BI857" s="125"/>
      <c r="BJ857" s="125"/>
    </row>
    <row r="858">
      <c r="A858" s="146"/>
      <c r="B858" s="146"/>
      <c r="C858" s="146"/>
      <c r="D858" s="146"/>
      <c r="F858" s="272"/>
      <c r="G858" s="273"/>
      <c r="H858" s="146"/>
      <c r="I858" s="274"/>
      <c r="J858" s="146"/>
      <c r="K858" s="146"/>
      <c r="L858" s="275"/>
      <c r="M858" s="125"/>
      <c r="N858" s="147"/>
      <c r="O858" s="146"/>
      <c r="P858" s="125"/>
      <c r="Q858" s="275"/>
      <c r="R858" s="148"/>
      <c r="S858" s="148"/>
      <c r="T858" s="146"/>
      <c r="U858" s="146"/>
      <c r="V858" s="146"/>
      <c r="W858" s="272"/>
      <c r="X858" s="146"/>
      <c r="Y858" s="125"/>
      <c r="Z858" s="125"/>
      <c r="AA858" s="146"/>
      <c r="AB858" s="183"/>
      <c r="AC858" s="125"/>
      <c r="AD858" s="146"/>
      <c r="AE858" s="125"/>
      <c r="AF858" s="146"/>
      <c r="AG858" s="125"/>
      <c r="AH858" s="146"/>
      <c r="AI858" s="125"/>
      <c r="AJ858" s="125"/>
      <c r="AK858" s="146"/>
      <c r="AL858" s="125"/>
      <c r="AM858" s="125"/>
      <c r="AN858" s="146"/>
      <c r="AO858" s="125"/>
      <c r="AP858" s="146"/>
      <c r="AQ858" s="125"/>
      <c r="AR858" s="146"/>
      <c r="AS858" s="125"/>
      <c r="AT858" s="146"/>
      <c r="AU858" s="125"/>
      <c r="AV858" s="125"/>
      <c r="AW858" s="146"/>
      <c r="AX858" s="125"/>
      <c r="AY858" s="125"/>
      <c r="AZ858" s="185"/>
      <c r="BA858" s="125"/>
      <c r="BB858" s="125"/>
      <c r="BC858" s="125"/>
      <c r="BD858" s="125"/>
      <c r="BE858" s="125"/>
      <c r="BF858" s="125"/>
      <c r="BG858" s="125"/>
      <c r="BH858" s="125"/>
      <c r="BI858" s="125"/>
      <c r="BJ858" s="125"/>
    </row>
    <row r="859">
      <c r="A859" s="146"/>
      <c r="B859" s="146"/>
      <c r="C859" s="146"/>
      <c r="D859" s="146"/>
      <c r="F859" s="272"/>
      <c r="G859" s="273"/>
      <c r="H859" s="146"/>
      <c r="I859" s="274"/>
      <c r="J859" s="146"/>
      <c r="K859" s="146"/>
      <c r="L859" s="275"/>
      <c r="M859" s="125"/>
      <c r="N859" s="147"/>
      <c r="O859" s="146"/>
      <c r="P859" s="125"/>
      <c r="Q859" s="275"/>
      <c r="R859" s="148"/>
      <c r="S859" s="148"/>
      <c r="T859" s="146"/>
      <c r="U859" s="146"/>
      <c r="V859" s="146"/>
      <c r="W859" s="272"/>
      <c r="X859" s="146"/>
      <c r="Y859" s="125"/>
      <c r="Z859" s="125"/>
      <c r="AA859" s="146"/>
      <c r="AB859" s="183"/>
      <c r="AC859" s="125"/>
      <c r="AD859" s="146"/>
      <c r="AE859" s="125"/>
      <c r="AF859" s="146"/>
      <c r="AG859" s="125"/>
      <c r="AH859" s="146"/>
      <c r="AI859" s="125"/>
      <c r="AJ859" s="125"/>
      <c r="AK859" s="146"/>
      <c r="AL859" s="125"/>
      <c r="AM859" s="125"/>
      <c r="AN859" s="146"/>
      <c r="AO859" s="125"/>
      <c r="AP859" s="146"/>
      <c r="AQ859" s="125"/>
      <c r="AR859" s="146"/>
      <c r="AS859" s="125"/>
      <c r="AT859" s="146"/>
      <c r="AU859" s="125"/>
      <c r="AV859" s="125"/>
      <c r="AW859" s="146"/>
      <c r="AX859" s="125"/>
      <c r="AY859" s="125"/>
      <c r="AZ859" s="185"/>
      <c r="BA859" s="125"/>
      <c r="BB859" s="125"/>
      <c r="BC859" s="125"/>
      <c r="BD859" s="125"/>
      <c r="BE859" s="125"/>
      <c r="BF859" s="125"/>
      <c r="BG859" s="125"/>
      <c r="BH859" s="125"/>
      <c r="BI859" s="125"/>
      <c r="BJ859" s="125"/>
    </row>
    <row r="860">
      <c r="A860" s="146"/>
      <c r="B860" s="146"/>
      <c r="C860" s="146"/>
      <c r="D860" s="146"/>
      <c r="F860" s="272"/>
      <c r="G860" s="273"/>
      <c r="H860" s="146"/>
      <c r="I860" s="274"/>
      <c r="J860" s="146"/>
      <c r="K860" s="146"/>
      <c r="L860" s="275"/>
      <c r="M860" s="125"/>
      <c r="N860" s="147"/>
      <c r="O860" s="146"/>
      <c r="P860" s="125"/>
      <c r="Q860" s="275"/>
      <c r="R860" s="148"/>
      <c r="S860" s="148"/>
      <c r="T860" s="146"/>
      <c r="U860" s="146"/>
      <c r="V860" s="146"/>
      <c r="W860" s="272"/>
      <c r="X860" s="146"/>
      <c r="Y860" s="125"/>
      <c r="Z860" s="125"/>
      <c r="AA860" s="146"/>
      <c r="AB860" s="183"/>
      <c r="AC860" s="125"/>
      <c r="AD860" s="146"/>
      <c r="AE860" s="125"/>
      <c r="AF860" s="146"/>
      <c r="AG860" s="125"/>
      <c r="AH860" s="146"/>
      <c r="AI860" s="125"/>
      <c r="AJ860" s="125"/>
      <c r="AK860" s="146"/>
      <c r="AL860" s="125"/>
      <c r="AM860" s="125"/>
      <c r="AN860" s="146"/>
      <c r="AO860" s="125"/>
      <c r="AP860" s="146"/>
      <c r="AQ860" s="125"/>
      <c r="AR860" s="146"/>
      <c r="AS860" s="125"/>
      <c r="AT860" s="146"/>
      <c r="AU860" s="125"/>
      <c r="AV860" s="125"/>
      <c r="AW860" s="146"/>
      <c r="AX860" s="125"/>
      <c r="AY860" s="125"/>
      <c r="AZ860" s="185"/>
      <c r="BA860" s="125"/>
      <c r="BB860" s="125"/>
      <c r="BC860" s="125"/>
      <c r="BD860" s="125"/>
      <c r="BE860" s="125"/>
      <c r="BF860" s="125"/>
      <c r="BG860" s="125"/>
      <c r="BH860" s="125"/>
      <c r="BI860" s="125"/>
      <c r="BJ860" s="125"/>
    </row>
    <row r="861">
      <c r="A861" s="146"/>
      <c r="B861" s="146"/>
      <c r="C861" s="146"/>
      <c r="D861" s="146"/>
      <c r="F861" s="272"/>
      <c r="G861" s="273"/>
      <c r="H861" s="146"/>
      <c r="I861" s="274"/>
      <c r="J861" s="146"/>
      <c r="K861" s="146"/>
      <c r="L861" s="275"/>
      <c r="M861" s="125"/>
      <c r="N861" s="147"/>
      <c r="O861" s="146"/>
      <c r="P861" s="125"/>
      <c r="Q861" s="275"/>
      <c r="R861" s="148"/>
      <c r="S861" s="148"/>
      <c r="T861" s="146"/>
      <c r="U861" s="146"/>
      <c r="V861" s="146"/>
      <c r="W861" s="272"/>
      <c r="X861" s="146"/>
      <c r="Y861" s="125"/>
      <c r="Z861" s="125"/>
      <c r="AA861" s="146"/>
      <c r="AB861" s="183"/>
      <c r="AC861" s="125"/>
      <c r="AD861" s="146"/>
      <c r="AE861" s="125"/>
      <c r="AF861" s="146"/>
      <c r="AG861" s="125"/>
      <c r="AH861" s="146"/>
      <c r="AI861" s="125"/>
      <c r="AJ861" s="125"/>
      <c r="AK861" s="146"/>
      <c r="AL861" s="125"/>
      <c r="AM861" s="125"/>
      <c r="AN861" s="146"/>
      <c r="AO861" s="125"/>
      <c r="AP861" s="146"/>
      <c r="AQ861" s="125"/>
      <c r="AR861" s="146"/>
      <c r="AS861" s="125"/>
      <c r="AT861" s="146"/>
      <c r="AU861" s="125"/>
      <c r="AV861" s="125"/>
      <c r="AW861" s="146"/>
      <c r="AX861" s="125"/>
      <c r="AY861" s="125"/>
      <c r="AZ861" s="185"/>
      <c r="BA861" s="125"/>
      <c r="BB861" s="125"/>
      <c r="BC861" s="125"/>
      <c r="BD861" s="125"/>
      <c r="BE861" s="125"/>
      <c r="BF861" s="125"/>
      <c r="BG861" s="125"/>
      <c r="BH861" s="125"/>
      <c r="BI861" s="125"/>
      <c r="BJ861" s="125"/>
    </row>
    <row r="862">
      <c r="A862" s="146"/>
      <c r="B862" s="146"/>
      <c r="C862" s="146"/>
      <c r="D862" s="146"/>
      <c r="F862" s="272"/>
      <c r="G862" s="273"/>
      <c r="H862" s="146"/>
      <c r="I862" s="274"/>
      <c r="J862" s="146"/>
      <c r="K862" s="146"/>
      <c r="L862" s="275"/>
      <c r="M862" s="125"/>
      <c r="N862" s="147"/>
      <c r="O862" s="146"/>
      <c r="P862" s="125"/>
      <c r="Q862" s="275"/>
      <c r="R862" s="148"/>
      <c r="S862" s="148"/>
      <c r="T862" s="146"/>
      <c r="U862" s="146"/>
      <c r="V862" s="146"/>
      <c r="W862" s="272"/>
      <c r="X862" s="146"/>
      <c r="Y862" s="125"/>
      <c r="Z862" s="125"/>
      <c r="AA862" s="146"/>
      <c r="AB862" s="183"/>
      <c r="AC862" s="125"/>
      <c r="AD862" s="146"/>
      <c r="AE862" s="125"/>
      <c r="AF862" s="146"/>
      <c r="AG862" s="125"/>
      <c r="AH862" s="146"/>
      <c r="AI862" s="125"/>
      <c r="AJ862" s="125"/>
      <c r="AK862" s="146"/>
      <c r="AL862" s="125"/>
      <c r="AM862" s="125"/>
      <c r="AN862" s="146"/>
      <c r="AO862" s="125"/>
      <c r="AP862" s="146"/>
      <c r="AQ862" s="125"/>
      <c r="AR862" s="146"/>
      <c r="AS862" s="125"/>
      <c r="AT862" s="146"/>
      <c r="AU862" s="125"/>
      <c r="AV862" s="125"/>
      <c r="AW862" s="146"/>
      <c r="AX862" s="125"/>
      <c r="AY862" s="125"/>
      <c r="AZ862" s="185"/>
      <c r="BA862" s="125"/>
      <c r="BB862" s="125"/>
      <c r="BC862" s="125"/>
      <c r="BD862" s="125"/>
      <c r="BE862" s="125"/>
      <c r="BF862" s="125"/>
      <c r="BG862" s="125"/>
      <c r="BH862" s="125"/>
      <c r="BI862" s="125"/>
      <c r="BJ862" s="125"/>
    </row>
    <row r="863">
      <c r="A863" s="146"/>
      <c r="B863" s="146"/>
      <c r="C863" s="146"/>
      <c r="D863" s="146"/>
      <c r="F863" s="272"/>
      <c r="G863" s="273"/>
      <c r="H863" s="146"/>
      <c r="I863" s="274"/>
      <c r="J863" s="146"/>
      <c r="K863" s="146"/>
      <c r="L863" s="275"/>
      <c r="M863" s="125"/>
      <c r="N863" s="147"/>
      <c r="O863" s="146"/>
      <c r="P863" s="125"/>
      <c r="Q863" s="275"/>
      <c r="R863" s="148"/>
      <c r="S863" s="148"/>
      <c r="T863" s="146"/>
      <c r="U863" s="146"/>
      <c r="V863" s="146"/>
      <c r="W863" s="272"/>
      <c r="X863" s="146"/>
      <c r="Y863" s="125"/>
      <c r="Z863" s="125"/>
      <c r="AA863" s="146"/>
      <c r="AB863" s="183"/>
      <c r="AC863" s="125"/>
      <c r="AD863" s="146"/>
      <c r="AE863" s="125"/>
      <c r="AF863" s="146"/>
      <c r="AG863" s="125"/>
      <c r="AH863" s="146"/>
      <c r="AI863" s="125"/>
      <c r="AJ863" s="125"/>
      <c r="AK863" s="146"/>
      <c r="AL863" s="125"/>
      <c r="AM863" s="125"/>
      <c r="AN863" s="146"/>
      <c r="AO863" s="125"/>
      <c r="AP863" s="146"/>
      <c r="AQ863" s="125"/>
      <c r="AR863" s="146"/>
      <c r="AS863" s="125"/>
      <c r="AT863" s="146"/>
      <c r="AU863" s="125"/>
      <c r="AV863" s="125"/>
      <c r="AW863" s="146"/>
      <c r="AX863" s="125"/>
      <c r="AY863" s="125"/>
      <c r="AZ863" s="185"/>
      <c r="BA863" s="125"/>
      <c r="BB863" s="125"/>
      <c r="BC863" s="125"/>
      <c r="BD863" s="125"/>
      <c r="BE863" s="125"/>
      <c r="BF863" s="125"/>
      <c r="BG863" s="125"/>
      <c r="BH863" s="125"/>
      <c r="BI863" s="125"/>
      <c r="BJ863" s="125"/>
    </row>
    <row r="864">
      <c r="A864" s="146"/>
      <c r="B864" s="146"/>
      <c r="C864" s="146"/>
      <c r="D864" s="146"/>
      <c r="F864" s="272"/>
      <c r="G864" s="273"/>
      <c r="H864" s="146"/>
      <c r="I864" s="274"/>
      <c r="J864" s="146"/>
      <c r="K864" s="146"/>
      <c r="L864" s="275"/>
      <c r="M864" s="125"/>
      <c r="N864" s="147"/>
      <c r="O864" s="146"/>
      <c r="P864" s="125"/>
      <c r="Q864" s="275"/>
      <c r="R864" s="148"/>
      <c r="S864" s="148"/>
      <c r="T864" s="146"/>
      <c r="U864" s="146"/>
      <c r="V864" s="146"/>
      <c r="W864" s="272"/>
      <c r="X864" s="146"/>
      <c r="Y864" s="125"/>
      <c r="Z864" s="125"/>
      <c r="AA864" s="146"/>
      <c r="AB864" s="183"/>
      <c r="AC864" s="125"/>
      <c r="AD864" s="146"/>
      <c r="AE864" s="125"/>
      <c r="AF864" s="146"/>
      <c r="AG864" s="125"/>
      <c r="AH864" s="146"/>
      <c r="AI864" s="125"/>
      <c r="AJ864" s="125"/>
      <c r="AK864" s="146"/>
      <c r="AL864" s="125"/>
      <c r="AM864" s="125"/>
      <c r="AN864" s="146"/>
      <c r="AO864" s="125"/>
      <c r="AP864" s="146"/>
      <c r="AQ864" s="125"/>
      <c r="AR864" s="146"/>
      <c r="AS864" s="125"/>
      <c r="AT864" s="146"/>
      <c r="AU864" s="125"/>
      <c r="AV864" s="125"/>
      <c r="AW864" s="146"/>
      <c r="AX864" s="125"/>
      <c r="AY864" s="125"/>
      <c r="AZ864" s="185"/>
      <c r="BA864" s="125"/>
      <c r="BB864" s="125"/>
      <c r="BC864" s="125"/>
      <c r="BD864" s="125"/>
      <c r="BE864" s="125"/>
      <c r="BF864" s="125"/>
      <c r="BG864" s="125"/>
      <c r="BH864" s="125"/>
      <c r="BI864" s="125"/>
      <c r="BJ864" s="125"/>
    </row>
    <row r="865">
      <c r="A865" s="146"/>
      <c r="B865" s="146"/>
      <c r="C865" s="146"/>
      <c r="D865" s="146"/>
      <c r="F865" s="272"/>
      <c r="G865" s="273"/>
      <c r="H865" s="146"/>
      <c r="I865" s="274"/>
      <c r="J865" s="146"/>
      <c r="K865" s="146"/>
      <c r="L865" s="275"/>
      <c r="M865" s="125"/>
      <c r="N865" s="147"/>
      <c r="O865" s="146"/>
      <c r="P865" s="125"/>
      <c r="Q865" s="275"/>
      <c r="R865" s="148"/>
      <c r="S865" s="148"/>
      <c r="T865" s="146"/>
      <c r="U865" s="146"/>
      <c r="V865" s="146"/>
      <c r="W865" s="272"/>
      <c r="X865" s="146"/>
      <c r="Y865" s="125"/>
      <c r="Z865" s="125"/>
      <c r="AA865" s="146"/>
      <c r="AB865" s="183"/>
      <c r="AC865" s="125"/>
      <c r="AD865" s="146"/>
      <c r="AE865" s="125"/>
      <c r="AF865" s="146"/>
      <c r="AG865" s="125"/>
      <c r="AH865" s="146"/>
      <c r="AI865" s="125"/>
      <c r="AJ865" s="125"/>
      <c r="AK865" s="146"/>
      <c r="AL865" s="125"/>
      <c r="AM865" s="125"/>
      <c r="AN865" s="146"/>
      <c r="AO865" s="125"/>
      <c r="AP865" s="146"/>
      <c r="AQ865" s="125"/>
      <c r="AR865" s="146"/>
      <c r="AS865" s="125"/>
      <c r="AT865" s="146"/>
      <c r="AU865" s="125"/>
      <c r="AV865" s="125"/>
      <c r="AW865" s="146"/>
      <c r="AX865" s="125"/>
      <c r="AY865" s="125"/>
      <c r="AZ865" s="185"/>
      <c r="BA865" s="125"/>
      <c r="BB865" s="125"/>
      <c r="BC865" s="125"/>
      <c r="BD865" s="125"/>
      <c r="BE865" s="125"/>
      <c r="BF865" s="125"/>
      <c r="BG865" s="125"/>
      <c r="BH865" s="125"/>
      <c r="BI865" s="125"/>
      <c r="BJ865" s="125"/>
    </row>
    <row r="866">
      <c r="A866" s="146"/>
      <c r="B866" s="146"/>
      <c r="C866" s="146"/>
      <c r="D866" s="146"/>
      <c r="F866" s="272"/>
      <c r="G866" s="273"/>
      <c r="H866" s="146"/>
      <c r="I866" s="274"/>
      <c r="J866" s="146"/>
      <c r="K866" s="146"/>
      <c r="L866" s="275"/>
      <c r="M866" s="125"/>
      <c r="N866" s="147"/>
      <c r="O866" s="146"/>
      <c r="P866" s="125"/>
      <c r="Q866" s="275"/>
      <c r="R866" s="148"/>
      <c r="S866" s="148"/>
      <c r="T866" s="146"/>
      <c r="U866" s="146"/>
      <c r="V866" s="146"/>
      <c r="W866" s="272"/>
      <c r="X866" s="146"/>
      <c r="Y866" s="125"/>
      <c r="Z866" s="125"/>
      <c r="AA866" s="146"/>
      <c r="AB866" s="183"/>
      <c r="AC866" s="125"/>
      <c r="AD866" s="146"/>
      <c r="AE866" s="125"/>
      <c r="AF866" s="146"/>
      <c r="AG866" s="125"/>
      <c r="AH866" s="146"/>
      <c r="AI866" s="125"/>
      <c r="AJ866" s="125"/>
      <c r="AK866" s="146"/>
      <c r="AL866" s="125"/>
      <c r="AM866" s="125"/>
      <c r="AN866" s="146"/>
      <c r="AO866" s="125"/>
      <c r="AP866" s="146"/>
      <c r="AQ866" s="125"/>
      <c r="AR866" s="146"/>
      <c r="AS866" s="125"/>
      <c r="AT866" s="146"/>
      <c r="AU866" s="125"/>
      <c r="AV866" s="125"/>
      <c r="AW866" s="146"/>
      <c r="AX866" s="125"/>
      <c r="AY866" s="125"/>
      <c r="AZ866" s="185"/>
      <c r="BA866" s="125"/>
      <c r="BB866" s="125"/>
      <c r="BC866" s="125"/>
      <c r="BD866" s="125"/>
      <c r="BE866" s="125"/>
      <c r="BF866" s="125"/>
      <c r="BG866" s="125"/>
      <c r="BH866" s="125"/>
      <c r="BI866" s="125"/>
      <c r="BJ866" s="125"/>
    </row>
    <row r="867">
      <c r="A867" s="146"/>
      <c r="B867" s="146"/>
      <c r="C867" s="146"/>
      <c r="D867" s="146"/>
      <c r="F867" s="272"/>
      <c r="G867" s="273"/>
      <c r="H867" s="146"/>
      <c r="I867" s="274"/>
      <c r="J867" s="146"/>
      <c r="K867" s="146"/>
      <c r="L867" s="275"/>
      <c r="M867" s="125"/>
      <c r="N867" s="147"/>
      <c r="O867" s="146"/>
      <c r="P867" s="125"/>
      <c r="Q867" s="275"/>
      <c r="R867" s="148"/>
      <c r="S867" s="148"/>
      <c r="T867" s="146"/>
      <c r="U867" s="146"/>
      <c r="V867" s="146"/>
      <c r="W867" s="272"/>
      <c r="X867" s="146"/>
      <c r="Y867" s="125"/>
      <c r="Z867" s="125"/>
      <c r="AA867" s="146"/>
      <c r="AB867" s="183"/>
      <c r="AC867" s="125"/>
      <c r="AD867" s="146"/>
      <c r="AE867" s="125"/>
      <c r="AF867" s="146"/>
      <c r="AG867" s="125"/>
      <c r="AH867" s="146"/>
      <c r="AI867" s="125"/>
      <c r="AJ867" s="125"/>
      <c r="AK867" s="146"/>
      <c r="AL867" s="125"/>
      <c r="AM867" s="125"/>
      <c r="AN867" s="146"/>
      <c r="AO867" s="125"/>
      <c r="AP867" s="146"/>
      <c r="AQ867" s="125"/>
      <c r="AR867" s="146"/>
      <c r="AS867" s="125"/>
      <c r="AT867" s="146"/>
      <c r="AU867" s="125"/>
      <c r="AV867" s="125"/>
      <c r="AW867" s="146"/>
      <c r="AX867" s="125"/>
      <c r="AY867" s="125"/>
      <c r="AZ867" s="185"/>
      <c r="BA867" s="125"/>
      <c r="BB867" s="125"/>
      <c r="BC867" s="125"/>
      <c r="BD867" s="125"/>
      <c r="BE867" s="125"/>
      <c r="BF867" s="125"/>
      <c r="BG867" s="125"/>
      <c r="BH867" s="125"/>
      <c r="BI867" s="125"/>
      <c r="BJ867" s="125"/>
    </row>
    <row r="868">
      <c r="A868" s="146"/>
      <c r="B868" s="146"/>
      <c r="C868" s="146"/>
      <c r="D868" s="146"/>
      <c r="F868" s="272"/>
      <c r="G868" s="273"/>
      <c r="H868" s="146"/>
      <c r="I868" s="274"/>
      <c r="J868" s="146"/>
      <c r="K868" s="146"/>
      <c r="L868" s="275"/>
      <c r="M868" s="125"/>
      <c r="N868" s="147"/>
      <c r="O868" s="146"/>
      <c r="P868" s="125"/>
      <c r="Q868" s="275"/>
      <c r="R868" s="148"/>
      <c r="S868" s="148"/>
      <c r="T868" s="146"/>
      <c r="U868" s="146"/>
      <c r="V868" s="146"/>
      <c r="W868" s="272"/>
      <c r="X868" s="146"/>
      <c r="Y868" s="125"/>
      <c r="Z868" s="125"/>
      <c r="AA868" s="146"/>
      <c r="AB868" s="183"/>
      <c r="AC868" s="125"/>
      <c r="AD868" s="146"/>
      <c r="AE868" s="125"/>
      <c r="AF868" s="146"/>
      <c r="AG868" s="125"/>
      <c r="AH868" s="146"/>
      <c r="AI868" s="125"/>
      <c r="AJ868" s="125"/>
      <c r="AK868" s="146"/>
      <c r="AL868" s="125"/>
      <c r="AM868" s="125"/>
      <c r="AN868" s="146"/>
      <c r="AO868" s="125"/>
      <c r="AP868" s="146"/>
      <c r="AQ868" s="125"/>
      <c r="AR868" s="146"/>
      <c r="AS868" s="125"/>
      <c r="AT868" s="146"/>
      <c r="AU868" s="125"/>
      <c r="AV868" s="125"/>
      <c r="AW868" s="146"/>
      <c r="AX868" s="125"/>
      <c r="AY868" s="125"/>
      <c r="AZ868" s="185"/>
      <c r="BA868" s="125"/>
      <c r="BB868" s="125"/>
      <c r="BC868" s="125"/>
      <c r="BD868" s="125"/>
      <c r="BE868" s="125"/>
      <c r="BF868" s="125"/>
      <c r="BG868" s="125"/>
      <c r="BH868" s="125"/>
      <c r="BI868" s="125"/>
      <c r="BJ868" s="125"/>
    </row>
    <row r="869">
      <c r="A869" s="146"/>
      <c r="B869" s="146"/>
      <c r="C869" s="146"/>
      <c r="D869" s="146"/>
      <c r="F869" s="272"/>
      <c r="G869" s="273"/>
      <c r="H869" s="146"/>
      <c r="I869" s="274"/>
      <c r="J869" s="146"/>
      <c r="K869" s="146"/>
      <c r="L869" s="275"/>
      <c r="M869" s="125"/>
      <c r="N869" s="147"/>
      <c r="O869" s="146"/>
      <c r="P869" s="125"/>
      <c r="Q869" s="275"/>
      <c r="R869" s="148"/>
      <c r="S869" s="148"/>
      <c r="T869" s="146"/>
      <c r="U869" s="146"/>
      <c r="V869" s="146"/>
      <c r="W869" s="272"/>
      <c r="X869" s="146"/>
      <c r="Y869" s="125"/>
      <c r="Z869" s="125"/>
      <c r="AA869" s="146"/>
      <c r="AB869" s="183"/>
      <c r="AC869" s="125"/>
      <c r="AD869" s="146"/>
      <c r="AE869" s="125"/>
      <c r="AF869" s="146"/>
      <c r="AG869" s="125"/>
      <c r="AH869" s="146"/>
      <c r="AI869" s="125"/>
      <c r="AJ869" s="125"/>
      <c r="AK869" s="146"/>
      <c r="AL869" s="125"/>
      <c r="AM869" s="125"/>
      <c r="AN869" s="146"/>
      <c r="AO869" s="125"/>
      <c r="AP869" s="146"/>
      <c r="AQ869" s="125"/>
      <c r="AR869" s="146"/>
      <c r="AS869" s="125"/>
      <c r="AT869" s="146"/>
      <c r="AU869" s="125"/>
      <c r="AV869" s="125"/>
      <c r="AW869" s="146"/>
      <c r="AX869" s="125"/>
      <c r="AY869" s="125"/>
      <c r="AZ869" s="185"/>
      <c r="BA869" s="125"/>
      <c r="BB869" s="125"/>
      <c r="BC869" s="125"/>
      <c r="BD869" s="125"/>
      <c r="BE869" s="125"/>
      <c r="BF869" s="125"/>
      <c r="BG869" s="125"/>
      <c r="BH869" s="125"/>
      <c r="BI869" s="125"/>
      <c r="BJ869" s="125"/>
    </row>
    <row r="870">
      <c r="A870" s="146"/>
      <c r="B870" s="146"/>
      <c r="C870" s="146"/>
      <c r="D870" s="146"/>
      <c r="F870" s="272"/>
      <c r="G870" s="273"/>
      <c r="H870" s="146"/>
      <c r="I870" s="274"/>
      <c r="J870" s="146"/>
      <c r="K870" s="146"/>
      <c r="L870" s="275"/>
      <c r="M870" s="125"/>
      <c r="N870" s="147"/>
      <c r="O870" s="146"/>
      <c r="P870" s="125"/>
      <c r="Q870" s="275"/>
      <c r="R870" s="148"/>
      <c r="S870" s="148"/>
      <c r="T870" s="146"/>
      <c r="U870" s="146"/>
      <c r="V870" s="146"/>
      <c r="W870" s="272"/>
      <c r="X870" s="146"/>
      <c r="Y870" s="125"/>
      <c r="Z870" s="125"/>
      <c r="AA870" s="146"/>
      <c r="AB870" s="183"/>
      <c r="AC870" s="125"/>
      <c r="AD870" s="146"/>
      <c r="AE870" s="125"/>
      <c r="AF870" s="146"/>
      <c r="AG870" s="125"/>
      <c r="AH870" s="146"/>
      <c r="AI870" s="125"/>
      <c r="AJ870" s="125"/>
      <c r="AK870" s="146"/>
      <c r="AL870" s="125"/>
      <c r="AM870" s="125"/>
      <c r="AN870" s="146"/>
      <c r="AO870" s="125"/>
      <c r="AP870" s="146"/>
      <c r="AQ870" s="125"/>
      <c r="AR870" s="146"/>
      <c r="AS870" s="125"/>
      <c r="AT870" s="146"/>
      <c r="AU870" s="125"/>
      <c r="AV870" s="125"/>
      <c r="AW870" s="146"/>
      <c r="AX870" s="125"/>
      <c r="AY870" s="125"/>
      <c r="AZ870" s="185"/>
      <c r="BA870" s="125"/>
      <c r="BB870" s="125"/>
      <c r="BC870" s="125"/>
      <c r="BD870" s="125"/>
      <c r="BE870" s="125"/>
      <c r="BF870" s="125"/>
      <c r="BG870" s="125"/>
      <c r="BH870" s="125"/>
      <c r="BI870" s="125"/>
      <c r="BJ870" s="125"/>
    </row>
    <row r="871">
      <c r="A871" s="146"/>
      <c r="B871" s="146"/>
      <c r="C871" s="146"/>
      <c r="D871" s="146"/>
      <c r="F871" s="272"/>
      <c r="G871" s="273"/>
      <c r="H871" s="146"/>
      <c r="I871" s="274"/>
      <c r="J871" s="146"/>
      <c r="K871" s="146"/>
      <c r="L871" s="275"/>
      <c r="M871" s="125"/>
      <c r="N871" s="147"/>
      <c r="O871" s="146"/>
      <c r="P871" s="125"/>
      <c r="Q871" s="275"/>
      <c r="R871" s="148"/>
      <c r="S871" s="148"/>
      <c r="T871" s="146"/>
      <c r="U871" s="146"/>
      <c r="V871" s="146"/>
      <c r="W871" s="272"/>
      <c r="X871" s="146"/>
      <c r="Y871" s="125"/>
      <c r="Z871" s="125"/>
      <c r="AA871" s="146"/>
      <c r="AB871" s="183"/>
      <c r="AC871" s="125"/>
      <c r="AD871" s="146"/>
      <c r="AE871" s="125"/>
      <c r="AF871" s="146"/>
      <c r="AG871" s="125"/>
      <c r="AH871" s="146"/>
      <c r="AI871" s="125"/>
      <c r="AJ871" s="125"/>
      <c r="AK871" s="146"/>
      <c r="AL871" s="125"/>
      <c r="AM871" s="125"/>
      <c r="AN871" s="146"/>
      <c r="AO871" s="125"/>
      <c r="AP871" s="146"/>
      <c r="AQ871" s="125"/>
      <c r="AR871" s="146"/>
      <c r="AS871" s="125"/>
      <c r="AT871" s="146"/>
      <c r="AU871" s="125"/>
      <c r="AV871" s="125"/>
      <c r="AW871" s="146"/>
      <c r="AX871" s="125"/>
      <c r="AY871" s="125"/>
      <c r="AZ871" s="185"/>
      <c r="BA871" s="125"/>
      <c r="BB871" s="125"/>
      <c r="BC871" s="125"/>
      <c r="BD871" s="125"/>
      <c r="BE871" s="125"/>
      <c r="BF871" s="125"/>
      <c r="BG871" s="125"/>
      <c r="BH871" s="125"/>
      <c r="BI871" s="125"/>
      <c r="BJ871" s="125"/>
    </row>
    <row r="872">
      <c r="A872" s="146"/>
      <c r="B872" s="146"/>
      <c r="C872" s="146"/>
      <c r="D872" s="146"/>
      <c r="F872" s="272"/>
      <c r="G872" s="273"/>
      <c r="H872" s="146"/>
      <c r="I872" s="274"/>
      <c r="J872" s="146"/>
      <c r="K872" s="146"/>
      <c r="L872" s="275"/>
      <c r="M872" s="125"/>
      <c r="N872" s="147"/>
      <c r="O872" s="146"/>
      <c r="P872" s="125"/>
      <c r="Q872" s="275"/>
      <c r="R872" s="148"/>
      <c r="S872" s="148"/>
      <c r="T872" s="146"/>
      <c r="U872" s="146"/>
      <c r="V872" s="146"/>
      <c r="W872" s="272"/>
      <c r="X872" s="146"/>
      <c r="Y872" s="125"/>
      <c r="Z872" s="125"/>
      <c r="AA872" s="146"/>
      <c r="AB872" s="183"/>
      <c r="AC872" s="125"/>
      <c r="AD872" s="146"/>
      <c r="AE872" s="125"/>
      <c r="AF872" s="146"/>
      <c r="AG872" s="125"/>
      <c r="AH872" s="146"/>
      <c r="AI872" s="125"/>
      <c r="AJ872" s="125"/>
      <c r="AK872" s="146"/>
      <c r="AL872" s="125"/>
      <c r="AM872" s="125"/>
      <c r="AN872" s="146"/>
      <c r="AO872" s="125"/>
      <c r="AP872" s="146"/>
      <c r="AQ872" s="125"/>
      <c r="AR872" s="146"/>
      <c r="AS872" s="125"/>
      <c r="AT872" s="146"/>
      <c r="AU872" s="125"/>
      <c r="AV872" s="125"/>
      <c r="AW872" s="146"/>
      <c r="AX872" s="125"/>
      <c r="AY872" s="125"/>
      <c r="AZ872" s="185"/>
      <c r="BA872" s="125"/>
      <c r="BB872" s="125"/>
      <c r="BC872" s="125"/>
      <c r="BD872" s="125"/>
      <c r="BE872" s="125"/>
      <c r="BF872" s="125"/>
      <c r="BG872" s="125"/>
      <c r="BH872" s="125"/>
      <c r="BI872" s="125"/>
      <c r="BJ872" s="125"/>
    </row>
    <row r="873">
      <c r="A873" s="146"/>
      <c r="B873" s="146"/>
      <c r="C873" s="146"/>
      <c r="D873" s="146"/>
      <c r="F873" s="272"/>
      <c r="G873" s="273"/>
      <c r="H873" s="146"/>
      <c r="I873" s="274"/>
      <c r="J873" s="146"/>
      <c r="K873" s="146"/>
      <c r="L873" s="275"/>
      <c r="M873" s="125"/>
      <c r="N873" s="147"/>
      <c r="O873" s="146"/>
      <c r="P873" s="125"/>
      <c r="Q873" s="275"/>
      <c r="R873" s="148"/>
      <c r="S873" s="148"/>
      <c r="T873" s="146"/>
      <c r="U873" s="146"/>
      <c r="V873" s="146"/>
      <c r="W873" s="272"/>
      <c r="X873" s="146"/>
      <c r="Y873" s="125"/>
      <c r="Z873" s="125"/>
      <c r="AA873" s="146"/>
      <c r="AB873" s="183"/>
      <c r="AC873" s="125"/>
      <c r="AD873" s="146"/>
      <c r="AE873" s="125"/>
      <c r="AF873" s="146"/>
      <c r="AG873" s="125"/>
      <c r="AH873" s="146"/>
      <c r="AI873" s="125"/>
      <c r="AJ873" s="125"/>
      <c r="AK873" s="146"/>
      <c r="AL873" s="125"/>
      <c r="AM873" s="125"/>
      <c r="AN873" s="146"/>
      <c r="AO873" s="125"/>
      <c r="AP873" s="146"/>
      <c r="AQ873" s="125"/>
      <c r="AR873" s="146"/>
      <c r="AS873" s="125"/>
      <c r="AT873" s="146"/>
      <c r="AU873" s="125"/>
      <c r="AV873" s="125"/>
      <c r="AW873" s="146"/>
      <c r="AX873" s="125"/>
      <c r="AY873" s="125"/>
      <c r="AZ873" s="185"/>
      <c r="BA873" s="125"/>
      <c r="BB873" s="125"/>
      <c r="BC873" s="125"/>
      <c r="BD873" s="125"/>
      <c r="BE873" s="125"/>
      <c r="BF873" s="125"/>
      <c r="BG873" s="125"/>
      <c r="BH873" s="125"/>
      <c r="BI873" s="125"/>
      <c r="BJ873" s="125"/>
    </row>
    <row r="874">
      <c r="A874" s="146"/>
      <c r="B874" s="146"/>
      <c r="C874" s="146"/>
      <c r="D874" s="146"/>
      <c r="F874" s="272"/>
      <c r="G874" s="273"/>
      <c r="H874" s="146"/>
      <c r="I874" s="274"/>
      <c r="J874" s="146"/>
      <c r="K874" s="146"/>
      <c r="L874" s="275"/>
      <c r="M874" s="125"/>
      <c r="N874" s="147"/>
      <c r="O874" s="146"/>
      <c r="P874" s="125"/>
      <c r="Q874" s="275"/>
      <c r="R874" s="148"/>
      <c r="S874" s="148"/>
      <c r="T874" s="146"/>
      <c r="U874" s="146"/>
      <c r="V874" s="146"/>
      <c r="W874" s="272"/>
      <c r="X874" s="146"/>
      <c r="Y874" s="125"/>
      <c r="Z874" s="125"/>
      <c r="AA874" s="146"/>
      <c r="AB874" s="183"/>
      <c r="AC874" s="125"/>
      <c r="AD874" s="146"/>
      <c r="AE874" s="125"/>
      <c r="AF874" s="146"/>
      <c r="AG874" s="125"/>
      <c r="AH874" s="146"/>
      <c r="AI874" s="125"/>
      <c r="AJ874" s="125"/>
      <c r="AK874" s="146"/>
      <c r="AL874" s="125"/>
      <c r="AM874" s="125"/>
      <c r="AN874" s="146"/>
      <c r="AO874" s="125"/>
      <c r="AP874" s="146"/>
      <c r="AQ874" s="125"/>
      <c r="AR874" s="146"/>
      <c r="AS874" s="125"/>
      <c r="AT874" s="146"/>
      <c r="AU874" s="125"/>
      <c r="AV874" s="125"/>
      <c r="AW874" s="146"/>
      <c r="AX874" s="125"/>
      <c r="AY874" s="125"/>
      <c r="AZ874" s="185"/>
      <c r="BA874" s="125"/>
      <c r="BB874" s="125"/>
      <c r="BC874" s="125"/>
      <c r="BD874" s="125"/>
      <c r="BE874" s="125"/>
      <c r="BF874" s="125"/>
      <c r="BG874" s="125"/>
      <c r="BH874" s="125"/>
      <c r="BI874" s="125"/>
      <c r="BJ874" s="125"/>
    </row>
    <row r="875">
      <c r="A875" s="146"/>
      <c r="B875" s="146"/>
      <c r="C875" s="146"/>
      <c r="D875" s="146"/>
      <c r="F875" s="272"/>
      <c r="G875" s="273"/>
      <c r="H875" s="146"/>
      <c r="I875" s="274"/>
      <c r="J875" s="146"/>
      <c r="K875" s="146"/>
      <c r="L875" s="275"/>
      <c r="M875" s="125"/>
      <c r="N875" s="147"/>
      <c r="O875" s="146"/>
      <c r="P875" s="125"/>
      <c r="Q875" s="275"/>
      <c r="R875" s="148"/>
      <c r="S875" s="148"/>
      <c r="T875" s="146"/>
      <c r="U875" s="146"/>
      <c r="V875" s="146"/>
      <c r="W875" s="272"/>
      <c r="X875" s="146"/>
      <c r="Y875" s="125"/>
      <c r="Z875" s="125"/>
      <c r="AA875" s="146"/>
      <c r="AB875" s="183"/>
      <c r="AC875" s="125"/>
      <c r="AD875" s="146"/>
      <c r="AE875" s="125"/>
      <c r="AF875" s="146"/>
      <c r="AG875" s="125"/>
      <c r="AH875" s="146"/>
      <c r="AI875" s="125"/>
      <c r="AJ875" s="125"/>
      <c r="AK875" s="146"/>
      <c r="AL875" s="125"/>
      <c r="AM875" s="125"/>
      <c r="AN875" s="146"/>
      <c r="AO875" s="125"/>
      <c r="AP875" s="146"/>
      <c r="AQ875" s="125"/>
      <c r="AR875" s="146"/>
      <c r="AS875" s="125"/>
      <c r="AT875" s="146"/>
      <c r="AU875" s="125"/>
      <c r="AV875" s="125"/>
      <c r="AW875" s="146"/>
      <c r="AX875" s="125"/>
      <c r="AY875" s="125"/>
      <c r="AZ875" s="185"/>
      <c r="BA875" s="125"/>
      <c r="BB875" s="125"/>
      <c r="BC875" s="125"/>
      <c r="BD875" s="125"/>
      <c r="BE875" s="125"/>
      <c r="BF875" s="125"/>
      <c r="BG875" s="125"/>
      <c r="BH875" s="125"/>
      <c r="BI875" s="125"/>
      <c r="BJ875" s="125"/>
    </row>
    <row r="876">
      <c r="A876" s="146"/>
      <c r="B876" s="146"/>
      <c r="C876" s="146"/>
      <c r="D876" s="146"/>
      <c r="F876" s="272"/>
      <c r="G876" s="273"/>
      <c r="H876" s="146"/>
      <c r="I876" s="274"/>
      <c r="J876" s="146"/>
      <c r="K876" s="146"/>
      <c r="L876" s="275"/>
      <c r="M876" s="125"/>
      <c r="N876" s="147"/>
      <c r="O876" s="146"/>
      <c r="P876" s="125"/>
      <c r="Q876" s="275"/>
      <c r="R876" s="148"/>
      <c r="S876" s="148"/>
      <c r="T876" s="146"/>
      <c r="U876" s="146"/>
      <c r="V876" s="146"/>
      <c r="W876" s="272"/>
      <c r="X876" s="146"/>
      <c r="Y876" s="125"/>
      <c r="Z876" s="125"/>
      <c r="AA876" s="146"/>
      <c r="AB876" s="183"/>
      <c r="AC876" s="125"/>
      <c r="AD876" s="146"/>
      <c r="AE876" s="125"/>
      <c r="AF876" s="146"/>
      <c r="AG876" s="125"/>
      <c r="AH876" s="146"/>
      <c r="AI876" s="125"/>
      <c r="AJ876" s="125"/>
      <c r="AK876" s="146"/>
      <c r="AL876" s="125"/>
      <c r="AM876" s="125"/>
      <c r="AN876" s="146"/>
      <c r="AO876" s="125"/>
      <c r="AP876" s="146"/>
      <c r="AQ876" s="125"/>
      <c r="AR876" s="146"/>
      <c r="AS876" s="125"/>
      <c r="AT876" s="146"/>
      <c r="AU876" s="125"/>
      <c r="AV876" s="125"/>
      <c r="AW876" s="146"/>
      <c r="AX876" s="125"/>
      <c r="AY876" s="125"/>
      <c r="AZ876" s="185"/>
      <c r="BA876" s="125"/>
      <c r="BB876" s="125"/>
      <c r="BC876" s="125"/>
      <c r="BD876" s="125"/>
      <c r="BE876" s="125"/>
      <c r="BF876" s="125"/>
      <c r="BG876" s="125"/>
      <c r="BH876" s="125"/>
      <c r="BI876" s="125"/>
      <c r="BJ876" s="125"/>
    </row>
    <row r="877">
      <c r="A877" s="146"/>
      <c r="B877" s="146"/>
      <c r="C877" s="146"/>
      <c r="D877" s="146"/>
      <c r="F877" s="272"/>
      <c r="G877" s="273"/>
      <c r="H877" s="146"/>
      <c r="I877" s="274"/>
      <c r="J877" s="146"/>
      <c r="K877" s="146"/>
      <c r="L877" s="275"/>
      <c r="M877" s="125"/>
      <c r="N877" s="147"/>
      <c r="O877" s="146"/>
      <c r="P877" s="125"/>
      <c r="Q877" s="275"/>
      <c r="R877" s="148"/>
      <c r="S877" s="148"/>
      <c r="T877" s="146"/>
      <c r="U877" s="146"/>
      <c r="V877" s="146"/>
      <c r="W877" s="272"/>
      <c r="X877" s="146"/>
      <c r="Y877" s="125"/>
      <c r="Z877" s="125"/>
      <c r="AA877" s="146"/>
      <c r="AB877" s="183"/>
      <c r="AC877" s="125"/>
      <c r="AD877" s="146"/>
      <c r="AE877" s="125"/>
      <c r="AF877" s="146"/>
      <c r="AG877" s="125"/>
      <c r="AH877" s="146"/>
      <c r="AI877" s="125"/>
      <c r="AJ877" s="125"/>
      <c r="AK877" s="146"/>
      <c r="AL877" s="125"/>
      <c r="AM877" s="125"/>
      <c r="AN877" s="146"/>
      <c r="AO877" s="125"/>
      <c r="AP877" s="146"/>
      <c r="AQ877" s="125"/>
      <c r="AR877" s="146"/>
      <c r="AS877" s="125"/>
      <c r="AT877" s="146"/>
      <c r="AU877" s="125"/>
      <c r="AV877" s="125"/>
      <c r="AW877" s="146"/>
      <c r="AX877" s="125"/>
      <c r="AY877" s="125"/>
      <c r="AZ877" s="185"/>
      <c r="BA877" s="125"/>
      <c r="BB877" s="125"/>
      <c r="BC877" s="125"/>
      <c r="BD877" s="125"/>
      <c r="BE877" s="125"/>
      <c r="BF877" s="125"/>
      <c r="BG877" s="125"/>
      <c r="BH877" s="125"/>
      <c r="BI877" s="125"/>
      <c r="BJ877" s="125"/>
    </row>
    <row r="878">
      <c r="A878" s="146"/>
      <c r="B878" s="146"/>
      <c r="C878" s="146"/>
      <c r="D878" s="146"/>
      <c r="F878" s="272"/>
      <c r="G878" s="273"/>
      <c r="H878" s="146"/>
      <c r="I878" s="274"/>
      <c r="J878" s="146"/>
      <c r="K878" s="146"/>
      <c r="L878" s="275"/>
      <c r="M878" s="125"/>
      <c r="N878" s="147"/>
      <c r="O878" s="146"/>
      <c r="P878" s="125"/>
      <c r="Q878" s="275"/>
      <c r="R878" s="148"/>
      <c r="S878" s="148"/>
      <c r="T878" s="146"/>
      <c r="U878" s="146"/>
      <c r="V878" s="146"/>
      <c r="W878" s="272"/>
      <c r="X878" s="146"/>
      <c r="Y878" s="125"/>
      <c r="Z878" s="125"/>
      <c r="AA878" s="146"/>
      <c r="AB878" s="183"/>
      <c r="AC878" s="125"/>
      <c r="AD878" s="146"/>
      <c r="AE878" s="125"/>
      <c r="AF878" s="146"/>
      <c r="AG878" s="125"/>
      <c r="AH878" s="146"/>
      <c r="AI878" s="125"/>
      <c r="AJ878" s="125"/>
      <c r="AK878" s="146"/>
      <c r="AL878" s="125"/>
      <c r="AM878" s="125"/>
      <c r="AN878" s="146"/>
      <c r="AO878" s="125"/>
      <c r="AP878" s="146"/>
      <c r="AQ878" s="125"/>
      <c r="AR878" s="146"/>
      <c r="AS878" s="125"/>
      <c r="AT878" s="146"/>
      <c r="AU878" s="125"/>
      <c r="AV878" s="125"/>
      <c r="AW878" s="146"/>
      <c r="AX878" s="125"/>
      <c r="AY878" s="125"/>
      <c r="AZ878" s="185"/>
      <c r="BA878" s="125"/>
      <c r="BB878" s="125"/>
      <c r="BC878" s="125"/>
      <c r="BD878" s="125"/>
      <c r="BE878" s="125"/>
      <c r="BF878" s="125"/>
      <c r="BG878" s="125"/>
      <c r="BH878" s="125"/>
      <c r="BI878" s="125"/>
      <c r="BJ878" s="125"/>
    </row>
    <row r="879">
      <c r="A879" s="146"/>
      <c r="B879" s="146"/>
      <c r="C879" s="146"/>
      <c r="D879" s="146"/>
      <c r="F879" s="272"/>
      <c r="G879" s="273"/>
      <c r="H879" s="146"/>
      <c r="I879" s="274"/>
      <c r="J879" s="146"/>
      <c r="K879" s="146"/>
      <c r="L879" s="275"/>
      <c r="M879" s="125"/>
      <c r="N879" s="147"/>
      <c r="O879" s="146"/>
      <c r="P879" s="125"/>
      <c r="Q879" s="275"/>
      <c r="R879" s="148"/>
      <c r="S879" s="148"/>
      <c r="T879" s="146"/>
      <c r="U879" s="146"/>
      <c r="V879" s="146"/>
      <c r="W879" s="272"/>
      <c r="X879" s="146"/>
      <c r="Y879" s="125"/>
      <c r="Z879" s="125"/>
      <c r="AA879" s="146"/>
      <c r="AB879" s="183"/>
      <c r="AC879" s="125"/>
      <c r="AD879" s="146"/>
      <c r="AE879" s="125"/>
      <c r="AF879" s="146"/>
      <c r="AG879" s="125"/>
      <c r="AH879" s="146"/>
      <c r="AI879" s="125"/>
      <c r="AJ879" s="125"/>
      <c r="AK879" s="146"/>
      <c r="AL879" s="125"/>
      <c r="AM879" s="125"/>
      <c r="AN879" s="146"/>
      <c r="AO879" s="125"/>
      <c r="AP879" s="146"/>
      <c r="AQ879" s="125"/>
      <c r="AR879" s="146"/>
      <c r="AS879" s="125"/>
      <c r="AT879" s="146"/>
      <c r="AU879" s="125"/>
      <c r="AV879" s="125"/>
      <c r="AW879" s="146"/>
      <c r="AX879" s="125"/>
      <c r="AY879" s="125"/>
      <c r="AZ879" s="185"/>
      <c r="BA879" s="125"/>
      <c r="BB879" s="125"/>
      <c r="BC879" s="125"/>
      <c r="BD879" s="125"/>
      <c r="BE879" s="125"/>
      <c r="BF879" s="125"/>
      <c r="BG879" s="125"/>
      <c r="BH879" s="125"/>
      <c r="BI879" s="125"/>
      <c r="BJ879" s="125"/>
    </row>
    <row r="880">
      <c r="A880" s="146"/>
      <c r="B880" s="146"/>
      <c r="C880" s="146"/>
      <c r="D880" s="146"/>
      <c r="F880" s="272"/>
      <c r="G880" s="273"/>
      <c r="H880" s="146"/>
      <c r="I880" s="274"/>
      <c r="J880" s="146"/>
      <c r="K880" s="146"/>
      <c r="L880" s="275"/>
      <c r="M880" s="125"/>
      <c r="N880" s="147"/>
      <c r="O880" s="146"/>
      <c r="P880" s="125"/>
      <c r="Q880" s="275"/>
      <c r="R880" s="148"/>
      <c r="S880" s="148"/>
      <c r="T880" s="146"/>
      <c r="U880" s="146"/>
      <c r="V880" s="146"/>
      <c r="W880" s="272"/>
      <c r="X880" s="146"/>
      <c r="Y880" s="125"/>
      <c r="Z880" s="125"/>
      <c r="AA880" s="146"/>
      <c r="AB880" s="183"/>
      <c r="AC880" s="125"/>
      <c r="AD880" s="146"/>
      <c r="AE880" s="125"/>
      <c r="AF880" s="146"/>
      <c r="AG880" s="125"/>
      <c r="AH880" s="146"/>
      <c r="AI880" s="125"/>
      <c r="AJ880" s="125"/>
      <c r="AK880" s="146"/>
      <c r="AL880" s="125"/>
      <c r="AM880" s="125"/>
      <c r="AN880" s="146"/>
      <c r="AO880" s="125"/>
      <c r="AP880" s="146"/>
      <c r="AQ880" s="125"/>
      <c r="AR880" s="146"/>
      <c r="AS880" s="125"/>
      <c r="AT880" s="146"/>
      <c r="AU880" s="125"/>
      <c r="AV880" s="125"/>
      <c r="AW880" s="146"/>
      <c r="AX880" s="125"/>
      <c r="AY880" s="125"/>
      <c r="AZ880" s="185"/>
      <c r="BA880" s="125"/>
      <c r="BB880" s="125"/>
      <c r="BC880" s="125"/>
      <c r="BD880" s="125"/>
      <c r="BE880" s="125"/>
      <c r="BF880" s="125"/>
      <c r="BG880" s="125"/>
      <c r="BH880" s="125"/>
      <c r="BI880" s="125"/>
      <c r="BJ880" s="125"/>
    </row>
    <row r="881">
      <c r="A881" s="146"/>
      <c r="B881" s="146"/>
      <c r="C881" s="146"/>
      <c r="D881" s="146"/>
      <c r="F881" s="272"/>
      <c r="G881" s="273"/>
      <c r="H881" s="146"/>
      <c r="I881" s="274"/>
      <c r="J881" s="146"/>
      <c r="K881" s="146"/>
      <c r="L881" s="275"/>
      <c r="M881" s="125"/>
      <c r="N881" s="147"/>
      <c r="O881" s="146"/>
      <c r="P881" s="125"/>
      <c r="Q881" s="275"/>
      <c r="R881" s="148"/>
      <c r="S881" s="148"/>
      <c r="T881" s="146"/>
      <c r="U881" s="146"/>
      <c r="V881" s="146"/>
      <c r="W881" s="272"/>
      <c r="X881" s="146"/>
      <c r="Y881" s="125"/>
      <c r="Z881" s="125"/>
      <c r="AA881" s="146"/>
      <c r="AB881" s="183"/>
      <c r="AC881" s="125"/>
      <c r="AD881" s="146"/>
      <c r="AE881" s="125"/>
      <c r="AF881" s="146"/>
      <c r="AG881" s="125"/>
      <c r="AH881" s="146"/>
      <c r="AI881" s="125"/>
      <c r="AJ881" s="125"/>
      <c r="AK881" s="146"/>
      <c r="AL881" s="125"/>
      <c r="AM881" s="125"/>
      <c r="AN881" s="146"/>
      <c r="AO881" s="125"/>
      <c r="AP881" s="146"/>
      <c r="AQ881" s="125"/>
      <c r="AR881" s="146"/>
      <c r="AS881" s="125"/>
      <c r="AT881" s="146"/>
      <c r="AU881" s="125"/>
      <c r="AV881" s="125"/>
      <c r="AW881" s="146"/>
      <c r="AX881" s="125"/>
      <c r="AY881" s="125"/>
      <c r="AZ881" s="185"/>
      <c r="BA881" s="125"/>
      <c r="BB881" s="125"/>
      <c r="BC881" s="125"/>
      <c r="BD881" s="125"/>
      <c r="BE881" s="125"/>
      <c r="BF881" s="125"/>
      <c r="BG881" s="125"/>
      <c r="BH881" s="125"/>
      <c r="BI881" s="125"/>
      <c r="BJ881" s="125"/>
    </row>
    <row r="882">
      <c r="A882" s="146"/>
      <c r="B882" s="146"/>
      <c r="C882" s="146"/>
      <c r="D882" s="146"/>
      <c r="F882" s="272"/>
      <c r="G882" s="273"/>
      <c r="H882" s="146"/>
      <c r="I882" s="274"/>
      <c r="J882" s="146"/>
      <c r="K882" s="146"/>
      <c r="L882" s="275"/>
      <c r="M882" s="125"/>
      <c r="N882" s="147"/>
      <c r="O882" s="146"/>
      <c r="P882" s="125"/>
      <c r="Q882" s="275"/>
      <c r="R882" s="148"/>
      <c r="S882" s="148"/>
      <c r="T882" s="146"/>
      <c r="U882" s="146"/>
      <c r="V882" s="146"/>
      <c r="W882" s="272"/>
      <c r="X882" s="146"/>
      <c r="Y882" s="125"/>
      <c r="Z882" s="125"/>
      <c r="AA882" s="146"/>
      <c r="AB882" s="183"/>
      <c r="AC882" s="125"/>
      <c r="AD882" s="146"/>
      <c r="AE882" s="125"/>
      <c r="AF882" s="146"/>
      <c r="AG882" s="125"/>
      <c r="AH882" s="146"/>
      <c r="AI882" s="125"/>
      <c r="AJ882" s="125"/>
      <c r="AK882" s="146"/>
      <c r="AL882" s="125"/>
      <c r="AM882" s="125"/>
      <c r="AN882" s="146"/>
      <c r="AO882" s="125"/>
      <c r="AP882" s="146"/>
      <c r="AQ882" s="125"/>
      <c r="AR882" s="146"/>
      <c r="AS882" s="125"/>
      <c r="AT882" s="146"/>
      <c r="AU882" s="125"/>
      <c r="AV882" s="125"/>
      <c r="AW882" s="146"/>
      <c r="AX882" s="125"/>
      <c r="AY882" s="125"/>
      <c r="AZ882" s="185"/>
      <c r="BA882" s="125"/>
      <c r="BB882" s="125"/>
      <c r="BC882" s="125"/>
      <c r="BD882" s="125"/>
      <c r="BE882" s="125"/>
      <c r="BF882" s="125"/>
      <c r="BG882" s="125"/>
      <c r="BH882" s="125"/>
      <c r="BI882" s="125"/>
      <c r="BJ882" s="125"/>
    </row>
    <row r="883">
      <c r="A883" s="146"/>
      <c r="B883" s="146"/>
      <c r="C883" s="146"/>
      <c r="D883" s="146"/>
      <c r="F883" s="272"/>
      <c r="G883" s="273"/>
      <c r="H883" s="146"/>
      <c r="I883" s="274"/>
      <c r="J883" s="146"/>
      <c r="K883" s="146"/>
      <c r="L883" s="275"/>
      <c r="M883" s="125"/>
      <c r="N883" s="147"/>
      <c r="O883" s="146"/>
      <c r="P883" s="125"/>
      <c r="Q883" s="275"/>
      <c r="R883" s="148"/>
      <c r="S883" s="148"/>
      <c r="T883" s="146"/>
      <c r="U883" s="146"/>
      <c r="V883" s="146"/>
      <c r="W883" s="272"/>
      <c r="X883" s="146"/>
      <c r="Y883" s="125"/>
      <c r="Z883" s="125"/>
      <c r="AA883" s="146"/>
      <c r="AB883" s="183"/>
      <c r="AC883" s="125"/>
      <c r="AD883" s="146"/>
      <c r="AE883" s="125"/>
      <c r="AF883" s="146"/>
      <c r="AG883" s="125"/>
      <c r="AH883" s="146"/>
      <c r="AI883" s="125"/>
      <c r="AJ883" s="125"/>
      <c r="AK883" s="146"/>
      <c r="AL883" s="125"/>
      <c r="AM883" s="125"/>
      <c r="AN883" s="146"/>
      <c r="AO883" s="125"/>
      <c r="AP883" s="146"/>
      <c r="AQ883" s="125"/>
      <c r="AR883" s="146"/>
      <c r="AS883" s="125"/>
      <c r="AT883" s="146"/>
      <c r="AU883" s="125"/>
      <c r="AV883" s="125"/>
      <c r="AW883" s="146"/>
      <c r="AX883" s="125"/>
      <c r="AY883" s="125"/>
      <c r="AZ883" s="185"/>
      <c r="BA883" s="125"/>
      <c r="BB883" s="125"/>
      <c r="BC883" s="125"/>
      <c r="BD883" s="125"/>
      <c r="BE883" s="125"/>
      <c r="BF883" s="125"/>
      <c r="BG883" s="125"/>
      <c r="BH883" s="125"/>
      <c r="BI883" s="125"/>
      <c r="BJ883" s="125"/>
    </row>
    <row r="884">
      <c r="A884" s="146"/>
      <c r="B884" s="146"/>
      <c r="C884" s="146"/>
      <c r="D884" s="146"/>
      <c r="F884" s="272"/>
      <c r="G884" s="273"/>
      <c r="H884" s="146"/>
      <c r="I884" s="274"/>
      <c r="J884" s="146"/>
      <c r="K884" s="146"/>
      <c r="L884" s="275"/>
      <c r="M884" s="125"/>
      <c r="N884" s="147"/>
      <c r="O884" s="146"/>
      <c r="P884" s="125"/>
      <c r="Q884" s="275"/>
      <c r="R884" s="148"/>
      <c r="S884" s="148"/>
      <c r="T884" s="146"/>
      <c r="U884" s="146"/>
      <c r="V884" s="146"/>
      <c r="W884" s="272"/>
      <c r="X884" s="146"/>
      <c r="Y884" s="125"/>
      <c r="Z884" s="125"/>
      <c r="AA884" s="146"/>
      <c r="AB884" s="183"/>
      <c r="AC884" s="125"/>
      <c r="AD884" s="146"/>
      <c r="AE884" s="125"/>
      <c r="AF884" s="146"/>
      <c r="AG884" s="125"/>
      <c r="AH884" s="146"/>
      <c r="AI884" s="125"/>
      <c r="AJ884" s="125"/>
      <c r="AK884" s="146"/>
      <c r="AL884" s="125"/>
      <c r="AM884" s="125"/>
      <c r="AN884" s="146"/>
      <c r="AO884" s="125"/>
      <c r="AP884" s="146"/>
      <c r="AQ884" s="125"/>
      <c r="AR884" s="146"/>
      <c r="AS884" s="125"/>
      <c r="AT884" s="146"/>
      <c r="AU884" s="125"/>
      <c r="AV884" s="125"/>
      <c r="AW884" s="146"/>
      <c r="AX884" s="125"/>
      <c r="AY884" s="125"/>
      <c r="AZ884" s="185"/>
      <c r="BA884" s="125"/>
      <c r="BB884" s="125"/>
      <c r="BC884" s="125"/>
      <c r="BD884" s="125"/>
      <c r="BE884" s="125"/>
      <c r="BF884" s="125"/>
      <c r="BG884" s="125"/>
      <c r="BH884" s="125"/>
      <c r="BI884" s="125"/>
      <c r="BJ884" s="125"/>
    </row>
    <row r="885">
      <c r="A885" s="146"/>
      <c r="B885" s="146"/>
      <c r="C885" s="146"/>
      <c r="D885" s="146"/>
      <c r="F885" s="272"/>
      <c r="G885" s="273"/>
      <c r="H885" s="146"/>
      <c r="I885" s="274"/>
      <c r="J885" s="146"/>
      <c r="K885" s="146"/>
      <c r="L885" s="275"/>
      <c r="M885" s="125"/>
      <c r="N885" s="147"/>
      <c r="O885" s="146"/>
      <c r="P885" s="125"/>
      <c r="Q885" s="275"/>
      <c r="R885" s="148"/>
      <c r="S885" s="148"/>
      <c r="T885" s="146"/>
      <c r="U885" s="146"/>
      <c r="V885" s="146"/>
      <c r="W885" s="272"/>
      <c r="X885" s="146"/>
      <c r="Y885" s="125"/>
      <c r="Z885" s="125"/>
      <c r="AA885" s="146"/>
      <c r="AB885" s="183"/>
      <c r="AC885" s="125"/>
      <c r="AD885" s="146"/>
      <c r="AE885" s="125"/>
      <c r="AF885" s="146"/>
      <c r="AG885" s="125"/>
      <c r="AH885" s="146"/>
      <c r="AI885" s="125"/>
      <c r="AJ885" s="125"/>
      <c r="AK885" s="146"/>
      <c r="AL885" s="125"/>
      <c r="AM885" s="125"/>
      <c r="AN885" s="146"/>
      <c r="AO885" s="125"/>
      <c r="AP885" s="146"/>
      <c r="AQ885" s="125"/>
      <c r="AR885" s="146"/>
      <c r="AS885" s="125"/>
      <c r="AT885" s="146"/>
      <c r="AU885" s="125"/>
      <c r="AV885" s="125"/>
      <c r="AW885" s="146"/>
      <c r="AX885" s="125"/>
      <c r="AY885" s="125"/>
      <c r="AZ885" s="185"/>
      <c r="BA885" s="125"/>
      <c r="BB885" s="125"/>
      <c r="BC885" s="125"/>
      <c r="BD885" s="125"/>
      <c r="BE885" s="125"/>
      <c r="BF885" s="125"/>
      <c r="BG885" s="125"/>
      <c r="BH885" s="125"/>
      <c r="BI885" s="125"/>
      <c r="BJ885" s="125"/>
    </row>
    <row r="886">
      <c r="A886" s="146"/>
      <c r="B886" s="146"/>
      <c r="C886" s="146"/>
      <c r="D886" s="146"/>
      <c r="F886" s="272"/>
      <c r="G886" s="273"/>
      <c r="H886" s="146"/>
      <c r="I886" s="274"/>
      <c r="J886" s="146"/>
      <c r="K886" s="146"/>
      <c r="L886" s="275"/>
      <c r="M886" s="125"/>
      <c r="N886" s="147"/>
      <c r="O886" s="146"/>
      <c r="P886" s="125"/>
      <c r="Q886" s="275"/>
      <c r="R886" s="148"/>
      <c r="S886" s="148"/>
      <c r="T886" s="146"/>
      <c r="U886" s="146"/>
      <c r="V886" s="146"/>
      <c r="W886" s="272"/>
      <c r="X886" s="146"/>
      <c r="Y886" s="125"/>
      <c r="Z886" s="125"/>
      <c r="AA886" s="146"/>
      <c r="AB886" s="183"/>
      <c r="AC886" s="125"/>
      <c r="AD886" s="146"/>
      <c r="AE886" s="125"/>
      <c r="AF886" s="146"/>
      <c r="AG886" s="125"/>
      <c r="AH886" s="146"/>
      <c r="AI886" s="125"/>
      <c r="AJ886" s="125"/>
      <c r="AK886" s="146"/>
      <c r="AL886" s="125"/>
      <c r="AM886" s="125"/>
      <c r="AN886" s="146"/>
      <c r="AO886" s="125"/>
      <c r="AP886" s="146"/>
      <c r="AQ886" s="125"/>
      <c r="AR886" s="146"/>
      <c r="AS886" s="125"/>
      <c r="AT886" s="146"/>
      <c r="AU886" s="125"/>
      <c r="AV886" s="125"/>
      <c r="AW886" s="146"/>
      <c r="AX886" s="125"/>
      <c r="AY886" s="125"/>
      <c r="AZ886" s="185"/>
      <c r="BA886" s="125"/>
      <c r="BB886" s="125"/>
      <c r="BC886" s="125"/>
      <c r="BD886" s="125"/>
      <c r="BE886" s="125"/>
      <c r="BF886" s="125"/>
      <c r="BG886" s="125"/>
      <c r="BH886" s="125"/>
      <c r="BI886" s="125"/>
      <c r="BJ886" s="125"/>
    </row>
    <row r="887">
      <c r="A887" s="146"/>
      <c r="B887" s="146"/>
      <c r="C887" s="146"/>
      <c r="D887" s="146"/>
      <c r="F887" s="272"/>
      <c r="G887" s="273"/>
      <c r="H887" s="146"/>
      <c r="I887" s="274"/>
      <c r="J887" s="146"/>
      <c r="K887" s="146"/>
      <c r="L887" s="275"/>
      <c r="M887" s="125"/>
      <c r="N887" s="147"/>
      <c r="O887" s="146"/>
      <c r="P887" s="125"/>
      <c r="Q887" s="275"/>
      <c r="R887" s="148"/>
      <c r="S887" s="148"/>
      <c r="T887" s="146"/>
      <c r="U887" s="146"/>
      <c r="V887" s="146"/>
      <c r="W887" s="272"/>
      <c r="X887" s="146"/>
      <c r="Y887" s="125"/>
      <c r="Z887" s="125"/>
      <c r="AA887" s="146"/>
      <c r="AB887" s="183"/>
      <c r="AC887" s="125"/>
      <c r="AD887" s="146"/>
      <c r="AE887" s="125"/>
      <c r="AF887" s="146"/>
      <c r="AG887" s="125"/>
      <c r="AH887" s="146"/>
      <c r="AI887" s="125"/>
      <c r="AJ887" s="125"/>
      <c r="AK887" s="146"/>
      <c r="AL887" s="125"/>
      <c r="AM887" s="125"/>
      <c r="AN887" s="146"/>
      <c r="AO887" s="125"/>
      <c r="AP887" s="146"/>
      <c r="AQ887" s="125"/>
      <c r="AR887" s="146"/>
      <c r="AS887" s="125"/>
      <c r="AT887" s="146"/>
      <c r="AU887" s="125"/>
      <c r="AV887" s="125"/>
      <c r="AW887" s="146"/>
      <c r="AX887" s="125"/>
      <c r="AY887" s="125"/>
      <c r="AZ887" s="185"/>
      <c r="BA887" s="125"/>
      <c r="BB887" s="125"/>
      <c r="BC887" s="125"/>
      <c r="BD887" s="125"/>
      <c r="BE887" s="125"/>
      <c r="BF887" s="125"/>
      <c r="BG887" s="125"/>
      <c r="BH887" s="125"/>
      <c r="BI887" s="125"/>
      <c r="BJ887" s="125"/>
    </row>
    <row r="888">
      <c r="A888" s="146"/>
      <c r="B888" s="146"/>
      <c r="C888" s="146"/>
      <c r="D888" s="146"/>
      <c r="F888" s="272"/>
      <c r="G888" s="273"/>
      <c r="H888" s="146"/>
      <c r="I888" s="274"/>
      <c r="J888" s="146"/>
      <c r="K888" s="146"/>
      <c r="L888" s="275"/>
      <c r="M888" s="125"/>
      <c r="N888" s="147"/>
      <c r="O888" s="146"/>
      <c r="P888" s="125"/>
      <c r="Q888" s="275"/>
      <c r="R888" s="148"/>
      <c r="S888" s="148"/>
      <c r="T888" s="146"/>
      <c r="U888" s="146"/>
      <c r="V888" s="146"/>
      <c r="W888" s="272"/>
      <c r="X888" s="146"/>
      <c r="Y888" s="125"/>
      <c r="Z888" s="125"/>
      <c r="AA888" s="146"/>
      <c r="AB888" s="183"/>
      <c r="AC888" s="125"/>
      <c r="AD888" s="146"/>
      <c r="AE888" s="125"/>
      <c r="AF888" s="146"/>
      <c r="AG888" s="125"/>
      <c r="AH888" s="146"/>
      <c r="AI888" s="125"/>
      <c r="AJ888" s="125"/>
      <c r="AK888" s="146"/>
      <c r="AL888" s="125"/>
      <c r="AM888" s="125"/>
      <c r="AN888" s="146"/>
      <c r="AO888" s="125"/>
      <c r="AP888" s="146"/>
      <c r="AQ888" s="125"/>
      <c r="AR888" s="146"/>
      <c r="AS888" s="125"/>
      <c r="AT888" s="146"/>
      <c r="AU888" s="125"/>
      <c r="AV888" s="125"/>
      <c r="AW888" s="146"/>
      <c r="AX888" s="125"/>
      <c r="AY888" s="125"/>
      <c r="AZ888" s="185"/>
      <c r="BA888" s="125"/>
      <c r="BB888" s="125"/>
      <c r="BC888" s="125"/>
      <c r="BD888" s="125"/>
      <c r="BE888" s="125"/>
      <c r="BF888" s="125"/>
      <c r="BG888" s="125"/>
      <c r="BH888" s="125"/>
      <c r="BI888" s="125"/>
      <c r="BJ888" s="125"/>
    </row>
    <row r="889">
      <c r="A889" s="146"/>
      <c r="B889" s="146"/>
      <c r="C889" s="146"/>
      <c r="D889" s="146"/>
      <c r="F889" s="272"/>
      <c r="G889" s="273"/>
      <c r="H889" s="146"/>
      <c r="I889" s="274"/>
      <c r="J889" s="146"/>
      <c r="K889" s="146"/>
      <c r="L889" s="275"/>
      <c r="M889" s="125"/>
      <c r="N889" s="147"/>
      <c r="O889" s="146"/>
      <c r="P889" s="125"/>
      <c r="Q889" s="275"/>
      <c r="R889" s="148"/>
      <c r="S889" s="148"/>
      <c r="T889" s="146"/>
      <c r="U889" s="146"/>
      <c r="V889" s="146"/>
      <c r="W889" s="272"/>
      <c r="X889" s="146"/>
      <c r="Y889" s="125"/>
      <c r="Z889" s="125"/>
      <c r="AA889" s="146"/>
      <c r="AB889" s="183"/>
      <c r="AC889" s="125"/>
      <c r="AD889" s="146"/>
      <c r="AE889" s="125"/>
      <c r="AF889" s="146"/>
      <c r="AG889" s="125"/>
      <c r="AH889" s="146"/>
      <c r="AI889" s="125"/>
      <c r="AJ889" s="125"/>
      <c r="AK889" s="146"/>
      <c r="AL889" s="125"/>
      <c r="AM889" s="125"/>
      <c r="AN889" s="146"/>
      <c r="AO889" s="125"/>
      <c r="AP889" s="146"/>
      <c r="AQ889" s="125"/>
      <c r="AR889" s="146"/>
      <c r="AS889" s="125"/>
      <c r="AT889" s="146"/>
      <c r="AU889" s="125"/>
      <c r="AV889" s="125"/>
      <c r="AW889" s="146"/>
      <c r="AX889" s="125"/>
      <c r="AY889" s="125"/>
      <c r="AZ889" s="185"/>
      <c r="BA889" s="125"/>
      <c r="BB889" s="125"/>
      <c r="BC889" s="125"/>
      <c r="BD889" s="125"/>
      <c r="BE889" s="125"/>
      <c r="BF889" s="125"/>
      <c r="BG889" s="125"/>
      <c r="BH889" s="125"/>
      <c r="BI889" s="125"/>
      <c r="BJ889" s="125"/>
    </row>
    <row r="890">
      <c r="A890" s="146"/>
      <c r="B890" s="146"/>
      <c r="C890" s="146"/>
      <c r="D890" s="146"/>
      <c r="F890" s="272"/>
      <c r="G890" s="273"/>
      <c r="H890" s="146"/>
      <c r="I890" s="274"/>
      <c r="J890" s="146"/>
      <c r="K890" s="146"/>
      <c r="L890" s="275"/>
      <c r="M890" s="125"/>
      <c r="N890" s="147"/>
      <c r="O890" s="146"/>
      <c r="P890" s="125"/>
      <c r="Q890" s="275"/>
      <c r="R890" s="148"/>
      <c r="S890" s="148"/>
      <c r="T890" s="146"/>
      <c r="U890" s="146"/>
      <c r="V890" s="146"/>
      <c r="W890" s="272"/>
      <c r="X890" s="146"/>
      <c r="Y890" s="125"/>
      <c r="Z890" s="125"/>
      <c r="AA890" s="146"/>
      <c r="AB890" s="183"/>
      <c r="AC890" s="125"/>
      <c r="AD890" s="146"/>
      <c r="AE890" s="125"/>
      <c r="AF890" s="146"/>
      <c r="AG890" s="125"/>
      <c r="AH890" s="146"/>
      <c r="AI890" s="125"/>
      <c r="AJ890" s="125"/>
      <c r="AK890" s="146"/>
      <c r="AL890" s="125"/>
      <c r="AM890" s="125"/>
      <c r="AN890" s="146"/>
      <c r="AO890" s="125"/>
      <c r="AP890" s="146"/>
      <c r="AQ890" s="125"/>
      <c r="AR890" s="146"/>
      <c r="AS890" s="125"/>
      <c r="AT890" s="146"/>
      <c r="AU890" s="125"/>
      <c r="AV890" s="125"/>
      <c r="AW890" s="146"/>
      <c r="AX890" s="125"/>
      <c r="AY890" s="125"/>
      <c r="AZ890" s="185"/>
      <c r="BA890" s="125"/>
      <c r="BB890" s="125"/>
      <c r="BC890" s="125"/>
      <c r="BD890" s="125"/>
      <c r="BE890" s="125"/>
      <c r="BF890" s="125"/>
      <c r="BG890" s="125"/>
      <c r="BH890" s="125"/>
      <c r="BI890" s="125"/>
      <c r="BJ890" s="125"/>
    </row>
    <row r="891">
      <c r="A891" s="146"/>
      <c r="B891" s="146"/>
      <c r="C891" s="146"/>
      <c r="D891" s="146"/>
      <c r="F891" s="272"/>
      <c r="G891" s="273"/>
      <c r="H891" s="146"/>
      <c r="I891" s="274"/>
      <c r="J891" s="146"/>
      <c r="K891" s="146"/>
      <c r="L891" s="275"/>
      <c r="M891" s="125"/>
      <c r="N891" s="147"/>
      <c r="O891" s="146"/>
      <c r="P891" s="125"/>
      <c r="Q891" s="275"/>
      <c r="R891" s="148"/>
      <c r="S891" s="148"/>
      <c r="T891" s="146"/>
      <c r="U891" s="146"/>
      <c r="V891" s="146"/>
      <c r="W891" s="272"/>
      <c r="X891" s="146"/>
      <c r="Y891" s="125"/>
      <c r="Z891" s="125"/>
      <c r="AA891" s="146"/>
      <c r="AB891" s="183"/>
      <c r="AC891" s="125"/>
      <c r="AD891" s="146"/>
      <c r="AE891" s="125"/>
      <c r="AF891" s="146"/>
      <c r="AG891" s="125"/>
      <c r="AH891" s="146"/>
      <c r="AI891" s="125"/>
      <c r="AJ891" s="125"/>
      <c r="AK891" s="146"/>
      <c r="AL891" s="125"/>
      <c r="AM891" s="125"/>
      <c r="AN891" s="146"/>
      <c r="AO891" s="125"/>
      <c r="AP891" s="146"/>
      <c r="AQ891" s="125"/>
      <c r="AR891" s="146"/>
      <c r="AS891" s="125"/>
      <c r="AT891" s="146"/>
      <c r="AU891" s="125"/>
      <c r="AV891" s="125"/>
      <c r="AW891" s="146"/>
      <c r="AX891" s="125"/>
      <c r="AY891" s="125"/>
      <c r="AZ891" s="185"/>
      <c r="BA891" s="125"/>
      <c r="BB891" s="125"/>
      <c r="BC891" s="125"/>
      <c r="BD891" s="125"/>
      <c r="BE891" s="125"/>
      <c r="BF891" s="125"/>
      <c r="BG891" s="125"/>
      <c r="BH891" s="125"/>
      <c r="BI891" s="125"/>
      <c r="BJ891" s="125"/>
    </row>
    <row r="892">
      <c r="A892" s="146"/>
      <c r="B892" s="146"/>
      <c r="C892" s="146"/>
      <c r="D892" s="146"/>
      <c r="F892" s="272"/>
      <c r="G892" s="273"/>
      <c r="H892" s="146"/>
      <c r="I892" s="274"/>
      <c r="J892" s="146"/>
      <c r="K892" s="146"/>
      <c r="L892" s="275"/>
      <c r="M892" s="125"/>
      <c r="N892" s="147"/>
      <c r="O892" s="146"/>
      <c r="P892" s="125"/>
      <c r="Q892" s="275"/>
      <c r="R892" s="148"/>
      <c r="S892" s="148"/>
      <c r="T892" s="146"/>
      <c r="U892" s="146"/>
      <c r="V892" s="146"/>
      <c r="W892" s="272"/>
      <c r="X892" s="146"/>
      <c r="Y892" s="125"/>
      <c r="Z892" s="125"/>
      <c r="AA892" s="146"/>
      <c r="AB892" s="183"/>
      <c r="AC892" s="125"/>
      <c r="AD892" s="146"/>
      <c r="AE892" s="125"/>
      <c r="AF892" s="146"/>
      <c r="AG892" s="125"/>
      <c r="AH892" s="146"/>
      <c r="AI892" s="125"/>
      <c r="AJ892" s="125"/>
      <c r="AK892" s="146"/>
      <c r="AL892" s="125"/>
      <c r="AM892" s="125"/>
      <c r="AN892" s="146"/>
      <c r="AO892" s="125"/>
      <c r="AP892" s="146"/>
      <c r="AQ892" s="125"/>
      <c r="AR892" s="146"/>
      <c r="AS892" s="125"/>
      <c r="AT892" s="146"/>
      <c r="AU892" s="125"/>
      <c r="AV892" s="125"/>
      <c r="AW892" s="146"/>
      <c r="AX892" s="125"/>
      <c r="AY892" s="125"/>
      <c r="AZ892" s="185"/>
      <c r="BA892" s="125"/>
      <c r="BB892" s="125"/>
      <c r="BC892" s="125"/>
      <c r="BD892" s="125"/>
      <c r="BE892" s="125"/>
      <c r="BF892" s="125"/>
      <c r="BG892" s="125"/>
      <c r="BH892" s="125"/>
      <c r="BI892" s="125"/>
      <c r="BJ892" s="125"/>
    </row>
    <row r="893">
      <c r="A893" s="146"/>
      <c r="B893" s="146"/>
      <c r="C893" s="146"/>
      <c r="D893" s="146"/>
      <c r="F893" s="272"/>
      <c r="G893" s="273"/>
      <c r="H893" s="146"/>
      <c r="I893" s="274"/>
      <c r="J893" s="146"/>
      <c r="K893" s="146"/>
      <c r="L893" s="275"/>
      <c r="M893" s="125"/>
      <c r="N893" s="147"/>
      <c r="O893" s="146"/>
      <c r="P893" s="125"/>
      <c r="Q893" s="275"/>
      <c r="R893" s="148"/>
      <c r="S893" s="148"/>
      <c r="T893" s="146"/>
      <c r="U893" s="146"/>
      <c r="V893" s="146"/>
      <c r="W893" s="272"/>
      <c r="X893" s="146"/>
      <c r="Y893" s="125"/>
      <c r="Z893" s="125"/>
      <c r="AA893" s="146"/>
      <c r="AB893" s="183"/>
      <c r="AC893" s="125"/>
      <c r="AD893" s="146"/>
      <c r="AE893" s="125"/>
      <c r="AF893" s="146"/>
      <c r="AG893" s="125"/>
      <c r="AH893" s="146"/>
      <c r="AI893" s="125"/>
      <c r="AJ893" s="125"/>
      <c r="AK893" s="146"/>
      <c r="AL893" s="125"/>
      <c r="AM893" s="125"/>
      <c r="AN893" s="146"/>
      <c r="AO893" s="125"/>
      <c r="AP893" s="146"/>
      <c r="AQ893" s="125"/>
      <c r="AR893" s="146"/>
      <c r="AS893" s="125"/>
      <c r="AT893" s="146"/>
      <c r="AU893" s="125"/>
      <c r="AV893" s="125"/>
      <c r="AW893" s="146"/>
      <c r="AX893" s="125"/>
      <c r="AY893" s="125"/>
      <c r="AZ893" s="185"/>
      <c r="BA893" s="125"/>
      <c r="BB893" s="125"/>
      <c r="BC893" s="125"/>
      <c r="BD893" s="125"/>
      <c r="BE893" s="125"/>
      <c r="BF893" s="125"/>
      <c r="BG893" s="125"/>
      <c r="BH893" s="125"/>
      <c r="BI893" s="125"/>
      <c r="BJ893" s="125"/>
    </row>
    <row r="894">
      <c r="A894" s="146"/>
      <c r="B894" s="146"/>
      <c r="C894" s="146"/>
      <c r="D894" s="146"/>
      <c r="F894" s="272"/>
      <c r="G894" s="273"/>
      <c r="H894" s="146"/>
      <c r="I894" s="274"/>
      <c r="J894" s="146"/>
      <c r="K894" s="146"/>
      <c r="L894" s="275"/>
      <c r="M894" s="125"/>
      <c r="N894" s="147"/>
      <c r="O894" s="146"/>
      <c r="P894" s="125"/>
      <c r="Q894" s="275"/>
      <c r="R894" s="148"/>
      <c r="S894" s="148"/>
      <c r="T894" s="146"/>
      <c r="U894" s="146"/>
      <c r="V894" s="146"/>
      <c r="W894" s="272"/>
      <c r="X894" s="146"/>
      <c r="Y894" s="125"/>
      <c r="Z894" s="125"/>
      <c r="AA894" s="146"/>
      <c r="AB894" s="183"/>
      <c r="AC894" s="125"/>
      <c r="AD894" s="146"/>
      <c r="AE894" s="125"/>
      <c r="AF894" s="146"/>
      <c r="AG894" s="125"/>
      <c r="AH894" s="146"/>
      <c r="AI894" s="125"/>
      <c r="AJ894" s="125"/>
      <c r="AK894" s="146"/>
      <c r="AL894" s="125"/>
      <c r="AM894" s="125"/>
      <c r="AN894" s="146"/>
      <c r="AO894" s="125"/>
      <c r="AP894" s="146"/>
      <c r="AQ894" s="125"/>
      <c r="AR894" s="146"/>
      <c r="AS894" s="125"/>
      <c r="AT894" s="146"/>
      <c r="AU894" s="125"/>
      <c r="AV894" s="125"/>
      <c r="AW894" s="146"/>
      <c r="AX894" s="125"/>
      <c r="AY894" s="125"/>
      <c r="AZ894" s="185"/>
      <c r="BA894" s="125"/>
      <c r="BB894" s="125"/>
      <c r="BC894" s="125"/>
      <c r="BD894" s="125"/>
      <c r="BE894" s="125"/>
      <c r="BF894" s="125"/>
      <c r="BG894" s="125"/>
      <c r="BH894" s="125"/>
      <c r="BI894" s="125"/>
      <c r="BJ894" s="125"/>
    </row>
    <row r="895">
      <c r="A895" s="146"/>
      <c r="B895" s="146"/>
      <c r="C895" s="146"/>
      <c r="D895" s="146"/>
      <c r="F895" s="272"/>
      <c r="G895" s="273"/>
      <c r="H895" s="146"/>
      <c r="I895" s="274"/>
      <c r="J895" s="146"/>
      <c r="K895" s="146"/>
      <c r="L895" s="275"/>
      <c r="M895" s="125"/>
      <c r="N895" s="147"/>
      <c r="O895" s="146"/>
      <c r="P895" s="125"/>
      <c r="Q895" s="275"/>
      <c r="R895" s="148"/>
      <c r="S895" s="148"/>
      <c r="T895" s="146"/>
      <c r="U895" s="146"/>
      <c r="V895" s="146"/>
      <c r="W895" s="272"/>
      <c r="X895" s="146"/>
      <c r="Y895" s="125"/>
      <c r="Z895" s="125"/>
      <c r="AA895" s="146"/>
      <c r="AB895" s="183"/>
      <c r="AC895" s="125"/>
      <c r="AD895" s="146"/>
      <c r="AE895" s="125"/>
      <c r="AF895" s="146"/>
      <c r="AG895" s="125"/>
      <c r="AH895" s="146"/>
      <c r="AI895" s="125"/>
      <c r="AJ895" s="125"/>
      <c r="AK895" s="146"/>
      <c r="AL895" s="125"/>
      <c r="AM895" s="125"/>
      <c r="AN895" s="146"/>
      <c r="AO895" s="125"/>
      <c r="AP895" s="146"/>
      <c r="AQ895" s="125"/>
      <c r="AR895" s="146"/>
      <c r="AS895" s="125"/>
      <c r="AT895" s="146"/>
      <c r="AU895" s="125"/>
      <c r="AV895" s="125"/>
      <c r="AW895" s="146"/>
      <c r="AX895" s="125"/>
      <c r="AY895" s="125"/>
      <c r="AZ895" s="185"/>
      <c r="BA895" s="125"/>
      <c r="BB895" s="125"/>
      <c r="BC895" s="125"/>
      <c r="BD895" s="125"/>
      <c r="BE895" s="125"/>
      <c r="BF895" s="125"/>
      <c r="BG895" s="125"/>
      <c r="BH895" s="125"/>
      <c r="BI895" s="125"/>
      <c r="BJ895" s="125"/>
    </row>
    <row r="896">
      <c r="A896" s="146"/>
      <c r="B896" s="146"/>
      <c r="C896" s="146"/>
      <c r="D896" s="146"/>
      <c r="F896" s="272"/>
      <c r="G896" s="273"/>
      <c r="H896" s="146"/>
      <c r="I896" s="274"/>
      <c r="J896" s="146"/>
      <c r="K896" s="146"/>
      <c r="L896" s="275"/>
      <c r="M896" s="125"/>
      <c r="N896" s="147"/>
      <c r="O896" s="146"/>
      <c r="P896" s="125"/>
      <c r="Q896" s="275"/>
      <c r="R896" s="148"/>
      <c r="S896" s="148"/>
      <c r="T896" s="146"/>
      <c r="U896" s="146"/>
      <c r="V896" s="146"/>
      <c r="W896" s="272"/>
      <c r="X896" s="146"/>
      <c r="Y896" s="125"/>
      <c r="Z896" s="125"/>
      <c r="AA896" s="146"/>
      <c r="AB896" s="183"/>
      <c r="AC896" s="125"/>
      <c r="AD896" s="146"/>
      <c r="AE896" s="125"/>
      <c r="AF896" s="146"/>
      <c r="AG896" s="125"/>
      <c r="AH896" s="146"/>
      <c r="AI896" s="125"/>
      <c r="AJ896" s="125"/>
      <c r="AK896" s="146"/>
      <c r="AL896" s="125"/>
      <c r="AM896" s="125"/>
      <c r="AN896" s="146"/>
      <c r="AO896" s="125"/>
      <c r="AP896" s="146"/>
      <c r="AQ896" s="125"/>
      <c r="AR896" s="146"/>
      <c r="AS896" s="125"/>
      <c r="AT896" s="146"/>
      <c r="AU896" s="125"/>
      <c r="AV896" s="125"/>
      <c r="AW896" s="146"/>
      <c r="AX896" s="125"/>
      <c r="AY896" s="125"/>
      <c r="AZ896" s="185"/>
      <c r="BA896" s="125"/>
      <c r="BB896" s="125"/>
      <c r="BC896" s="125"/>
      <c r="BD896" s="125"/>
      <c r="BE896" s="125"/>
      <c r="BF896" s="125"/>
      <c r="BG896" s="125"/>
      <c r="BH896" s="125"/>
      <c r="BI896" s="125"/>
      <c r="BJ896" s="125"/>
    </row>
    <row r="897">
      <c r="A897" s="146"/>
      <c r="B897" s="146"/>
      <c r="C897" s="146"/>
      <c r="D897" s="146"/>
      <c r="F897" s="272"/>
      <c r="G897" s="273"/>
      <c r="H897" s="146"/>
      <c r="I897" s="274"/>
      <c r="J897" s="146"/>
      <c r="K897" s="146"/>
      <c r="L897" s="275"/>
      <c r="M897" s="125"/>
      <c r="N897" s="147"/>
      <c r="O897" s="146"/>
      <c r="P897" s="125"/>
      <c r="Q897" s="275"/>
      <c r="R897" s="148"/>
      <c r="S897" s="148"/>
      <c r="T897" s="146"/>
      <c r="U897" s="146"/>
      <c r="V897" s="146"/>
      <c r="W897" s="272"/>
      <c r="X897" s="146"/>
      <c r="Y897" s="125"/>
      <c r="Z897" s="125"/>
      <c r="AA897" s="146"/>
      <c r="AB897" s="183"/>
      <c r="AC897" s="125"/>
      <c r="AD897" s="146"/>
      <c r="AE897" s="125"/>
      <c r="AF897" s="146"/>
      <c r="AG897" s="125"/>
      <c r="AH897" s="146"/>
      <c r="AI897" s="125"/>
      <c r="AJ897" s="125"/>
      <c r="AK897" s="146"/>
      <c r="AL897" s="125"/>
      <c r="AM897" s="125"/>
      <c r="AN897" s="146"/>
      <c r="AO897" s="125"/>
      <c r="AP897" s="146"/>
      <c r="AQ897" s="125"/>
      <c r="AR897" s="146"/>
      <c r="AS897" s="125"/>
      <c r="AT897" s="146"/>
      <c r="AU897" s="125"/>
      <c r="AV897" s="125"/>
      <c r="AW897" s="146"/>
      <c r="AX897" s="125"/>
      <c r="AY897" s="125"/>
      <c r="AZ897" s="185"/>
      <c r="BA897" s="125"/>
      <c r="BB897" s="125"/>
      <c r="BC897" s="125"/>
      <c r="BD897" s="125"/>
      <c r="BE897" s="125"/>
      <c r="BF897" s="125"/>
      <c r="BG897" s="125"/>
      <c r="BH897" s="125"/>
      <c r="BI897" s="125"/>
      <c r="BJ897" s="125"/>
    </row>
    <row r="898">
      <c r="A898" s="146"/>
      <c r="B898" s="146"/>
      <c r="C898" s="146"/>
      <c r="D898" s="146"/>
      <c r="F898" s="272"/>
      <c r="G898" s="273"/>
      <c r="H898" s="146"/>
      <c r="I898" s="274"/>
      <c r="J898" s="146"/>
      <c r="K898" s="146"/>
      <c r="L898" s="275"/>
      <c r="M898" s="125"/>
      <c r="N898" s="147"/>
      <c r="O898" s="146"/>
      <c r="P898" s="125"/>
      <c r="Q898" s="275"/>
      <c r="R898" s="148"/>
      <c r="S898" s="148"/>
      <c r="T898" s="146"/>
      <c r="U898" s="146"/>
      <c r="V898" s="146"/>
      <c r="W898" s="272"/>
      <c r="X898" s="146"/>
      <c r="Y898" s="125"/>
      <c r="Z898" s="125"/>
      <c r="AA898" s="146"/>
      <c r="AB898" s="183"/>
      <c r="AC898" s="125"/>
      <c r="AD898" s="146"/>
      <c r="AE898" s="125"/>
      <c r="AF898" s="146"/>
      <c r="AG898" s="125"/>
      <c r="AH898" s="146"/>
      <c r="AI898" s="125"/>
      <c r="AJ898" s="125"/>
      <c r="AK898" s="146"/>
      <c r="AL898" s="125"/>
      <c r="AM898" s="125"/>
      <c r="AN898" s="146"/>
      <c r="AO898" s="125"/>
      <c r="AP898" s="146"/>
      <c r="AQ898" s="125"/>
      <c r="AR898" s="146"/>
      <c r="AS898" s="125"/>
      <c r="AT898" s="146"/>
      <c r="AU898" s="125"/>
      <c r="AV898" s="125"/>
      <c r="AW898" s="146"/>
      <c r="AX898" s="125"/>
      <c r="AY898" s="125"/>
      <c r="AZ898" s="185"/>
      <c r="BA898" s="125"/>
      <c r="BB898" s="125"/>
      <c r="BC898" s="125"/>
      <c r="BD898" s="125"/>
      <c r="BE898" s="125"/>
      <c r="BF898" s="125"/>
      <c r="BG898" s="125"/>
      <c r="BH898" s="125"/>
      <c r="BI898" s="125"/>
      <c r="BJ898" s="125"/>
    </row>
    <row r="899">
      <c r="A899" s="146"/>
      <c r="B899" s="146"/>
      <c r="C899" s="146"/>
      <c r="D899" s="146"/>
      <c r="F899" s="272"/>
      <c r="G899" s="273"/>
      <c r="H899" s="146"/>
      <c r="I899" s="274"/>
      <c r="J899" s="146"/>
      <c r="K899" s="146"/>
      <c r="L899" s="275"/>
      <c r="M899" s="125"/>
      <c r="N899" s="147"/>
      <c r="O899" s="146"/>
      <c r="P899" s="125"/>
      <c r="Q899" s="275"/>
      <c r="R899" s="148"/>
      <c r="S899" s="148"/>
      <c r="T899" s="146"/>
      <c r="U899" s="146"/>
      <c r="V899" s="146"/>
      <c r="W899" s="272"/>
      <c r="X899" s="146"/>
      <c r="Y899" s="125"/>
      <c r="Z899" s="125"/>
      <c r="AA899" s="146"/>
      <c r="AB899" s="183"/>
      <c r="AC899" s="125"/>
      <c r="AD899" s="146"/>
      <c r="AE899" s="125"/>
      <c r="AF899" s="146"/>
      <c r="AG899" s="125"/>
      <c r="AH899" s="146"/>
      <c r="AI899" s="125"/>
      <c r="AJ899" s="125"/>
      <c r="AK899" s="146"/>
      <c r="AL899" s="125"/>
      <c r="AM899" s="125"/>
      <c r="AN899" s="146"/>
      <c r="AO899" s="125"/>
      <c r="AP899" s="146"/>
      <c r="AQ899" s="125"/>
      <c r="AR899" s="146"/>
      <c r="AS899" s="125"/>
      <c r="AT899" s="146"/>
      <c r="AU899" s="125"/>
      <c r="AV899" s="125"/>
      <c r="AW899" s="146"/>
      <c r="AX899" s="125"/>
      <c r="AY899" s="125"/>
      <c r="AZ899" s="185"/>
      <c r="BA899" s="125"/>
      <c r="BB899" s="125"/>
      <c r="BC899" s="125"/>
      <c r="BD899" s="125"/>
      <c r="BE899" s="125"/>
      <c r="BF899" s="125"/>
      <c r="BG899" s="125"/>
      <c r="BH899" s="125"/>
      <c r="BI899" s="125"/>
      <c r="BJ899" s="125"/>
    </row>
    <row r="900">
      <c r="A900" s="146"/>
      <c r="B900" s="146"/>
      <c r="C900" s="146"/>
      <c r="D900" s="146"/>
      <c r="F900" s="272"/>
      <c r="G900" s="273"/>
      <c r="H900" s="146"/>
      <c r="I900" s="274"/>
      <c r="J900" s="146"/>
      <c r="K900" s="146"/>
      <c r="L900" s="275"/>
      <c r="M900" s="125"/>
      <c r="N900" s="147"/>
      <c r="O900" s="146"/>
      <c r="P900" s="125"/>
      <c r="Q900" s="275"/>
      <c r="R900" s="148"/>
      <c r="S900" s="148"/>
      <c r="T900" s="146"/>
      <c r="U900" s="146"/>
      <c r="V900" s="146"/>
      <c r="W900" s="272"/>
      <c r="X900" s="146"/>
      <c r="Y900" s="125"/>
      <c r="Z900" s="125"/>
      <c r="AA900" s="146"/>
      <c r="AB900" s="183"/>
      <c r="AC900" s="125"/>
      <c r="AD900" s="146"/>
      <c r="AE900" s="125"/>
      <c r="AF900" s="146"/>
      <c r="AG900" s="125"/>
      <c r="AH900" s="146"/>
      <c r="AI900" s="125"/>
      <c r="AJ900" s="125"/>
      <c r="AK900" s="146"/>
      <c r="AL900" s="125"/>
      <c r="AM900" s="125"/>
      <c r="AN900" s="146"/>
      <c r="AO900" s="125"/>
      <c r="AP900" s="146"/>
      <c r="AQ900" s="125"/>
      <c r="AR900" s="146"/>
      <c r="AS900" s="125"/>
      <c r="AT900" s="146"/>
      <c r="AU900" s="125"/>
      <c r="AV900" s="125"/>
      <c r="AW900" s="146"/>
      <c r="AX900" s="125"/>
      <c r="AY900" s="125"/>
      <c r="AZ900" s="185"/>
      <c r="BA900" s="125"/>
      <c r="BB900" s="125"/>
      <c r="BC900" s="125"/>
      <c r="BD900" s="125"/>
      <c r="BE900" s="125"/>
      <c r="BF900" s="125"/>
      <c r="BG900" s="125"/>
      <c r="BH900" s="125"/>
      <c r="BI900" s="125"/>
      <c r="BJ900" s="125"/>
    </row>
    <row r="901">
      <c r="A901" s="146"/>
      <c r="B901" s="146"/>
      <c r="C901" s="146"/>
      <c r="D901" s="146"/>
      <c r="F901" s="272"/>
      <c r="G901" s="273"/>
      <c r="H901" s="146"/>
      <c r="I901" s="274"/>
      <c r="J901" s="146"/>
      <c r="K901" s="146"/>
      <c r="L901" s="275"/>
      <c r="M901" s="125"/>
      <c r="N901" s="147"/>
      <c r="O901" s="146"/>
      <c r="P901" s="125"/>
      <c r="Q901" s="275"/>
      <c r="R901" s="148"/>
      <c r="S901" s="148"/>
      <c r="T901" s="146"/>
      <c r="U901" s="146"/>
      <c r="V901" s="146"/>
      <c r="W901" s="272"/>
      <c r="X901" s="146"/>
      <c r="Y901" s="125"/>
      <c r="Z901" s="125"/>
      <c r="AA901" s="146"/>
      <c r="AB901" s="183"/>
      <c r="AC901" s="125"/>
      <c r="AD901" s="146"/>
      <c r="AE901" s="125"/>
      <c r="AF901" s="146"/>
      <c r="AG901" s="125"/>
      <c r="AH901" s="146"/>
      <c r="AI901" s="125"/>
      <c r="AJ901" s="125"/>
      <c r="AK901" s="146"/>
      <c r="AL901" s="125"/>
      <c r="AM901" s="125"/>
      <c r="AN901" s="146"/>
      <c r="AO901" s="125"/>
      <c r="AP901" s="146"/>
      <c r="AQ901" s="125"/>
      <c r="AR901" s="146"/>
      <c r="AS901" s="125"/>
      <c r="AT901" s="146"/>
      <c r="AU901" s="125"/>
      <c r="AV901" s="125"/>
      <c r="AW901" s="146"/>
      <c r="AX901" s="125"/>
      <c r="AY901" s="125"/>
      <c r="AZ901" s="185"/>
      <c r="BA901" s="125"/>
      <c r="BB901" s="125"/>
      <c r="BC901" s="125"/>
      <c r="BD901" s="125"/>
      <c r="BE901" s="125"/>
      <c r="BF901" s="125"/>
      <c r="BG901" s="125"/>
      <c r="BH901" s="125"/>
      <c r="BI901" s="125"/>
      <c r="BJ901" s="125"/>
    </row>
    <row r="902">
      <c r="A902" s="146"/>
      <c r="B902" s="146"/>
      <c r="C902" s="146"/>
      <c r="D902" s="146"/>
      <c r="F902" s="272"/>
      <c r="G902" s="273"/>
      <c r="H902" s="146"/>
      <c r="I902" s="274"/>
      <c r="J902" s="146"/>
      <c r="K902" s="146"/>
      <c r="L902" s="275"/>
      <c r="M902" s="125"/>
      <c r="N902" s="147"/>
      <c r="O902" s="146"/>
      <c r="P902" s="125"/>
      <c r="Q902" s="275"/>
      <c r="R902" s="148"/>
      <c r="S902" s="148"/>
      <c r="T902" s="146"/>
      <c r="U902" s="146"/>
      <c r="V902" s="146"/>
      <c r="W902" s="272"/>
      <c r="X902" s="146"/>
      <c r="Y902" s="125"/>
      <c r="Z902" s="125"/>
      <c r="AA902" s="146"/>
      <c r="AB902" s="183"/>
      <c r="AC902" s="125"/>
      <c r="AD902" s="146"/>
      <c r="AE902" s="125"/>
      <c r="AF902" s="146"/>
      <c r="AG902" s="125"/>
      <c r="AH902" s="146"/>
      <c r="AI902" s="125"/>
      <c r="AJ902" s="125"/>
      <c r="AK902" s="146"/>
      <c r="AL902" s="125"/>
      <c r="AM902" s="125"/>
      <c r="AN902" s="146"/>
      <c r="AO902" s="125"/>
      <c r="AP902" s="146"/>
      <c r="AQ902" s="125"/>
      <c r="AR902" s="146"/>
      <c r="AS902" s="125"/>
      <c r="AT902" s="146"/>
      <c r="AU902" s="125"/>
      <c r="AV902" s="125"/>
      <c r="AW902" s="146"/>
      <c r="AX902" s="125"/>
      <c r="AY902" s="125"/>
      <c r="AZ902" s="185"/>
      <c r="BA902" s="125"/>
      <c r="BB902" s="125"/>
      <c r="BC902" s="125"/>
      <c r="BD902" s="125"/>
      <c r="BE902" s="125"/>
      <c r="BF902" s="125"/>
      <c r="BG902" s="125"/>
      <c r="BH902" s="125"/>
      <c r="BI902" s="125"/>
      <c r="BJ902" s="125"/>
    </row>
    <row r="903">
      <c r="A903" s="146"/>
      <c r="B903" s="146"/>
      <c r="C903" s="146"/>
      <c r="D903" s="146"/>
      <c r="F903" s="272"/>
      <c r="G903" s="273"/>
      <c r="H903" s="146"/>
      <c r="I903" s="274"/>
      <c r="J903" s="146"/>
      <c r="K903" s="146"/>
      <c r="L903" s="275"/>
      <c r="M903" s="125"/>
      <c r="N903" s="147"/>
      <c r="O903" s="146"/>
      <c r="P903" s="125"/>
      <c r="Q903" s="275"/>
      <c r="R903" s="148"/>
      <c r="S903" s="148"/>
      <c r="T903" s="146"/>
      <c r="U903" s="146"/>
      <c r="V903" s="146"/>
      <c r="W903" s="272"/>
      <c r="X903" s="146"/>
      <c r="Y903" s="125"/>
      <c r="Z903" s="125"/>
      <c r="AA903" s="146"/>
      <c r="AB903" s="183"/>
      <c r="AC903" s="125"/>
      <c r="AD903" s="146"/>
      <c r="AE903" s="125"/>
      <c r="AF903" s="146"/>
      <c r="AG903" s="125"/>
      <c r="AH903" s="146"/>
      <c r="AI903" s="125"/>
      <c r="AJ903" s="125"/>
      <c r="AK903" s="146"/>
      <c r="AL903" s="125"/>
      <c r="AM903" s="125"/>
      <c r="AN903" s="146"/>
      <c r="AO903" s="125"/>
      <c r="AP903" s="146"/>
      <c r="AQ903" s="125"/>
      <c r="AR903" s="146"/>
      <c r="AS903" s="125"/>
      <c r="AT903" s="146"/>
      <c r="AU903" s="125"/>
      <c r="AV903" s="125"/>
      <c r="AW903" s="146"/>
      <c r="AX903" s="125"/>
      <c r="AY903" s="125"/>
      <c r="AZ903" s="185"/>
      <c r="BA903" s="125"/>
      <c r="BB903" s="125"/>
      <c r="BC903" s="125"/>
      <c r="BD903" s="125"/>
      <c r="BE903" s="125"/>
      <c r="BF903" s="125"/>
      <c r="BG903" s="125"/>
      <c r="BH903" s="125"/>
      <c r="BI903" s="125"/>
      <c r="BJ903" s="125"/>
    </row>
    <row r="904">
      <c r="A904" s="146"/>
      <c r="B904" s="146"/>
      <c r="C904" s="146"/>
      <c r="D904" s="146"/>
      <c r="F904" s="272"/>
      <c r="G904" s="273"/>
      <c r="H904" s="146"/>
      <c r="I904" s="274"/>
      <c r="J904" s="146"/>
      <c r="K904" s="146"/>
      <c r="L904" s="275"/>
      <c r="M904" s="125"/>
      <c r="N904" s="147"/>
      <c r="O904" s="146"/>
      <c r="P904" s="125"/>
      <c r="Q904" s="275"/>
      <c r="R904" s="148"/>
      <c r="S904" s="148"/>
      <c r="T904" s="146"/>
      <c r="U904" s="146"/>
      <c r="V904" s="146"/>
      <c r="W904" s="272"/>
      <c r="X904" s="146"/>
      <c r="Y904" s="125"/>
      <c r="Z904" s="125"/>
      <c r="AA904" s="146"/>
      <c r="AB904" s="183"/>
      <c r="AC904" s="125"/>
      <c r="AD904" s="146"/>
      <c r="AE904" s="125"/>
      <c r="AF904" s="146"/>
      <c r="AG904" s="125"/>
      <c r="AH904" s="146"/>
      <c r="AI904" s="125"/>
      <c r="AJ904" s="125"/>
      <c r="AK904" s="146"/>
      <c r="AL904" s="125"/>
      <c r="AM904" s="125"/>
      <c r="AN904" s="146"/>
      <c r="AO904" s="125"/>
      <c r="AP904" s="146"/>
      <c r="AQ904" s="125"/>
      <c r="AR904" s="146"/>
      <c r="AS904" s="125"/>
      <c r="AT904" s="146"/>
      <c r="AU904" s="125"/>
      <c r="AV904" s="125"/>
      <c r="AW904" s="146"/>
      <c r="AX904" s="125"/>
      <c r="AY904" s="125"/>
      <c r="AZ904" s="185"/>
      <c r="BA904" s="125"/>
      <c r="BB904" s="125"/>
      <c r="BC904" s="125"/>
      <c r="BD904" s="125"/>
      <c r="BE904" s="125"/>
      <c r="BF904" s="125"/>
      <c r="BG904" s="125"/>
      <c r="BH904" s="125"/>
      <c r="BI904" s="125"/>
      <c r="BJ904" s="125"/>
    </row>
    <row r="905">
      <c r="A905" s="146"/>
      <c r="B905" s="146"/>
      <c r="C905" s="146"/>
      <c r="D905" s="146"/>
      <c r="F905" s="272"/>
      <c r="G905" s="273"/>
      <c r="H905" s="146"/>
      <c r="I905" s="274"/>
      <c r="J905" s="146"/>
      <c r="K905" s="146"/>
      <c r="L905" s="275"/>
      <c r="M905" s="125"/>
      <c r="N905" s="147"/>
      <c r="O905" s="146"/>
      <c r="P905" s="125"/>
      <c r="Q905" s="275"/>
      <c r="R905" s="148"/>
      <c r="S905" s="148"/>
      <c r="T905" s="146"/>
      <c r="U905" s="146"/>
      <c r="V905" s="146"/>
      <c r="W905" s="272"/>
      <c r="X905" s="146"/>
      <c r="Y905" s="125"/>
      <c r="Z905" s="125"/>
      <c r="AA905" s="146"/>
      <c r="AB905" s="183"/>
      <c r="AC905" s="125"/>
      <c r="AD905" s="146"/>
      <c r="AE905" s="125"/>
      <c r="AF905" s="146"/>
      <c r="AG905" s="125"/>
      <c r="AH905" s="146"/>
      <c r="AI905" s="125"/>
      <c r="AJ905" s="125"/>
      <c r="AK905" s="146"/>
      <c r="AL905" s="125"/>
      <c r="AM905" s="125"/>
      <c r="AN905" s="146"/>
      <c r="AO905" s="125"/>
      <c r="AP905" s="146"/>
      <c r="AQ905" s="125"/>
      <c r="AR905" s="146"/>
      <c r="AS905" s="125"/>
      <c r="AT905" s="146"/>
      <c r="AU905" s="125"/>
      <c r="AV905" s="125"/>
      <c r="AW905" s="146"/>
      <c r="AX905" s="125"/>
      <c r="AY905" s="125"/>
      <c r="AZ905" s="185"/>
      <c r="BA905" s="125"/>
      <c r="BB905" s="125"/>
      <c r="BC905" s="125"/>
      <c r="BD905" s="125"/>
      <c r="BE905" s="125"/>
      <c r="BF905" s="125"/>
      <c r="BG905" s="125"/>
      <c r="BH905" s="125"/>
      <c r="BI905" s="125"/>
      <c r="BJ905" s="125"/>
    </row>
    <row r="906">
      <c r="A906" s="146"/>
      <c r="B906" s="146"/>
      <c r="C906" s="146"/>
      <c r="D906" s="146"/>
      <c r="F906" s="272"/>
      <c r="G906" s="273"/>
      <c r="H906" s="146"/>
      <c r="I906" s="274"/>
      <c r="J906" s="146"/>
      <c r="K906" s="146"/>
      <c r="L906" s="275"/>
      <c r="M906" s="125"/>
      <c r="N906" s="147"/>
      <c r="O906" s="146"/>
      <c r="P906" s="125"/>
      <c r="Q906" s="275"/>
      <c r="R906" s="148"/>
      <c r="S906" s="148"/>
      <c r="T906" s="146"/>
      <c r="U906" s="146"/>
      <c r="V906" s="146"/>
      <c r="W906" s="272"/>
      <c r="X906" s="146"/>
      <c r="Y906" s="125"/>
      <c r="Z906" s="125"/>
      <c r="AA906" s="146"/>
      <c r="AB906" s="183"/>
      <c r="AC906" s="125"/>
      <c r="AD906" s="146"/>
      <c r="AE906" s="125"/>
      <c r="AF906" s="146"/>
      <c r="AG906" s="125"/>
      <c r="AH906" s="146"/>
      <c r="AI906" s="125"/>
      <c r="AJ906" s="125"/>
      <c r="AK906" s="146"/>
      <c r="AL906" s="125"/>
      <c r="AM906" s="125"/>
      <c r="AN906" s="146"/>
      <c r="AO906" s="125"/>
      <c r="AP906" s="146"/>
      <c r="AQ906" s="125"/>
      <c r="AR906" s="146"/>
      <c r="AS906" s="125"/>
      <c r="AT906" s="146"/>
      <c r="AU906" s="125"/>
      <c r="AV906" s="125"/>
      <c r="AW906" s="146"/>
      <c r="AX906" s="125"/>
      <c r="AY906" s="125"/>
      <c r="AZ906" s="185"/>
      <c r="BA906" s="125"/>
      <c r="BB906" s="125"/>
      <c r="BC906" s="125"/>
      <c r="BD906" s="125"/>
      <c r="BE906" s="125"/>
      <c r="BF906" s="125"/>
      <c r="BG906" s="125"/>
      <c r="BH906" s="125"/>
      <c r="BI906" s="125"/>
      <c r="BJ906" s="125"/>
    </row>
    <row r="907">
      <c r="A907" s="146"/>
      <c r="B907" s="146"/>
      <c r="C907" s="146"/>
      <c r="D907" s="146"/>
      <c r="F907" s="272"/>
      <c r="G907" s="273"/>
      <c r="H907" s="146"/>
      <c r="I907" s="274"/>
      <c r="J907" s="146"/>
      <c r="K907" s="146"/>
      <c r="L907" s="275"/>
      <c r="M907" s="125"/>
      <c r="N907" s="147"/>
      <c r="O907" s="146"/>
      <c r="P907" s="125"/>
      <c r="Q907" s="275"/>
      <c r="R907" s="148"/>
      <c r="S907" s="148"/>
      <c r="T907" s="146"/>
      <c r="U907" s="146"/>
      <c r="V907" s="146"/>
      <c r="W907" s="272"/>
      <c r="X907" s="146"/>
      <c r="Y907" s="125"/>
      <c r="Z907" s="125"/>
      <c r="AA907" s="146"/>
      <c r="AB907" s="183"/>
      <c r="AC907" s="125"/>
      <c r="AD907" s="146"/>
      <c r="AE907" s="125"/>
      <c r="AF907" s="146"/>
      <c r="AG907" s="125"/>
      <c r="AH907" s="146"/>
      <c r="AI907" s="125"/>
      <c r="AJ907" s="125"/>
      <c r="AK907" s="146"/>
      <c r="AL907" s="125"/>
      <c r="AM907" s="125"/>
      <c r="AN907" s="146"/>
      <c r="AO907" s="125"/>
      <c r="AP907" s="146"/>
      <c r="AQ907" s="125"/>
      <c r="AR907" s="146"/>
      <c r="AS907" s="125"/>
      <c r="AT907" s="146"/>
      <c r="AU907" s="125"/>
      <c r="AV907" s="125"/>
      <c r="AW907" s="146"/>
      <c r="AX907" s="125"/>
      <c r="AY907" s="125"/>
      <c r="AZ907" s="185"/>
      <c r="BA907" s="125"/>
      <c r="BB907" s="125"/>
      <c r="BC907" s="125"/>
      <c r="BD907" s="125"/>
      <c r="BE907" s="125"/>
      <c r="BF907" s="125"/>
      <c r="BG907" s="125"/>
      <c r="BH907" s="125"/>
      <c r="BI907" s="125"/>
      <c r="BJ907" s="125"/>
    </row>
    <row r="908">
      <c r="A908" s="146"/>
      <c r="B908" s="146"/>
      <c r="C908" s="146"/>
      <c r="D908" s="146"/>
      <c r="F908" s="272"/>
      <c r="G908" s="273"/>
      <c r="H908" s="146"/>
      <c r="I908" s="274"/>
      <c r="J908" s="146"/>
      <c r="K908" s="146"/>
      <c r="L908" s="275"/>
      <c r="M908" s="125"/>
      <c r="N908" s="147"/>
      <c r="O908" s="146"/>
      <c r="P908" s="125"/>
      <c r="Q908" s="275"/>
      <c r="R908" s="148"/>
      <c r="S908" s="148"/>
      <c r="T908" s="146"/>
      <c r="U908" s="146"/>
      <c r="V908" s="146"/>
      <c r="W908" s="272"/>
      <c r="X908" s="146"/>
      <c r="Y908" s="125"/>
      <c r="Z908" s="125"/>
      <c r="AA908" s="146"/>
      <c r="AB908" s="183"/>
      <c r="AC908" s="125"/>
      <c r="AD908" s="146"/>
      <c r="AE908" s="125"/>
      <c r="AF908" s="146"/>
      <c r="AG908" s="125"/>
      <c r="AH908" s="146"/>
      <c r="AI908" s="125"/>
      <c r="AJ908" s="125"/>
      <c r="AK908" s="146"/>
      <c r="AL908" s="125"/>
      <c r="AM908" s="125"/>
      <c r="AN908" s="146"/>
      <c r="AO908" s="125"/>
      <c r="AP908" s="146"/>
      <c r="AQ908" s="125"/>
      <c r="AR908" s="146"/>
      <c r="AS908" s="125"/>
      <c r="AT908" s="146"/>
      <c r="AU908" s="125"/>
      <c r="AV908" s="125"/>
      <c r="AW908" s="146"/>
      <c r="AX908" s="125"/>
      <c r="AY908" s="125"/>
      <c r="AZ908" s="185"/>
      <c r="BA908" s="125"/>
      <c r="BB908" s="125"/>
      <c r="BC908" s="125"/>
      <c r="BD908" s="125"/>
      <c r="BE908" s="125"/>
      <c r="BF908" s="125"/>
      <c r="BG908" s="125"/>
      <c r="BH908" s="125"/>
      <c r="BI908" s="125"/>
      <c r="BJ908" s="125"/>
    </row>
    <row r="909">
      <c r="A909" s="146"/>
      <c r="B909" s="146"/>
      <c r="C909" s="146"/>
      <c r="D909" s="146"/>
      <c r="F909" s="272"/>
      <c r="G909" s="273"/>
      <c r="H909" s="146"/>
      <c r="I909" s="274"/>
      <c r="J909" s="146"/>
      <c r="K909" s="146"/>
      <c r="L909" s="275"/>
      <c r="M909" s="125"/>
      <c r="N909" s="147"/>
      <c r="O909" s="146"/>
      <c r="P909" s="125"/>
      <c r="Q909" s="275"/>
      <c r="R909" s="148"/>
      <c r="S909" s="148"/>
      <c r="T909" s="146"/>
      <c r="U909" s="146"/>
      <c r="V909" s="146"/>
      <c r="W909" s="272"/>
      <c r="X909" s="146"/>
      <c r="Y909" s="125"/>
      <c r="Z909" s="125"/>
      <c r="AA909" s="146"/>
      <c r="AB909" s="183"/>
      <c r="AC909" s="125"/>
      <c r="AD909" s="146"/>
      <c r="AE909" s="125"/>
      <c r="AF909" s="146"/>
      <c r="AG909" s="125"/>
      <c r="AH909" s="146"/>
      <c r="AI909" s="125"/>
      <c r="AJ909" s="125"/>
      <c r="AK909" s="146"/>
      <c r="AL909" s="125"/>
      <c r="AM909" s="125"/>
      <c r="AN909" s="146"/>
      <c r="AO909" s="125"/>
      <c r="AP909" s="146"/>
      <c r="AQ909" s="125"/>
      <c r="AR909" s="146"/>
      <c r="AS909" s="125"/>
      <c r="AT909" s="146"/>
      <c r="AU909" s="125"/>
      <c r="AV909" s="125"/>
      <c r="AW909" s="146"/>
      <c r="AX909" s="125"/>
      <c r="AY909" s="125"/>
      <c r="AZ909" s="185"/>
      <c r="BA909" s="125"/>
      <c r="BB909" s="125"/>
      <c r="BC909" s="125"/>
      <c r="BD909" s="125"/>
      <c r="BE909" s="125"/>
      <c r="BF909" s="125"/>
      <c r="BG909" s="125"/>
      <c r="BH909" s="125"/>
      <c r="BI909" s="125"/>
      <c r="BJ909" s="125"/>
    </row>
    <row r="910">
      <c r="A910" s="146"/>
      <c r="B910" s="146"/>
      <c r="C910" s="146"/>
      <c r="D910" s="146"/>
      <c r="F910" s="272"/>
      <c r="G910" s="273"/>
      <c r="H910" s="146"/>
      <c r="I910" s="274"/>
      <c r="J910" s="146"/>
      <c r="K910" s="146"/>
      <c r="L910" s="275"/>
      <c r="M910" s="125"/>
      <c r="N910" s="147"/>
      <c r="O910" s="146"/>
      <c r="P910" s="125"/>
      <c r="Q910" s="275"/>
      <c r="R910" s="148"/>
      <c r="S910" s="148"/>
      <c r="T910" s="146"/>
      <c r="U910" s="146"/>
      <c r="V910" s="146"/>
      <c r="W910" s="272"/>
      <c r="X910" s="146"/>
      <c r="Y910" s="125"/>
      <c r="Z910" s="125"/>
      <c r="AA910" s="146"/>
      <c r="AB910" s="183"/>
      <c r="AC910" s="125"/>
      <c r="AD910" s="146"/>
      <c r="AE910" s="125"/>
      <c r="AF910" s="146"/>
      <c r="AG910" s="125"/>
      <c r="AH910" s="146"/>
      <c r="AI910" s="125"/>
      <c r="AJ910" s="125"/>
      <c r="AK910" s="146"/>
      <c r="AL910" s="125"/>
      <c r="AM910" s="125"/>
      <c r="AN910" s="146"/>
      <c r="AO910" s="125"/>
      <c r="AP910" s="146"/>
      <c r="AQ910" s="125"/>
      <c r="AR910" s="146"/>
      <c r="AS910" s="125"/>
      <c r="AT910" s="146"/>
      <c r="AU910" s="125"/>
      <c r="AV910" s="125"/>
      <c r="AW910" s="146"/>
      <c r="AX910" s="125"/>
      <c r="AY910" s="125"/>
      <c r="AZ910" s="185"/>
      <c r="BA910" s="125"/>
      <c r="BB910" s="125"/>
      <c r="BC910" s="125"/>
      <c r="BD910" s="125"/>
      <c r="BE910" s="125"/>
      <c r="BF910" s="125"/>
      <c r="BG910" s="125"/>
      <c r="BH910" s="125"/>
      <c r="BI910" s="125"/>
      <c r="BJ910" s="125"/>
    </row>
    <row r="911">
      <c r="A911" s="146"/>
      <c r="B911" s="146"/>
      <c r="C911" s="146"/>
      <c r="D911" s="146"/>
      <c r="F911" s="272"/>
      <c r="G911" s="273"/>
      <c r="H911" s="146"/>
      <c r="I911" s="274"/>
      <c r="J911" s="146"/>
      <c r="K911" s="146"/>
      <c r="L911" s="275"/>
      <c r="M911" s="125"/>
      <c r="N911" s="147"/>
      <c r="O911" s="146"/>
      <c r="P911" s="125"/>
      <c r="Q911" s="275"/>
      <c r="R911" s="148"/>
      <c r="S911" s="148"/>
      <c r="T911" s="146"/>
      <c r="U911" s="146"/>
      <c r="V911" s="146"/>
      <c r="W911" s="272"/>
      <c r="X911" s="146"/>
      <c r="Y911" s="125"/>
      <c r="Z911" s="125"/>
      <c r="AA911" s="146"/>
      <c r="AB911" s="183"/>
      <c r="AC911" s="125"/>
      <c r="AD911" s="146"/>
      <c r="AE911" s="125"/>
      <c r="AF911" s="146"/>
      <c r="AG911" s="125"/>
      <c r="AH911" s="146"/>
      <c r="AI911" s="125"/>
      <c r="AJ911" s="125"/>
      <c r="AK911" s="146"/>
      <c r="AL911" s="125"/>
      <c r="AM911" s="125"/>
      <c r="AN911" s="146"/>
      <c r="AO911" s="125"/>
      <c r="AP911" s="146"/>
      <c r="AQ911" s="125"/>
      <c r="AR911" s="146"/>
      <c r="AS911" s="125"/>
      <c r="AT911" s="146"/>
      <c r="AU911" s="125"/>
      <c r="AV911" s="125"/>
      <c r="AW911" s="146"/>
      <c r="AX911" s="125"/>
      <c r="AY911" s="125"/>
      <c r="AZ911" s="185"/>
      <c r="BA911" s="125"/>
      <c r="BB911" s="125"/>
      <c r="BC911" s="125"/>
      <c r="BD911" s="125"/>
      <c r="BE911" s="125"/>
      <c r="BF911" s="125"/>
      <c r="BG911" s="125"/>
      <c r="BH911" s="125"/>
      <c r="BI911" s="125"/>
      <c r="BJ911" s="125"/>
    </row>
    <row r="912">
      <c r="A912" s="146"/>
      <c r="B912" s="146"/>
      <c r="C912" s="146"/>
      <c r="D912" s="146"/>
      <c r="F912" s="272"/>
      <c r="G912" s="273"/>
      <c r="H912" s="146"/>
      <c r="I912" s="274"/>
      <c r="J912" s="146"/>
      <c r="K912" s="146"/>
      <c r="L912" s="275"/>
      <c r="M912" s="125"/>
      <c r="N912" s="147"/>
      <c r="O912" s="146"/>
      <c r="P912" s="125"/>
      <c r="Q912" s="275"/>
      <c r="R912" s="148"/>
      <c r="S912" s="148"/>
      <c r="T912" s="146"/>
      <c r="U912" s="146"/>
      <c r="V912" s="146"/>
      <c r="W912" s="272"/>
      <c r="X912" s="146"/>
      <c r="Y912" s="125"/>
      <c r="Z912" s="125"/>
      <c r="AA912" s="146"/>
      <c r="AB912" s="183"/>
      <c r="AC912" s="125"/>
      <c r="AD912" s="146"/>
      <c r="AE912" s="125"/>
      <c r="AF912" s="146"/>
      <c r="AG912" s="125"/>
      <c r="AH912" s="146"/>
      <c r="AI912" s="125"/>
      <c r="AJ912" s="125"/>
      <c r="AK912" s="146"/>
      <c r="AL912" s="125"/>
      <c r="AM912" s="125"/>
      <c r="AN912" s="146"/>
      <c r="AO912" s="125"/>
      <c r="AP912" s="146"/>
      <c r="AQ912" s="125"/>
      <c r="AR912" s="146"/>
      <c r="AS912" s="125"/>
      <c r="AT912" s="146"/>
      <c r="AU912" s="125"/>
      <c r="AV912" s="125"/>
      <c r="AW912" s="146"/>
      <c r="AX912" s="125"/>
      <c r="AY912" s="125"/>
      <c r="AZ912" s="185"/>
      <c r="BA912" s="125"/>
      <c r="BB912" s="125"/>
      <c r="BC912" s="125"/>
      <c r="BD912" s="125"/>
      <c r="BE912" s="125"/>
      <c r="BF912" s="125"/>
      <c r="BG912" s="125"/>
      <c r="BH912" s="125"/>
      <c r="BI912" s="125"/>
      <c r="BJ912" s="125"/>
    </row>
    <row r="913">
      <c r="A913" s="146"/>
      <c r="B913" s="146"/>
      <c r="C913" s="146"/>
      <c r="D913" s="146"/>
      <c r="F913" s="272"/>
      <c r="G913" s="273"/>
      <c r="H913" s="146"/>
      <c r="I913" s="274"/>
      <c r="J913" s="146"/>
      <c r="K913" s="146"/>
      <c r="L913" s="275"/>
      <c r="M913" s="125"/>
      <c r="N913" s="147"/>
      <c r="O913" s="146"/>
      <c r="P913" s="125"/>
      <c r="Q913" s="275"/>
      <c r="R913" s="148"/>
      <c r="S913" s="148"/>
      <c r="T913" s="146"/>
      <c r="U913" s="146"/>
      <c r="V913" s="146"/>
      <c r="W913" s="272"/>
      <c r="X913" s="146"/>
      <c r="Y913" s="125"/>
      <c r="Z913" s="125"/>
      <c r="AA913" s="146"/>
      <c r="AB913" s="183"/>
      <c r="AC913" s="125"/>
      <c r="AD913" s="146"/>
      <c r="AE913" s="125"/>
      <c r="AF913" s="146"/>
      <c r="AG913" s="125"/>
      <c r="AH913" s="146"/>
      <c r="AI913" s="125"/>
      <c r="AJ913" s="125"/>
      <c r="AK913" s="146"/>
      <c r="AL913" s="125"/>
      <c r="AM913" s="125"/>
      <c r="AN913" s="146"/>
      <c r="AO913" s="125"/>
      <c r="AP913" s="146"/>
      <c r="AQ913" s="125"/>
      <c r="AR913" s="146"/>
      <c r="AS913" s="125"/>
      <c r="AT913" s="146"/>
      <c r="AU913" s="125"/>
      <c r="AV913" s="125"/>
      <c r="AW913" s="146"/>
      <c r="AX913" s="125"/>
      <c r="AY913" s="125"/>
      <c r="AZ913" s="185"/>
      <c r="BA913" s="125"/>
      <c r="BB913" s="125"/>
      <c r="BC913" s="125"/>
      <c r="BD913" s="125"/>
      <c r="BE913" s="125"/>
      <c r="BF913" s="125"/>
      <c r="BG913" s="125"/>
      <c r="BH913" s="125"/>
      <c r="BI913" s="125"/>
      <c r="BJ913" s="125"/>
    </row>
    <row r="914">
      <c r="A914" s="146"/>
      <c r="B914" s="146"/>
      <c r="C914" s="146"/>
      <c r="D914" s="146"/>
      <c r="F914" s="272"/>
      <c r="G914" s="273"/>
      <c r="H914" s="146"/>
      <c r="I914" s="274"/>
      <c r="J914" s="146"/>
      <c r="K914" s="146"/>
      <c r="L914" s="275"/>
      <c r="M914" s="125"/>
      <c r="N914" s="147"/>
      <c r="O914" s="146"/>
      <c r="P914" s="125"/>
      <c r="Q914" s="275"/>
      <c r="R914" s="148"/>
      <c r="S914" s="148"/>
      <c r="T914" s="146"/>
      <c r="U914" s="146"/>
      <c r="V914" s="146"/>
      <c r="W914" s="272"/>
      <c r="X914" s="146"/>
      <c r="Y914" s="125"/>
      <c r="Z914" s="125"/>
      <c r="AA914" s="146"/>
      <c r="AB914" s="183"/>
      <c r="AC914" s="125"/>
      <c r="AD914" s="146"/>
      <c r="AE914" s="125"/>
      <c r="AF914" s="146"/>
      <c r="AG914" s="125"/>
      <c r="AH914" s="146"/>
      <c r="AI914" s="125"/>
      <c r="AJ914" s="125"/>
      <c r="AK914" s="146"/>
      <c r="AL914" s="125"/>
      <c r="AM914" s="125"/>
      <c r="AN914" s="146"/>
      <c r="AO914" s="125"/>
      <c r="AP914" s="146"/>
      <c r="AQ914" s="125"/>
      <c r="AR914" s="146"/>
      <c r="AS914" s="125"/>
      <c r="AT914" s="146"/>
      <c r="AU914" s="125"/>
      <c r="AV914" s="125"/>
      <c r="AW914" s="146"/>
      <c r="AX914" s="125"/>
      <c r="AY914" s="125"/>
      <c r="AZ914" s="185"/>
      <c r="BA914" s="125"/>
      <c r="BB914" s="125"/>
      <c r="BC914" s="125"/>
      <c r="BD914" s="125"/>
      <c r="BE914" s="125"/>
      <c r="BF914" s="125"/>
      <c r="BG914" s="125"/>
      <c r="BH914" s="125"/>
      <c r="BI914" s="125"/>
      <c r="BJ914" s="125"/>
    </row>
    <row r="915">
      <c r="A915" s="146"/>
      <c r="B915" s="146"/>
      <c r="C915" s="146"/>
      <c r="D915" s="146"/>
      <c r="F915" s="272"/>
      <c r="G915" s="273"/>
      <c r="H915" s="146"/>
      <c r="I915" s="274"/>
      <c r="J915" s="146"/>
      <c r="K915" s="146"/>
      <c r="L915" s="275"/>
      <c r="M915" s="125"/>
      <c r="N915" s="147"/>
      <c r="O915" s="146"/>
      <c r="P915" s="125"/>
      <c r="Q915" s="275"/>
      <c r="R915" s="148"/>
      <c r="S915" s="148"/>
      <c r="T915" s="146"/>
      <c r="U915" s="146"/>
      <c r="V915" s="146"/>
      <c r="W915" s="272"/>
      <c r="X915" s="146"/>
      <c r="Y915" s="125"/>
      <c r="Z915" s="125"/>
      <c r="AA915" s="146"/>
      <c r="AB915" s="183"/>
      <c r="AC915" s="125"/>
      <c r="AD915" s="146"/>
      <c r="AE915" s="125"/>
      <c r="AF915" s="146"/>
      <c r="AG915" s="125"/>
      <c r="AH915" s="146"/>
      <c r="AI915" s="125"/>
      <c r="AJ915" s="125"/>
      <c r="AK915" s="146"/>
      <c r="AL915" s="125"/>
      <c r="AM915" s="125"/>
      <c r="AN915" s="146"/>
      <c r="AO915" s="125"/>
      <c r="AP915" s="146"/>
      <c r="AQ915" s="125"/>
      <c r="AR915" s="146"/>
      <c r="AS915" s="125"/>
      <c r="AT915" s="146"/>
      <c r="AU915" s="125"/>
      <c r="AV915" s="125"/>
      <c r="AW915" s="146"/>
      <c r="AX915" s="125"/>
      <c r="AY915" s="125"/>
      <c r="AZ915" s="185"/>
      <c r="BA915" s="125"/>
      <c r="BB915" s="125"/>
      <c r="BC915" s="125"/>
      <c r="BD915" s="125"/>
      <c r="BE915" s="125"/>
      <c r="BF915" s="125"/>
      <c r="BG915" s="125"/>
      <c r="BH915" s="125"/>
      <c r="BI915" s="125"/>
      <c r="BJ915" s="125"/>
    </row>
    <row r="916">
      <c r="A916" s="146"/>
      <c r="B916" s="146"/>
      <c r="C916" s="146"/>
      <c r="D916" s="146"/>
      <c r="F916" s="272"/>
      <c r="G916" s="273"/>
      <c r="H916" s="146"/>
      <c r="I916" s="274"/>
      <c r="J916" s="146"/>
      <c r="K916" s="146"/>
      <c r="L916" s="275"/>
      <c r="M916" s="125"/>
      <c r="N916" s="147"/>
      <c r="O916" s="146"/>
      <c r="P916" s="125"/>
      <c r="Q916" s="275"/>
      <c r="R916" s="148"/>
      <c r="S916" s="148"/>
      <c r="T916" s="146"/>
      <c r="U916" s="146"/>
      <c r="V916" s="146"/>
      <c r="W916" s="272"/>
      <c r="X916" s="146"/>
      <c r="Y916" s="125"/>
      <c r="Z916" s="125"/>
      <c r="AA916" s="146"/>
      <c r="AB916" s="183"/>
      <c r="AC916" s="125"/>
      <c r="AD916" s="146"/>
      <c r="AE916" s="125"/>
      <c r="AF916" s="146"/>
      <c r="AG916" s="125"/>
      <c r="AH916" s="146"/>
      <c r="AI916" s="125"/>
      <c r="AJ916" s="125"/>
      <c r="AK916" s="146"/>
      <c r="AL916" s="125"/>
      <c r="AM916" s="125"/>
      <c r="AN916" s="146"/>
      <c r="AO916" s="125"/>
      <c r="AP916" s="146"/>
      <c r="AQ916" s="125"/>
      <c r="AR916" s="146"/>
      <c r="AS916" s="125"/>
      <c r="AT916" s="146"/>
      <c r="AU916" s="125"/>
      <c r="AV916" s="125"/>
      <c r="AW916" s="146"/>
      <c r="AX916" s="125"/>
      <c r="AY916" s="125"/>
      <c r="AZ916" s="185"/>
      <c r="BA916" s="125"/>
      <c r="BB916" s="125"/>
      <c r="BC916" s="125"/>
      <c r="BD916" s="125"/>
      <c r="BE916" s="125"/>
      <c r="BF916" s="125"/>
      <c r="BG916" s="125"/>
      <c r="BH916" s="125"/>
      <c r="BI916" s="125"/>
      <c r="BJ916" s="125"/>
    </row>
    <row r="917">
      <c r="A917" s="146"/>
      <c r="B917" s="146"/>
      <c r="C917" s="146"/>
      <c r="D917" s="146"/>
      <c r="F917" s="272"/>
      <c r="G917" s="273"/>
      <c r="H917" s="146"/>
      <c r="I917" s="274"/>
      <c r="J917" s="146"/>
      <c r="K917" s="146"/>
      <c r="L917" s="275"/>
      <c r="M917" s="125"/>
      <c r="N917" s="147"/>
      <c r="O917" s="146"/>
      <c r="P917" s="125"/>
      <c r="Q917" s="275"/>
      <c r="R917" s="148"/>
      <c r="S917" s="148"/>
      <c r="T917" s="146"/>
      <c r="U917" s="146"/>
      <c r="V917" s="146"/>
      <c r="W917" s="272"/>
      <c r="X917" s="146"/>
      <c r="Y917" s="125"/>
      <c r="Z917" s="125"/>
      <c r="AA917" s="146"/>
      <c r="AB917" s="183"/>
      <c r="AC917" s="125"/>
      <c r="AD917" s="146"/>
      <c r="AE917" s="125"/>
      <c r="AF917" s="146"/>
      <c r="AG917" s="125"/>
      <c r="AH917" s="146"/>
      <c r="AI917" s="125"/>
      <c r="AJ917" s="125"/>
      <c r="AK917" s="146"/>
      <c r="AL917" s="125"/>
      <c r="AM917" s="125"/>
      <c r="AN917" s="146"/>
      <c r="AO917" s="125"/>
      <c r="AP917" s="146"/>
      <c r="AQ917" s="125"/>
      <c r="AR917" s="146"/>
      <c r="AS917" s="125"/>
      <c r="AT917" s="146"/>
      <c r="AU917" s="125"/>
      <c r="AV917" s="125"/>
      <c r="AW917" s="146"/>
      <c r="AX917" s="125"/>
      <c r="AY917" s="125"/>
      <c r="AZ917" s="185"/>
      <c r="BA917" s="125"/>
      <c r="BB917" s="125"/>
      <c r="BC917" s="125"/>
      <c r="BD917" s="125"/>
      <c r="BE917" s="125"/>
      <c r="BF917" s="125"/>
      <c r="BG917" s="125"/>
      <c r="BH917" s="125"/>
      <c r="BI917" s="125"/>
      <c r="BJ917" s="125"/>
    </row>
    <row r="918">
      <c r="A918" s="146"/>
      <c r="B918" s="146"/>
      <c r="C918" s="146"/>
      <c r="D918" s="146"/>
      <c r="F918" s="272"/>
      <c r="G918" s="273"/>
      <c r="H918" s="146"/>
      <c r="I918" s="274"/>
      <c r="J918" s="146"/>
      <c r="K918" s="146"/>
      <c r="L918" s="275"/>
      <c r="M918" s="125"/>
      <c r="N918" s="147"/>
      <c r="O918" s="146"/>
      <c r="P918" s="125"/>
      <c r="Q918" s="275"/>
      <c r="R918" s="148"/>
      <c r="S918" s="148"/>
      <c r="T918" s="146"/>
      <c r="U918" s="146"/>
      <c r="V918" s="146"/>
      <c r="W918" s="272"/>
      <c r="X918" s="146"/>
      <c r="Y918" s="125"/>
      <c r="Z918" s="125"/>
      <c r="AA918" s="146"/>
      <c r="AB918" s="183"/>
      <c r="AC918" s="125"/>
      <c r="AD918" s="146"/>
      <c r="AE918" s="125"/>
      <c r="AF918" s="146"/>
      <c r="AG918" s="125"/>
      <c r="AH918" s="146"/>
      <c r="AI918" s="125"/>
      <c r="AJ918" s="125"/>
      <c r="AK918" s="146"/>
      <c r="AL918" s="125"/>
      <c r="AM918" s="125"/>
      <c r="AN918" s="146"/>
      <c r="AO918" s="125"/>
      <c r="AP918" s="146"/>
      <c r="AQ918" s="125"/>
      <c r="AR918" s="146"/>
      <c r="AS918" s="125"/>
      <c r="AT918" s="146"/>
      <c r="AU918" s="125"/>
      <c r="AV918" s="125"/>
      <c r="AW918" s="146"/>
      <c r="AX918" s="125"/>
      <c r="AY918" s="125"/>
      <c r="AZ918" s="185"/>
      <c r="BA918" s="125"/>
      <c r="BB918" s="125"/>
      <c r="BC918" s="125"/>
      <c r="BD918" s="125"/>
      <c r="BE918" s="125"/>
      <c r="BF918" s="125"/>
      <c r="BG918" s="125"/>
      <c r="BH918" s="125"/>
      <c r="BI918" s="125"/>
      <c r="BJ918" s="125"/>
    </row>
    <row r="919">
      <c r="A919" s="146"/>
      <c r="B919" s="146"/>
      <c r="C919" s="146"/>
      <c r="D919" s="146"/>
      <c r="F919" s="272"/>
      <c r="G919" s="273"/>
      <c r="H919" s="146"/>
      <c r="I919" s="274"/>
      <c r="J919" s="146"/>
      <c r="K919" s="146"/>
      <c r="L919" s="275"/>
      <c r="M919" s="125"/>
      <c r="N919" s="147"/>
      <c r="O919" s="146"/>
      <c r="P919" s="125"/>
      <c r="Q919" s="275"/>
      <c r="R919" s="148"/>
      <c r="S919" s="148"/>
      <c r="T919" s="146"/>
      <c r="U919" s="146"/>
      <c r="V919" s="146"/>
      <c r="W919" s="272"/>
      <c r="X919" s="146"/>
      <c r="Y919" s="125"/>
      <c r="Z919" s="125"/>
      <c r="AA919" s="146"/>
      <c r="AB919" s="183"/>
      <c r="AC919" s="125"/>
      <c r="AD919" s="146"/>
      <c r="AE919" s="125"/>
      <c r="AF919" s="146"/>
      <c r="AG919" s="125"/>
      <c r="AH919" s="146"/>
      <c r="AI919" s="125"/>
      <c r="AJ919" s="125"/>
      <c r="AK919" s="146"/>
      <c r="AL919" s="125"/>
      <c r="AM919" s="125"/>
      <c r="AN919" s="146"/>
      <c r="AO919" s="125"/>
      <c r="AP919" s="146"/>
      <c r="AQ919" s="125"/>
      <c r="AR919" s="146"/>
      <c r="AS919" s="125"/>
      <c r="AT919" s="146"/>
      <c r="AU919" s="125"/>
      <c r="AV919" s="125"/>
      <c r="AW919" s="146"/>
      <c r="AX919" s="125"/>
      <c r="AY919" s="125"/>
      <c r="AZ919" s="185"/>
      <c r="BA919" s="125"/>
      <c r="BB919" s="125"/>
      <c r="BC919" s="125"/>
      <c r="BD919" s="125"/>
      <c r="BE919" s="125"/>
      <c r="BF919" s="125"/>
      <c r="BG919" s="125"/>
      <c r="BH919" s="125"/>
      <c r="BI919" s="125"/>
      <c r="BJ919" s="125"/>
    </row>
    <row r="920">
      <c r="A920" s="146"/>
      <c r="B920" s="146"/>
      <c r="C920" s="146"/>
      <c r="D920" s="146"/>
      <c r="F920" s="272"/>
      <c r="G920" s="273"/>
      <c r="H920" s="146"/>
      <c r="I920" s="274"/>
      <c r="J920" s="146"/>
      <c r="K920" s="146"/>
      <c r="L920" s="275"/>
      <c r="M920" s="125"/>
      <c r="N920" s="147"/>
      <c r="O920" s="146"/>
      <c r="P920" s="125"/>
      <c r="Q920" s="275"/>
      <c r="R920" s="148"/>
      <c r="S920" s="148"/>
      <c r="T920" s="146"/>
      <c r="U920" s="146"/>
      <c r="V920" s="146"/>
      <c r="W920" s="272"/>
      <c r="X920" s="146"/>
      <c r="Y920" s="125"/>
      <c r="Z920" s="125"/>
      <c r="AA920" s="146"/>
      <c r="AB920" s="183"/>
      <c r="AC920" s="125"/>
      <c r="AD920" s="146"/>
      <c r="AE920" s="125"/>
      <c r="AF920" s="146"/>
      <c r="AG920" s="125"/>
      <c r="AH920" s="146"/>
      <c r="AI920" s="125"/>
      <c r="AJ920" s="125"/>
      <c r="AK920" s="146"/>
      <c r="AL920" s="125"/>
      <c r="AM920" s="125"/>
      <c r="AN920" s="146"/>
      <c r="AO920" s="125"/>
      <c r="AP920" s="146"/>
      <c r="AQ920" s="125"/>
      <c r="AR920" s="146"/>
      <c r="AS920" s="125"/>
      <c r="AT920" s="146"/>
      <c r="AU920" s="125"/>
      <c r="AV920" s="125"/>
      <c r="AW920" s="146"/>
      <c r="AX920" s="125"/>
      <c r="AY920" s="125"/>
      <c r="AZ920" s="185"/>
      <c r="BA920" s="125"/>
      <c r="BB920" s="125"/>
      <c r="BC920" s="125"/>
      <c r="BD920" s="125"/>
      <c r="BE920" s="125"/>
      <c r="BF920" s="125"/>
      <c r="BG920" s="125"/>
      <c r="BH920" s="125"/>
      <c r="BI920" s="125"/>
      <c r="BJ920" s="125"/>
    </row>
    <row r="921">
      <c r="A921" s="146"/>
      <c r="B921" s="146"/>
      <c r="C921" s="146"/>
      <c r="D921" s="146"/>
      <c r="F921" s="272"/>
      <c r="G921" s="273"/>
      <c r="H921" s="146"/>
      <c r="I921" s="274"/>
      <c r="J921" s="146"/>
      <c r="K921" s="146"/>
      <c r="L921" s="275"/>
      <c r="M921" s="125"/>
      <c r="N921" s="147"/>
      <c r="O921" s="146"/>
      <c r="P921" s="125"/>
      <c r="Q921" s="275"/>
      <c r="R921" s="148"/>
      <c r="S921" s="148"/>
      <c r="T921" s="146"/>
      <c r="U921" s="146"/>
      <c r="V921" s="146"/>
      <c r="W921" s="272"/>
      <c r="X921" s="146"/>
      <c r="Y921" s="125"/>
      <c r="Z921" s="125"/>
      <c r="AA921" s="146"/>
      <c r="AB921" s="183"/>
      <c r="AC921" s="125"/>
      <c r="AD921" s="146"/>
      <c r="AE921" s="125"/>
      <c r="AF921" s="146"/>
      <c r="AG921" s="125"/>
      <c r="AH921" s="146"/>
      <c r="AI921" s="125"/>
      <c r="AJ921" s="125"/>
      <c r="AK921" s="146"/>
      <c r="AL921" s="125"/>
      <c r="AM921" s="125"/>
      <c r="AN921" s="146"/>
      <c r="AO921" s="125"/>
      <c r="AP921" s="146"/>
      <c r="AQ921" s="125"/>
      <c r="AR921" s="146"/>
      <c r="AS921" s="125"/>
      <c r="AT921" s="146"/>
      <c r="AU921" s="125"/>
      <c r="AV921" s="125"/>
      <c r="AW921" s="146"/>
      <c r="AX921" s="125"/>
      <c r="AY921" s="125"/>
      <c r="AZ921" s="185"/>
      <c r="BA921" s="125"/>
      <c r="BB921" s="125"/>
      <c r="BC921" s="125"/>
      <c r="BD921" s="125"/>
      <c r="BE921" s="125"/>
      <c r="BF921" s="125"/>
      <c r="BG921" s="125"/>
      <c r="BH921" s="125"/>
      <c r="BI921" s="125"/>
      <c r="BJ921" s="125"/>
    </row>
    <row r="922">
      <c r="A922" s="146"/>
      <c r="B922" s="146"/>
      <c r="C922" s="146"/>
      <c r="D922" s="146"/>
      <c r="F922" s="272"/>
      <c r="G922" s="273"/>
      <c r="H922" s="146"/>
      <c r="I922" s="274"/>
      <c r="J922" s="146"/>
      <c r="K922" s="146"/>
      <c r="L922" s="275"/>
      <c r="M922" s="125"/>
      <c r="N922" s="147"/>
      <c r="O922" s="146"/>
      <c r="P922" s="125"/>
      <c r="Q922" s="275"/>
      <c r="R922" s="148"/>
      <c r="S922" s="148"/>
      <c r="T922" s="146"/>
      <c r="U922" s="146"/>
      <c r="V922" s="146"/>
      <c r="W922" s="272"/>
      <c r="X922" s="146"/>
      <c r="Y922" s="125"/>
      <c r="Z922" s="125"/>
      <c r="AA922" s="146"/>
      <c r="AB922" s="183"/>
      <c r="AC922" s="125"/>
      <c r="AD922" s="146"/>
      <c r="AE922" s="125"/>
      <c r="AF922" s="146"/>
      <c r="AG922" s="125"/>
      <c r="AH922" s="146"/>
      <c r="AI922" s="125"/>
      <c r="AJ922" s="125"/>
      <c r="AK922" s="146"/>
      <c r="AL922" s="125"/>
      <c r="AM922" s="125"/>
      <c r="AN922" s="146"/>
      <c r="AO922" s="125"/>
      <c r="AP922" s="146"/>
      <c r="AQ922" s="125"/>
      <c r="AR922" s="146"/>
      <c r="AS922" s="125"/>
      <c r="AT922" s="146"/>
      <c r="AU922" s="125"/>
      <c r="AV922" s="125"/>
      <c r="AW922" s="146"/>
      <c r="AX922" s="125"/>
      <c r="AY922" s="125"/>
      <c r="AZ922" s="185"/>
      <c r="BA922" s="125"/>
      <c r="BB922" s="125"/>
      <c r="BC922" s="125"/>
      <c r="BD922" s="125"/>
      <c r="BE922" s="125"/>
      <c r="BF922" s="125"/>
      <c r="BG922" s="125"/>
      <c r="BH922" s="125"/>
      <c r="BI922" s="125"/>
      <c r="BJ922" s="125"/>
    </row>
    <row r="923">
      <c r="A923" s="146"/>
      <c r="B923" s="146"/>
      <c r="C923" s="146"/>
      <c r="D923" s="146"/>
      <c r="F923" s="272"/>
      <c r="G923" s="273"/>
      <c r="H923" s="146"/>
      <c r="I923" s="274"/>
      <c r="J923" s="146"/>
      <c r="K923" s="146"/>
      <c r="L923" s="275"/>
      <c r="M923" s="125"/>
      <c r="N923" s="147"/>
      <c r="O923" s="146"/>
      <c r="P923" s="125"/>
      <c r="Q923" s="275"/>
      <c r="R923" s="148"/>
      <c r="S923" s="148"/>
      <c r="T923" s="146"/>
      <c r="U923" s="146"/>
      <c r="V923" s="146"/>
      <c r="W923" s="272"/>
      <c r="X923" s="146"/>
      <c r="Y923" s="125"/>
      <c r="Z923" s="125"/>
      <c r="AA923" s="146"/>
      <c r="AB923" s="183"/>
      <c r="AC923" s="125"/>
      <c r="AD923" s="146"/>
      <c r="AE923" s="125"/>
      <c r="AF923" s="146"/>
      <c r="AG923" s="125"/>
      <c r="AH923" s="146"/>
      <c r="AI923" s="125"/>
      <c r="AJ923" s="125"/>
      <c r="AK923" s="146"/>
      <c r="AL923" s="125"/>
      <c r="AM923" s="125"/>
      <c r="AN923" s="146"/>
      <c r="AO923" s="125"/>
      <c r="AP923" s="146"/>
      <c r="AQ923" s="125"/>
      <c r="AR923" s="146"/>
      <c r="AS923" s="125"/>
      <c r="AT923" s="146"/>
      <c r="AU923" s="125"/>
      <c r="AV923" s="125"/>
      <c r="AW923" s="146"/>
      <c r="AX923" s="125"/>
      <c r="AY923" s="125"/>
      <c r="AZ923" s="185"/>
      <c r="BA923" s="125"/>
      <c r="BB923" s="125"/>
      <c r="BC923" s="125"/>
      <c r="BD923" s="125"/>
      <c r="BE923" s="125"/>
      <c r="BF923" s="125"/>
      <c r="BG923" s="125"/>
      <c r="BH923" s="125"/>
      <c r="BI923" s="125"/>
      <c r="BJ923" s="125"/>
    </row>
    <row r="924">
      <c r="A924" s="146"/>
      <c r="B924" s="146"/>
      <c r="C924" s="146"/>
      <c r="D924" s="146"/>
      <c r="F924" s="272"/>
      <c r="G924" s="273"/>
      <c r="H924" s="146"/>
      <c r="I924" s="274"/>
      <c r="J924" s="146"/>
      <c r="K924" s="146"/>
      <c r="L924" s="275"/>
      <c r="M924" s="125"/>
      <c r="N924" s="147"/>
      <c r="O924" s="146"/>
      <c r="P924" s="125"/>
      <c r="Q924" s="275"/>
      <c r="R924" s="148"/>
      <c r="S924" s="148"/>
      <c r="T924" s="146"/>
      <c r="U924" s="146"/>
      <c r="V924" s="146"/>
      <c r="W924" s="272"/>
      <c r="X924" s="146"/>
      <c r="Y924" s="125"/>
      <c r="Z924" s="125"/>
      <c r="AA924" s="146"/>
      <c r="AB924" s="183"/>
      <c r="AC924" s="125"/>
      <c r="AD924" s="146"/>
      <c r="AE924" s="125"/>
      <c r="AF924" s="146"/>
      <c r="AG924" s="125"/>
      <c r="AH924" s="146"/>
      <c r="AI924" s="125"/>
      <c r="AJ924" s="125"/>
      <c r="AK924" s="146"/>
      <c r="AL924" s="125"/>
      <c r="AM924" s="125"/>
      <c r="AN924" s="146"/>
      <c r="AO924" s="125"/>
      <c r="AP924" s="146"/>
      <c r="AQ924" s="125"/>
      <c r="AR924" s="146"/>
      <c r="AS924" s="125"/>
      <c r="AT924" s="146"/>
      <c r="AU924" s="125"/>
      <c r="AV924" s="125"/>
      <c r="AW924" s="146"/>
      <c r="AX924" s="125"/>
      <c r="AY924" s="125"/>
      <c r="AZ924" s="185"/>
      <c r="BA924" s="125"/>
      <c r="BB924" s="125"/>
      <c r="BC924" s="125"/>
      <c r="BD924" s="125"/>
      <c r="BE924" s="125"/>
      <c r="BF924" s="125"/>
      <c r="BG924" s="125"/>
      <c r="BH924" s="125"/>
      <c r="BI924" s="125"/>
      <c r="BJ924" s="125"/>
    </row>
    <row r="925">
      <c r="A925" s="146"/>
      <c r="B925" s="146"/>
      <c r="C925" s="146"/>
      <c r="D925" s="146"/>
      <c r="F925" s="272"/>
      <c r="G925" s="273"/>
      <c r="H925" s="146"/>
      <c r="I925" s="274"/>
      <c r="J925" s="146"/>
      <c r="K925" s="146"/>
      <c r="L925" s="275"/>
      <c r="M925" s="125"/>
      <c r="N925" s="147"/>
      <c r="O925" s="146"/>
      <c r="P925" s="125"/>
      <c r="Q925" s="275"/>
      <c r="R925" s="148"/>
      <c r="S925" s="148"/>
      <c r="T925" s="146"/>
      <c r="U925" s="146"/>
      <c r="V925" s="146"/>
      <c r="W925" s="272"/>
      <c r="X925" s="146"/>
      <c r="Y925" s="125"/>
      <c r="Z925" s="125"/>
      <c r="AA925" s="146"/>
      <c r="AB925" s="183"/>
      <c r="AC925" s="125"/>
      <c r="AD925" s="146"/>
      <c r="AE925" s="125"/>
      <c r="AF925" s="146"/>
      <c r="AG925" s="125"/>
      <c r="AH925" s="146"/>
      <c r="AI925" s="125"/>
      <c r="AJ925" s="125"/>
      <c r="AK925" s="146"/>
      <c r="AL925" s="125"/>
      <c r="AM925" s="125"/>
      <c r="AN925" s="146"/>
      <c r="AO925" s="125"/>
      <c r="AP925" s="146"/>
      <c r="AQ925" s="125"/>
      <c r="AR925" s="146"/>
      <c r="AS925" s="125"/>
      <c r="AT925" s="146"/>
      <c r="AU925" s="125"/>
      <c r="AV925" s="125"/>
      <c r="AW925" s="146"/>
      <c r="AX925" s="125"/>
      <c r="AY925" s="125"/>
      <c r="AZ925" s="185"/>
      <c r="BA925" s="125"/>
      <c r="BB925" s="125"/>
      <c r="BC925" s="125"/>
      <c r="BD925" s="125"/>
      <c r="BE925" s="125"/>
      <c r="BF925" s="125"/>
      <c r="BG925" s="125"/>
      <c r="BH925" s="125"/>
      <c r="BI925" s="125"/>
      <c r="BJ925" s="125"/>
    </row>
    <row r="926">
      <c r="A926" s="146"/>
      <c r="B926" s="146"/>
      <c r="C926" s="146"/>
      <c r="D926" s="146"/>
      <c r="F926" s="272"/>
      <c r="G926" s="273"/>
      <c r="H926" s="146"/>
      <c r="I926" s="274"/>
      <c r="J926" s="146"/>
      <c r="K926" s="146"/>
      <c r="L926" s="275"/>
      <c r="M926" s="125"/>
      <c r="N926" s="147"/>
      <c r="O926" s="146"/>
      <c r="P926" s="125"/>
      <c r="Q926" s="275"/>
      <c r="R926" s="148"/>
      <c r="S926" s="148"/>
      <c r="T926" s="146"/>
      <c r="U926" s="146"/>
      <c r="V926" s="146"/>
      <c r="W926" s="272"/>
      <c r="X926" s="146"/>
      <c r="Y926" s="125"/>
      <c r="Z926" s="125"/>
      <c r="AA926" s="146"/>
      <c r="AB926" s="183"/>
      <c r="AC926" s="125"/>
      <c r="AD926" s="146"/>
      <c r="AE926" s="125"/>
      <c r="AF926" s="146"/>
      <c r="AG926" s="125"/>
      <c r="AH926" s="146"/>
      <c r="AI926" s="125"/>
      <c r="AJ926" s="125"/>
      <c r="AK926" s="146"/>
      <c r="AL926" s="125"/>
      <c r="AM926" s="125"/>
      <c r="AN926" s="146"/>
      <c r="AO926" s="125"/>
      <c r="AP926" s="146"/>
      <c r="AQ926" s="125"/>
      <c r="AR926" s="146"/>
      <c r="AS926" s="125"/>
      <c r="AT926" s="146"/>
      <c r="AU926" s="125"/>
      <c r="AV926" s="125"/>
      <c r="AW926" s="146"/>
      <c r="AX926" s="125"/>
      <c r="AY926" s="125"/>
      <c r="AZ926" s="185"/>
      <c r="BA926" s="125"/>
      <c r="BB926" s="125"/>
      <c r="BC926" s="125"/>
      <c r="BD926" s="125"/>
      <c r="BE926" s="125"/>
      <c r="BF926" s="125"/>
      <c r="BG926" s="125"/>
      <c r="BH926" s="125"/>
      <c r="BI926" s="125"/>
      <c r="BJ926" s="125"/>
    </row>
    <row r="927">
      <c r="A927" s="146"/>
      <c r="B927" s="146"/>
      <c r="C927" s="146"/>
      <c r="D927" s="146"/>
      <c r="F927" s="272"/>
      <c r="G927" s="273"/>
      <c r="H927" s="146"/>
      <c r="I927" s="274"/>
      <c r="J927" s="146"/>
      <c r="K927" s="146"/>
      <c r="L927" s="275"/>
      <c r="M927" s="125"/>
      <c r="N927" s="147"/>
      <c r="O927" s="146"/>
      <c r="P927" s="125"/>
      <c r="Q927" s="275"/>
      <c r="R927" s="148"/>
      <c r="S927" s="148"/>
      <c r="T927" s="146"/>
      <c r="U927" s="146"/>
      <c r="V927" s="146"/>
      <c r="W927" s="272"/>
      <c r="X927" s="146"/>
      <c r="Y927" s="125"/>
      <c r="Z927" s="125"/>
      <c r="AA927" s="146"/>
      <c r="AB927" s="183"/>
      <c r="AC927" s="125"/>
      <c r="AD927" s="146"/>
      <c r="AE927" s="125"/>
      <c r="AF927" s="146"/>
      <c r="AG927" s="125"/>
      <c r="AH927" s="146"/>
      <c r="AI927" s="125"/>
      <c r="AJ927" s="125"/>
      <c r="AK927" s="146"/>
      <c r="AL927" s="125"/>
      <c r="AM927" s="125"/>
      <c r="AN927" s="146"/>
      <c r="AO927" s="125"/>
      <c r="AP927" s="146"/>
      <c r="AQ927" s="125"/>
      <c r="AR927" s="146"/>
      <c r="AS927" s="125"/>
      <c r="AT927" s="146"/>
      <c r="AU927" s="125"/>
      <c r="AV927" s="125"/>
      <c r="AW927" s="146"/>
      <c r="AX927" s="125"/>
      <c r="AY927" s="125"/>
      <c r="AZ927" s="185"/>
      <c r="BA927" s="125"/>
      <c r="BB927" s="125"/>
      <c r="BC927" s="125"/>
      <c r="BD927" s="125"/>
      <c r="BE927" s="125"/>
      <c r="BF927" s="125"/>
      <c r="BG927" s="125"/>
      <c r="BH927" s="125"/>
      <c r="BI927" s="125"/>
      <c r="BJ927" s="125"/>
    </row>
    <row r="928">
      <c r="A928" s="146"/>
      <c r="B928" s="146"/>
      <c r="C928" s="146"/>
      <c r="D928" s="146"/>
      <c r="F928" s="272"/>
      <c r="G928" s="273"/>
      <c r="H928" s="146"/>
      <c r="I928" s="274"/>
      <c r="J928" s="146"/>
      <c r="K928" s="146"/>
      <c r="L928" s="275"/>
      <c r="M928" s="125"/>
      <c r="N928" s="147"/>
      <c r="O928" s="146"/>
      <c r="P928" s="125"/>
      <c r="Q928" s="275"/>
      <c r="R928" s="148"/>
      <c r="S928" s="148"/>
      <c r="T928" s="146"/>
      <c r="U928" s="146"/>
      <c r="V928" s="146"/>
      <c r="W928" s="272"/>
      <c r="X928" s="146"/>
      <c r="Y928" s="125"/>
      <c r="Z928" s="125"/>
      <c r="AA928" s="146"/>
      <c r="AB928" s="183"/>
      <c r="AC928" s="125"/>
      <c r="AD928" s="146"/>
      <c r="AE928" s="125"/>
      <c r="AF928" s="146"/>
      <c r="AG928" s="125"/>
      <c r="AH928" s="146"/>
      <c r="AI928" s="125"/>
      <c r="AJ928" s="125"/>
      <c r="AK928" s="146"/>
      <c r="AL928" s="125"/>
      <c r="AM928" s="125"/>
      <c r="AN928" s="146"/>
      <c r="AO928" s="125"/>
      <c r="AP928" s="146"/>
      <c r="AQ928" s="125"/>
      <c r="AR928" s="146"/>
      <c r="AS928" s="125"/>
      <c r="AT928" s="146"/>
      <c r="AU928" s="125"/>
      <c r="AV928" s="125"/>
      <c r="AW928" s="146"/>
      <c r="AX928" s="125"/>
      <c r="AY928" s="125"/>
      <c r="AZ928" s="185"/>
      <c r="BA928" s="125"/>
      <c r="BB928" s="125"/>
      <c r="BC928" s="125"/>
      <c r="BD928" s="125"/>
      <c r="BE928" s="125"/>
      <c r="BF928" s="125"/>
      <c r="BG928" s="125"/>
      <c r="BH928" s="125"/>
      <c r="BI928" s="125"/>
      <c r="BJ928" s="125"/>
    </row>
    <row r="929">
      <c r="A929" s="146"/>
      <c r="B929" s="146"/>
      <c r="C929" s="146"/>
      <c r="D929" s="146"/>
      <c r="F929" s="272"/>
      <c r="G929" s="273"/>
      <c r="H929" s="146"/>
      <c r="I929" s="274"/>
      <c r="J929" s="146"/>
      <c r="K929" s="146"/>
      <c r="L929" s="275"/>
      <c r="M929" s="125"/>
      <c r="N929" s="147"/>
      <c r="O929" s="146"/>
      <c r="P929" s="125"/>
      <c r="Q929" s="275"/>
      <c r="R929" s="148"/>
      <c r="S929" s="148"/>
      <c r="T929" s="146"/>
      <c r="U929" s="146"/>
      <c r="V929" s="146"/>
      <c r="W929" s="272"/>
      <c r="X929" s="146"/>
      <c r="Y929" s="125"/>
      <c r="Z929" s="125"/>
      <c r="AA929" s="146"/>
      <c r="AB929" s="183"/>
      <c r="AC929" s="125"/>
      <c r="AD929" s="146"/>
      <c r="AE929" s="125"/>
      <c r="AF929" s="146"/>
      <c r="AG929" s="125"/>
      <c r="AH929" s="146"/>
      <c r="AI929" s="125"/>
      <c r="AJ929" s="125"/>
      <c r="AK929" s="146"/>
      <c r="AL929" s="125"/>
      <c r="AM929" s="125"/>
      <c r="AN929" s="146"/>
      <c r="AO929" s="125"/>
      <c r="AP929" s="146"/>
      <c r="AQ929" s="125"/>
      <c r="AR929" s="146"/>
      <c r="AS929" s="125"/>
      <c r="AT929" s="146"/>
      <c r="AU929" s="125"/>
      <c r="AV929" s="125"/>
      <c r="AW929" s="146"/>
      <c r="AX929" s="125"/>
      <c r="AY929" s="125"/>
      <c r="AZ929" s="185"/>
      <c r="BA929" s="125"/>
      <c r="BB929" s="125"/>
      <c r="BC929" s="125"/>
      <c r="BD929" s="125"/>
      <c r="BE929" s="125"/>
      <c r="BF929" s="125"/>
      <c r="BG929" s="125"/>
      <c r="BH929" s="125"/>
      <c r="BI929" s="125"/>
      <c r="BJ929" s="125"/>
    </row>
    <row r="930">
      <c r="A930" s="146"/>
      <c r="B930" s="146"/>
      <c r="C930" s="146"/>
      <c r="D930" s="146"/>
      <c r="F930" s="272"/>
      <c r="G930" s="273"/>
      <c r="H930" s="146"/>
      <c r="I930" s="274"/>
      <c r="J930" s="146"/>
      <c r="K930" s="146"/>
      <c r="L930" s="275"/>
      <c r="M930" s="125"/>
      <c r="N930" s="147"/>
      <c r="O930" s="146"/>
      <c r="P930" s="125"/>
      <c r="Q930" s="275"/>
      <c r="R930" s="148"/>
      <c r="S930" s="148"/>
      <c r="T930" s="146"/>
      <c r="U930" s="146"/>
      <c r="V930" s="146"/>
      <c r="W930" s="272"/>
      <c r="X930" s="146"/>
      <c r="Y930" s="125"/>
      <c r="Z930" s="125"/>
      <c r="AA930" s="146"/>
      <c r="AB930" s="183"/>
      <c r="AC930" s="125"/>
      <c r="AD930" s="146"/>
      <c r="AE930" s="125"/>
      <c r="AF930" s="146"/>
      <c r="AG930" s="125"/>
      <c r="AH930" s="146"/>
      <c r="AI930" s="125"/>
      <c r="AJ930" s="125"/>
      <c r="AK930" s="146"/>
      <c r="AL930" s="125"/>
      <c r="AM930" s="125"/>
      <c r="AN930" s="146"/>
      <c r="AO930" s="125"/>
      <c r="AP930" s="146"/>
      <c r="AQ930" s="125"/>
      <c r="AR930" s="146"/>
      <c r="AS930" s="125"/>
      <c r="AT930" s="146"/>
      <c r="AU930" s="125"/>
      <c r="AV930" s="125"/>
      <c r="AW930" s="146"/>
      <c r="AX930" s="125"/>
      <c r="AY930" s="125"/>
      <c r="AZ930" s="185"/>
      <c r="BA930" s="125"/>
      <c r="BB930" s="125"/>
      <c r="BC930" s="125"/>
      <c r="BD930" s="125"/>
      <c r="BE930" s="125"/>
      <c r="BF930" s="125"/>
      <c r="BG930" s="125"/>
      <c r="BH930" s="125"/>
      <c r="BI930" s="125"/>
      <c r="BJ930" s="125"/>
    </row>
    <row r="931">
      <c r="A931" s="146"/>
      <c r="B931" s="146"/>
      <c r="C931" s="146"/>
      <c r="D931" s="146"/>
      <c r="F931" s="272"/>
      <c r="G931" s="273"/>
      <c r="H931" s="146"/>
      <c r="I931" s="274"/>
      <c r="J931" s="146"/>
      <c r="K931" s="146"/>
      <c r="L931" s="275"/>
      <c r="M931" s="125"/>
      <c r="N931" s="147"/>
      <c r="O931" s="146"/>
      <c r="P931" s="125"/>
      <c r="Q931" s="275"/>
      <c r="R931" s="148"/>
      <c r="S931" s="148"/>
      <c r="T931" s="146"/>
      <c r="U931" s="146"/>
      <c r="V931" s="146"/>
      <c r="W931" s="272"/>
      <c r="X931" s="146"/>
      <c r="Y931" s="125"/>
      <c r="Z931" s="125"/>
      <c r="AA931" s="146"/>
      <c r="AB931" s="183"/>
      <c r="AC931" s="125"/>
      <c r="AD931" s="146"/>
      <c r="AE931" s="125"/>
      <c r="AF931" s="146"/>
      <c r="AG931" s="125"/>
      <c r="AH931" s="146"/>
      <c r="AI931" s="125"/>
      <c r="AJ931" s="125"/>
      <c r="AK931" s="146"/>
      <c r="AL931" s="125"/>
      <c r="AM931" s="125"/>
      <c r="AN931" s="146"/>
      <c r="AO931" s="125"/>
      <c r="AP931" s="146"/>
      <c r="AQ931" s="125"/>
      <c r="AR931" s="146"/>
      <c r="AS931" s="125"/>
      <c r="AT931" s="146"/>
      <c r="AU931" s="125"/>
      <c r="AV931" s="125"/>
      <c r="AW931" s="146"/>
      <c r="AX931" s="125"/>
      <c r="AY931" s="125"/>
      <c r="AZ931" s="185"/>
      <c r="BA931" s="125"/>
      <c r="BB931" s="125"/>
      <c r="BC931" s="125"/>
      <c r="BD931" s="125"/>
      <c r="BE931" s="125"/>
      <c r="BF931" s="125"/>
      <c r="BG931" s="125"/>
      <c r="BH931" s="125"/>
      <c r="BI931" s="125"/>
      <c r="BJ931" s="125"/>
    </row>
    <row r="932">
      <c r="A932" s="146"/>
      <c r="B932" s="146"/>
      <c r="C932" s="146"/>
      <c r="D932" s="146"/>
      <c r="F932" s="272"/>
      <c r="G932" s="273"/>
      <c r="H932" s="146"/>
      <c r="I932" s="274"/>
      <c r="J932" s="146"/>
      <c r="K932" s="146"/>
      <c r="L932" s="275"/>
      <c r="M932" s="125"/>
      <c r="N932" s="147"/>
      <c r="O932" s="146"/>
      <c r="P932" s="125"/>
      <c r="Q932" s="275"/>
      <c r="R932" s="148"/>
      <c r="S932" s="148"/>
      <c r="T932" s="146"/>
      <c r="U932" s="146"/>
      <c r="V932" s="146"/>
      <c r="W932" s="272"/>
      <c r="X932" s="146"/>
      <c r="Y932" s="125"/>
      <c r="Z932" s="125"/>
      <c r="AA932" s="146"/>
      <c r="AB932" s="183"/>
      <c r="AC932" s="125"/>
      <c r="AD932" s="146"/>
      <c r="AE932" s="125"/>
      <c r="AF932" s="146"/>
      <c r="AG932" s="125"/>
      <c r="AH932" s="146"/>
      <c r="AI932" s="125"/>
      <c r="AJ932" s="125"/>
      <c r="AK932" s="146"/>
      <c r="AL932" s="125"/>
      <c r="AM932" s="125"/>
      <c r="AN932" s="146"/>
      <c r="AO932" s="125"/>
      <c r="AP932" s="146"/>
      <c r="AQ932" s="125"/>
      <c r="AR932" s="146"/>
      <c r="AS932" s="125"/>
      <c r="AT932" s="146"/>
      <c r="AU932" s="125"/>
      <c r="AV932" s="125"/>
      <c r="AW932" s="146"/>
      <c r="AX932" s="125"/>
      <c r="AY932" s="125"/>
      <c r="AZ932" s="185"/>
      <c r="BA932" s="125"/>
      <c r="BB932" s="125"/>
      <c r="BC932" s="125"/>
      <c r="BD932" s="125"/>
      <c r="BE932" s="125"/>
      <c r="BF932" s="125"/>
      <c r="BG932" s="125"/>
      <c r="BH932" s="125"/>
      <c r="BI932" s="125"/>
      <c r="BJ932" s="125"/>
    </row>
    <row r="933">
      <c r="A933" s="146"/>
      <c r="B933" s="146"/>
      <c r="C933" s="146"/>
      <c r="D933" s="146"/>
      <c r="F933" s="272"/>
      <c r="G933" s="273"/>
      <c r="H933" s="146"/>
      <c r="I933" s="274"/>
      <c r="J933" s="146"/>
      <c r="K933" s="146"/>
      <c r="L933" s="275"/>
      <c r="M933" s="125"/>
      <c r="N933" s="147"/>
      <c r="O933" s="146"/>
      <c r="P933" s="125"/>
      <c r="Q933" s="275"/>
      <c r="R933" s="148"/>
      <c r="S933" s="148"/>
      <c r="T933" s="146"/>
      <c r="U933" s="146"/>
      <c r="V933" s="146"/>
      <c r="W933" s="272"/>
      <c r="X933" s="146"/>
      <c r="Y933" s="125"/>
      <c r="Z933" s="125"/>
      <c r="AA933" s="146"/>
      <c r="AB933" s="183"/>
      <c r="AC933" s="125"/>
      <c r="AD933" s="146"/>
      <c r="AE933" s="125"/>
      <c r="AF933" s="146"/>
      <c r="AG933" s="125"/>
      <c r="AH933" s="146"/>
      <c r="AI933" s="125"/>
      <c r="AJ933" s="125"/>
      <c r="AK933" s="146"/>
      <c r="AL933" s="125"/>
      <c r="AM933" s="125"/>
      <c r="AN933" s="146"/>
      <c r="AO933" s="125"/>
      <c r="AP933" s="146"/>
      <c r="AQ933" s="125"/>
      <c r="AR933" s="146"/>
      <c r="AS933" s="125"/>
      <c r="AT933" s="146"/>
      <c r="AU933" s="125"/>
      <c r="AV933" s="125"/>
      <c r="AW933" s="146"/>
      <c r="AX933" s="125"/>
      <c r="AY933" s="125"/>
      <c r="AZ933" s="185"/>
      <c r="BA933" s="125"/>
      <c r="BB933" s="125"/>
      <c r="BC933" s="125"/>
      <c r="BD933" s="125"/>
      <c r="BE933" s="125"/>
      <c r="BF933" s="125"/>
      <c r="BG933" s="125"/>
      <c r="BH933" s="125"/>
      <c r="BI933" s="125"/>
      <c r="BJ933" s="125"/>
    </row>
    <row r="934">
      <c r="A934" s="146"/>
      <c r="B934" s="146"/>
      <c r="C934" s="146"/>
      <c r="D934" s="146"/>
      <c r="F934" s="272"/>
      <c r="G934" s="273"/>
      <c r="H934" s="146"/>
      <c r="I934" s="274"/>
      <c r="J934" s="146"/>
      <c r="K934" s="146"/>
      <c r="L934" s="275"/>
      <c r="M934" s="125"/>
      <c r="N934" s="147"/>
      <c r="O934" s="146"/>
      <c r="P934" s="125"/>
      <c r="Q934" s="275"/>
      <c r="R934" s="148"/>
      <c r="S934" s="148"/>
      <c r="T934" s="146"/>
      <c r="U934" s="146"/>
      <c r="V934" s="146"/>
      <c r="W934" s="272"/>
      <c r="X934" s="146"/>
      <c r="Y934" s="125"/>
      <c r="Z934" s="125"/>
      <c r="AA934" s="146"/>
      <c r="AB934" s="183"/>
      <c r="AC934" s="125"/>
      <c r="AD934" s="146"/>
      <c r="AE934" s="125"/>
      <c r="AF934" s="146"/>
      <c r="AG934" s="125"/>
      <c r="AH934" s="146"/>
      <c r="AI934" s="125"/>
      <c r="AJ934" s="125"/>
      <c r="AK934" s="146"/>
      <c r="AL934" s="125"/>
      <c r="AM934" s="125"/>
      <c r="AN934" s="146"/>
      <c r="AO934" s="125"/>
      <c r="AP934" s="146"/>
      <c r="AQ934" s="125"/>
      <c r="AR934" s="146"/>
      <c r="AS934" s="125"/>
      <c r="AT934" s="146"/>
      <c r="AU934" s="125"/>
      <c r="AV934" s="125"/>
      <c r="AW934" s="146"/>
      <c r="AX934" s="125"/>
      <c r="AY934" s="125"/>
      <c r="AZ934" s="185"/>
      <c r="BA934" s="125"/>
      <c r="BB934" s="125"/>
      <c r="BC934" s="125"/>
      <c r="BD934" s="125"/>
      <c r="BE934" s="125"/>
      <c r="BF934" s="125"/>
      <c r="BG934" s="125"/>
      <c r="BH934" s="125"/>
      <c r="BI934" s="125"/>
      <c r="BJ934" s="125"/>
    </row>
    <row r="935">
      <c r="A935" s="146"/>
      <c r="B935" s="146"/>
      <c r="C935" s="146"/>
      <c r="D935" s="146"/>
      <c r="F935" s="272"/>
      <c r="G935" s="273"/>
      <c r="H935" s="146"/>
      <c r="I935" s="274"/>
      <c r="J935" s="146"/>
      <c r="K935" s="146"/>
      <c r="L935" s="275"/>
      <c r="M935" s="125"/>
      <c r="N935" s="147"/>
      <c r="O935" s="146"/>
      <c r="P935" s="125"/>
      <c r="Q935" s="275"/>
      <c r="R935" s="148"/>
      <c r="S935" s="148"/>
      <c r="T935" s="146"/>
      <c r="U935" s="146"/>
      <c r="V935" s="146"/>
      <c r="W935" s="272"/>
      <c r="X935" s="146"/>
      <c r="Y935" s="125"/>
      <c r="Z935" s="125"/>
      <c r="AA935" s="146"/>
      <c r="AB935" s="183"/>
      <c r="AC935" s="125"/>
      <c r="AD935" s="146"/>
      <c r="AE935" s="125"/>
      <c r="AF935" s="146"/>
      <c r="AG935" s="125"/>
      <c r="AH935" s="146"/>
      <c r="AI935" s="125"/>
      <c r="AJ935" s="125"/>
      <c r="AK935" s="146"/>
      <c r="AL935" s="125"/>
      <c r="AM935" s="125"/>
      <c r="AN935" s="146"/>
      <c r="AO935" s="125"/>
      <c r="AP935" s="146"/>
      <c r="AQ935" s="125"/>
      <c r="AR935" s="146"/>
      <c r="AS935" s="125"/>
      <c r="AT935" s="146"/>
      <c r="AU935" s="125"/>
      <c r="AV935" s="125"/>
      <c r="AW935" s="146"/>
      <c r="AX935" s="125"/>
      <c r="AY935" s="125"/>
      <c r="AZ935" s="185"/>
      <c r="BA935" s="125"/>
      <c r="BB935" s="125"/>
      <c r="BC935" s="125"/>
      <c r="BD935" s="125"/>
      <c r="BE935" s="125"/>
      <c r="BF935" s="125"/>
      <c r="BG935" s="125"/>
      <c r="BH935" s="125"/>
      <c r="BI935" s="125"/>
      <c r="BJ935" s="125"/>
    </row>
    <row r="936">
      <c r="A936" s="146"/>
      <c r="B936" s="146"/>
      <c r="C936" s="146"/>
      <c r="D936" s="146"/>
      <c r="F936" s="272"/>
      <c r="G936" s="273"/>
      <c r="H936" s="146"/>
      <c r="I936" s="274"/>
      <c r="J936" s="146"/>
      <c r="K936" s="146"/>
      <c r="L936" s="275"/>
      <c r="M936" s="125"/>
      <c r="N936" s="147"/>
      <c r="O936" s="146"/>
      <c r="P936" s="125"/>
      <c r="Q936" s="275"/>
      <c r="R936" s="148"/>
      <c r="S936" s="148"/>
      <c r="T936" s="146"/>
      <c r="U936" s="146"/>
      <c r="V936" s="146"/>
      <c r="W936" s="272"/>
      <c r="X936" s="146"/>
      <c r="Y936" s="125"/>
      <c r="Z936" s="125"/>
      <c r="AA936" s="146"/>
      <c r="AB936" s="183"/>
      <c r="AC936" s="125"/>
      <c r="AD936" s="146"/>
      <c r="AE936" s="125"/>
      <c r="AF936" s="146"/>
      <c r="AG936" s="125"/>
      <c r="AH936" s="146"/>
      <c r="AI936" s="125"/>
      <c r="AJ936" s="125"/>
      <c r="AK936" s="146"/>
      <c r="AL936" s="125"/>
      <c r="AM936" s="125"/>
      <c r="AN936" s="146"/>
      <c r="AO936" s="125"/>
      <c r="AP936" s="146"/>
      <c r="AQ936" s="125"/>
      <c r="AR936" s="146"/>
      <c r="AS936" s="125"/>
      <c r="AT936" s="146"/>
      <c r="AU936" s="125"/>
      <c r="AV936" s="125"/>
      <c r="AW936" s="146"/>
      <c r="AX936" s="125"/>
      <c r="AY936" s="125"/>
      <c r="AZ936" s="185"/>
      <c r="BA936" s="125"/>
      <c r="BB936" s="125"/>
      <c r="BC936" s="125"/>
      <c r="BD936" s="125"/>
      <c r="BE936" s="125"/>
      <c r="BF936" s="125"/>
      <c r="BG936" s="125"/>
      <c r="BH936" s="125"/>
      <c r="BI936" s="125"/>
      <c r="BJ936" s="125"/>
    </row>
    <row r="937">
      <c r="A937" s="146"/>
      <c r="B937" s="146"/>
      <c r="C937" s="146"/>
      <c r="D937" s="146"/>
      <c r="F937" s="272"/>
      <c r="G937" s="273"/>
      <c r="H937" s="146"/>
      <c r="I937" s="274"/>
      <c r="J937" s="146"/>
      <c r="K937" s="146"/>
      <c r="L937" s="275"/>
      <c r="M937" s="125"/>
      <c r="N937" s="147"/>
      <c r="O937" s="146"/>
      <c r="P937" s="125"/>
      <c r="Q937" s="275"/>
      <c r="R937" s="148"/>
      <c r="S937" s="148"/>
      <c r="T937" s="146"/>
      <c r="U937" s="146"/>
      <c r="V937" s="146"/>
      <c r="W937" s="272"/>
      <c r="X937" s="146"/>
      <c r="Y937" s="125"/>
      <c r="Z937" s="125"/>
      <c r="AA937" s="146"/>
      <c r="AB937" s="183"/>
      <c r="AC937" s="125"/>
      <c r="AD937" s="146"/>
      <c r="AE937" s="125"/>
      <c r="AF937" s="146"/>
      <c r="AG937" s="125"/>
      <c r="AH937" s="146"/>
      <c r="AI937" s="125"/>
      <c r="AJ937" s="125"/>
      <c r="AK937" s="146"/>
      <c r="AL937" s="125"/>
      <c r="AM937" s="125"/>
      <c r="AN937" s="146"/>
      <c r="AO937" s="125"/>
      <c r="AP937" s="146"/>
      <c r="AQ937" s="125"/>
      <c r="AR937" s="146"/>
      <c r="AS937" s="125"/>
      <c r="AT937" s="146"/>
      <c r="AU937" s="125"/>
      <c r="AV937" s="125"/>
      <c r="AW937" s="146"/>
      <c r="AX937" s="125"/>
      <c r="AY937" s="125"/>
      <c r="AZ937" s="185"/>
      <c r="BA937" s="125"/>
      <c r="BB937" s="125"/>
      <c r="BC937" s="125"/>
      <c r="BD937" s="125"/>
      <c r="BE937" s="125"/>
      <c r="BF937" s="125"/>
      <c r="BG937" s="125"/>
      <c r="BH937" s="125"/>
      <c r="BI937" s="125"/>
      <c r="BJ937" s="125"/>
    </row>
    <row r="938">
      <c r="A938" s="146"/>
      <c r="B938" s="146"/>
      <c r="C938" s="146"/>
      <c r="D938" s="146"/>
      <c r="F938" s="272"/>
      <c r="G938" s="273"/>
      <c r="H938" s="146"/>
      <c r="I938" s="274"/>
      <c r="J938" s="146"/>
      <c r="K938" s="146"/>
      <c r="L938" s="275"/>
      <c r="M938" s="125"/>
      <c r="N938" s="147"/>
      <c r="O938" s="146"/>
      <c r="P938" s="125"/>
      <c r="Q938" s="275"/>
      <c r="R938" s="148"/>
      <c r="S938" s="148"/>
      <c r="T938" s="146"/>
      <c r="U938" s="146"/>
      <c r="V938" s="146"/>
      <c r="W938" s="272"/>
      <c r="X938" s="146"/>
      <c r="Y938" s="125"/>
      <c r="Z938" s="125"/>
      <c r="AA938" s="146"/>
      <c r="AB938" s="183"/>
      <c r="AC938" s="125"/>
      <c r="AD938" s="146"/>
      <c r="AE938" s="125"/>
      <c r="AF938" s="146"/>
      <c r="AG938" s="125"/>
      <c r="AH938" s="146"/>
      <c r="AI938" s="125"/>
      <c r="AJ938" s="125"/>
      <c r="AK938" s="146"/>
      <c r="AL938" s="125"/>
      <c r="AM938" s="125"/>
      <c r="AN938" s="146"/>
      <c r="AO938" s="125"/>
      <c r="AP938" s="146"/>
      <c r="AQ938" s="125"/>
      <c r="AR938" s="146"/>
      <c r="AS938" s="125"/>
      <c r="AT938" s="146"/>
      <c r="AU938" s="125"/>
      <c r="AV938" s="125"/>
      <c r="AW938" s="146"/>
      <c r="AX938" s="125"/>
      <c r="AY938" s="125"/>
      <c r="AZ938" s="185"/>
      <c r="BA938" s="125"/>
      <c r="BB938" s="125"/>
      <c r="BC938" s="125"/>
      <c r="BD938" s="125"/>
      <c r="BE938" s="125"/>
      <c r="BF938" s="125"/>
      <c r="BG938" s="125"/>
      <c r="BH938" s="125"/>
      <c r="BI938" s="125"/>
      <c r="BJ938" s="125"/>
    </row>
    <row r="939">
      <c r="A939" s="146"/>
      <c r="B939" s="146"/>
      <c r="C939" s="146"/>
      <c r="D939" s="146"/>
      <c r="F939" s="272"/>
      <c r="G939" s="273"/>
      <c r="H939" s="146"/>
      <c r="I939" s="274"/>
      <c r="J939" s="146"/>
      <c r="K939" s="146"/>
      <c r="L939" s="275"/>
      <c r="M939" s="125"/>
      <c r="N939" s="147"/>
      <c r="O939" s="146"/>
      <c r="P939" s="125"/>
      <c r="Q939" s="275"/>
      <c r="R939" s="148"/>
      <c r="S939" s="148"/>
      <c r="T939" s="146"/>
      <c r="U939" s="146"/>
      <c r="V939" s="146"/>
      <c r="W939" s="272"/>
      <c r="X939" s="146"/>
      <c r="Y939" s="125"/>
      <c r="Z939" s="125"/>
      <c r="AA939" s="146"/>
      <c r="AB939" s="183"/>
      <c r="AC939" s="125"/>
      <c r="AD939" s="146"/>
      <c r="AE939" s="125"/>
      <c r="AF939" s="146"/>
      <c r="AG939" s="125"/>
      <c r="AH939" s="146"/>
      <c r="AI939" s="125"/>
      <c r="AJ939" s="125"/>
      <c r="AK939" s="146"/>
      <c r="AL939" s="125"/>
      <c r="AM939" s="125"/>
      <c r="AN939" s="146"/>
      <c r="AO939" s="125"/>
      <c r="AP939" s="146"/>
      <c r="AQ939" s="125"/>
      <c r="AR939" s="146"/>
      <c r="AS939" s="125"/>
      <c r="AT939" s="146"/>
      <c r="AU939" s="125"/>
      <c r="AV939" s="125"/>
      <c r="AW939" s="146"/>
      <c r="AX939" s="125"/>
      <c r="AY939" s="125"/>
      <c r="AZ939" s="185"/>
      <c r="BA939" s="125"/>
      <c r="BB939" s="125"/>
      <c r="BC939" s="125"/>
      <c r="BD939" s="125"/>
      <c r="BE939" s="125"/>
      <c r="BF939" s="125"/>
      <c r="BG939" s="125"/>
      <c r="BH939" s="125"/>
      <c r="BI939" s="125"/>
      <c r="BJ939" s="125"/>
    </row>
    <row r="940">
      <c r="A940" s="146"/>
      <c r="B940" s="146"/>
      <c r="C940" s="146"/>
      <c r="D940" s="146"/>
      <c r="F940" s="272"/>
      <c r="G940" s="273"/>
      <c r="H940" s="146"/>
      <c r="I940" s="274"/>
      <c r="J940" s="146"/>
      <c r="K940" s="146"/>
      <c r="L940" s="275"/>
      <c r="M940" s="125"/>
      <c r="N940" s="147"/>
      <c r="O940" s="146"/>
      <c r="P940" s="125"/>
      <c r="Q940" s="275"/>
      <c r="R940" s="148"/>
      <c r="S940" s="148"/>
      <c r="T940" s="146"/>
      <c r="U940" s="146"/>
      <c r="V940" s="146"/>
      <c r="W940" s="272"/>
      <c r="X940" s="146"/>
      <c r="Y940" s="125"/>
      <c r="Z940" s="125"/>
      <c r="AA940" s="146"/>
      <c r="AB940" s="183"/>
      <c r="AC940" s="125"/>
      <c r="AD940" s="146"/>
      <c r="AE940" s="125"/>
      <c r="AF940" s="146"/>
      <c r="AG940" s="125"/>
      <c r="AH940" s="146"/>
      <c r="AI940" s="125"/>
      <c r="AJ940" s="125"/>
      <c r="AK940" s="146"/>
      <c r="AL940" s="125"/>
      <c r="AM940" s="125"/>
      <c r="AN940" s="146"/>
      <c r="AO940" s="125"/>
      <c r="AP940" s="146"/>
      <c r="AQ940" s="125"/>
      <c r="AR940" s="146"/>
      <c r="AS940" s="125"/>
      <c r="AT940" s="146"/>
      <c r="AU940" s="125"/>
      <c r="AV940" s="125"/>
      <c r="AW940" s="146"/>
      <c r="AX940" s="125"/>
      <c r="AY940" s="125"/>
      <c r="AZ940" s="185"/>
      <c r="BA940" s="125"/>
      <c r="BB940" s="125"/>
      <c r="BC940" s="125"/>
      <c r="BD940" s="125"/>
      <c r="BE940" s="125"/>
      <c r="BF940" s="125"/>
      <c r="BG940" s="125"/>
      <c r="BH940" s="125"/>
      <c r="BI940" s="125"/>
      <c r="BJ940" s="125"/>
    </row>
    <row r="941">
      <c r="A941" s="146"/>
      <c r="B941" s="146"/>
      <c r="C941" s="146"/>
      <c r="D941" s="146"/>
      <c r="F941" s="272"/>
      <c r="G941" s="273"/>
      <c r="H941" s="146"/>
      <c r="I941" s="274"/>
      <c r="J941" s="146"/>
      <c r="K941" s="146"/>
      <c r="L941" s="275"/>
      <c r="M941" s="125"/>
      <c r="N941" s="147"/>
      <c r="O941" s="146"/>
      <c r="P941" s="125"/>
      <c r="Q941" s="275"/>
      <c r="R941" s="148"/>
      <c r="S941" s="148"/>
      <c r="T941" s="146"/>
      <c r="U941" s="146"/>
      <c r="V941" s="146"/>
      <c r="W941" s="272"/>
      <c r="X941" s="146"/>
      <c r="Y941" s="125"/>
      <c r="Z941" s="125"/>
      <c r="AA941" s="146"/>
      <c r="AB941" s="183"/>
      <c r="AC941" s="125"/>
      <c r="AD941" s="146"/>
      <c r="AE941" s="125"/>
      <c r="AF941" s="146"/>
      <c r="AG941" s="125"/>
      <c r="AH941" s="146"/>
      <c r="AI941" s="125"/>
      <c r="AJ941" s="125"/>
      <c r="AK941" s="146"/>
      <c r="AL941" s="125"/>
      <c r="AM941" s="125"/>
      <c r="AN941" s="146"/>
      <c r="AO941" s="125"/>
      <c r="AP941" s="146"/>
      <c r="AQ941" s="125"/>
      <c r="AR941" s="146"/>
      <c r="AS941" s="125"/>
      <c r="AT941" s="146"/>
      <c r="AU941" s="125"/>
      <c r="AV941" s="125"/>
      <c r="AW941" s="146"/>
      <c r="AX941" s="125"/>
      <c r="AY941" s="125"/>
      <c r="AZ941" s="185"/>
      <c r="BA941" s="125"/>
      <c r="BB941" s="125"/>
      <c r="BC941" s="125"/>
      <c r="BD941" s="125"/>
      <c r="BE941" s="125"/>
      <c r="BF941" s="125"/>
      <c r="BG941" s="125"/>
      <c r="BH941" s="125"/>
      <c r="BI941" s="125"/>
      <c r="BJ941" s="125"/>
    </row>
    <row r="942">
      <c r="A942" s="146"/>
      <c r="B942" s="146"/>
      <c r="C942" s="146"/>
      <c r="D942" s="146"/>
      <c r="F942" s="272"/>
      <c r="G942" s="273"/>
      <c r="H942" s="146"/>
      <c r="I942" s="274"/>
      <c r="J942" s="146"/>
      <c r="K942" s="146"/>
      <c r="L942" s="275"/>
      <c r="M942" s="125"/>
      <c r="N942" s="147"/>
      <c r="O942" s="146"/>
      <c r="P942" s="125"/>
      <c r="Q942" s="275"/>
      <c r="R942" s="148"/>
      <c r="S942" s="148"/>
      <c r="T942" s="146"/>
      <c r="U942" s="146"/>
      <c r="V942" s="146"/>
      <c r="W942" s="272"/>
      <c r="X942" s="146"/>
      <c r="Y942" s="125"/>
      <c r="Z942" s="125"/>
      <c r="AA942" s="146"/>
      <c r="AB942" s="183"/>
      <c r="AC942" s="125"/>
      <c r="AD942" s="146"/>
      <c r="AE942" s="125"/>
      <c r="AF942" s="146"/>
      <c r="AG942" s="125"/>
      <c r="AH942" s="146"/>
      <c r="AI942" s="125"/>
      <c r="AJ942" s="125"/>
      <c r="AK942" s="146"/>
      <c r="AL942" s="125"/>
      <c r="AM942" s="125"/>
      <c r="AN942" s="146"/>
      <c r="AO942" s="125"/>
      <c r="AP942" s="146"/>
      <c r="AQ942" s="125"/>
      <c r="AR942" s="146"/>
      <c r="AS942" s="125"/>
      <c r="AT942" s="146"/>
      <c r="AU942" s="125"/>
      <c r="AV942" s="125"/>
      <c r="AW942" s="146"/>
      <c r="AX942" s="125"/>
      <c r="AY942" s="125"/>
      <c r="AZ942" s="185"/>
      <c r="BA942" s="125"/>
      <c r="BB942" s="125"/>
      <c r="BC942" s="125"/>
      <c r="BD942" s="125"/>
      <c r="BE942" s="125"/>
      <c r="BF942" s="125"/>
      <c r="BG942" s="125"/>
      <c r="BH942" s="125"/>
      <c r="BI942" s="125"/>
      <c r="BJ942" s="125"/>
    </row>
    <row r="943">
      <c r="A943" s="146"/>
      <c r="B943" s="146"/>
      <c r="C943" s="146"/>
      <c r="D943" s="146"/>
      <c r="F943" s="272"/>
      <c r="G943" s="273"/>
      <c r="H943" s="146"/>
      <c r="I943" s="274"/>
      <c r="J943" s="146"/>
      <c r="K943" s="146"/>
      <c r="L943" s="275"/>
      <c r="M943" s="125"/>
      <c r="N943" s="147"/>
      <c r="O943" s="146"/>
      <c r="P943" s="125"/>
      <c r="Q943" s="275"/>
      <c r="R943" s="148"/>
      <c r="S943" s="148"/>
      <c r="T943" s="146"/>
      <c r="U943" s="146"/>
      <c r="V943" s="146"/>
      <c r="W943" s="272"/>
      <c r="X943" s="146"/>
      <c r="Y943" s="125"/>
      <c r="Z943" s="125"/>
      <c r="AA943" s="146"/>
      <c r="AB943" s="183"/>
      <c r="AC943" s="125"/>
      <c r="AD943" s="146"/>
      <c r="AE943" s="125"/>
      <c r="AF943" s="146"/>
      <c r="AG943" s="125"/>
      <c r="AH943" s="146"/>
      <c r="AI943" s="125"/>
      <c r="AJ943" s="125"/>
      <c r="AK943" s="146"/>
      <c r="AL943" s="125"/>
      <c r="AM943" s="125"/>
      <c r="AN943" s="146"/>
      <c r="AO943" s="125"/>
      <c r="AP943" s="146"/>
      <c r="AQ943" s="125"/>
      <c r="AR943" s="146"/>
      <c r="AS943" s="125"/>
      <c r="AT943" s="146"/>
      <c r="AU943" s="125"/>
      <c r="AV943" s="125"/>
      <c r="AW943" s="146"/>
      <c r="AX943" s="125"/>
      <c r="AY943" s="125"/>
      <c r="AZ943" s="185"/>
      <c r="BA943" s="125"/>
      <c r="BB943" s="125"/>
      <c r="BC943" s="125"/>
      <c r="BD943" s="125"/>
      <c r="BE943" s="125"/>
      <c r="BF943" s="125"/>
      <c r="BG943" s="125"/>
      <c r="BH943" s="125"/>
      <c r="BI943" s="125"/>
      <c r="BJ943" s="125"/>
    </row>
    <row r="944">
      <c r="A944" s="146"/>
      <c r="B944" s="146"/>
      <c r="C944" s="146"/>
      <c r="D944" s="146"/>
      <c r="F944" s="272"/>
      <c r="G944" s="273"/>
      <c r="H944" s="146"/>
      <c r="I944" s="274"/>
      <c r="J944" s="146"/>
      <c r="K944" s="146"/>
      <c r="L944" s="275"/>
      <c r="M944" s="125"/>
      <c r="N944" s="147"/>
      <c r="O944" s="146"/>
      <c r="P944" s="125"/>
      <c r="Q944" s="275"/>
      <c r="R944" s="148"/>
      <c r="S944" s="148"/>
      <c r="T944" s="146"/>
      <c r="U944" s="146"/>
      <c r="V944" s="146"/>
      <c r="W944" s="272"/>
      <c r="X944" s="146"/>
      <c r="Y944" s="125"/>
      <c r="Z944" s="125"/>
      <c r="AA944" s="146"/>
      <c r="AB944" s="183"/>
      <c r="AC944" s="125"/>
      <c r="AD944" s="146"/>
      <c r="AE944" s="125"/>
      <c r="AF944" s="146"/>
      <c r="AG944" s="125"/>
      <c r="AH944" s="146"/>
      <c r="AI944" s="125"/>
      <c r="AJ944" s="125"/>
      <c r="AK944" s="146"/>
      <c r="AL944" s="125"/>
      <c r="AM944" s="125"/>
      <c r="AN944" s="146"/>
      <c r="AO944" s="125"/>
      <c r="AP944" s="146"/>
      <c r="AQ944" s="125"/>
      <c r="AR944" s="146"/>
      <c r="AS944" s="125"/>
      <c r="AT944" s="146"/>
      <c r="AU944" s="125"/>
      <c r="AV944" s="125"/>
      <c r="AW944" s="146"/>
      <c r="AX944" s="125"/>
      <c r="AY944" s="125"/>
      <c r="AZ944" s="185"/>
      <c r="BA944" s="125"/>
      <c r="BB944" s="125"/>
      <c r="BC944" s="125"/>
      <c r="BD944" s="125"/>
      <c r="BE944" s="125"/>
      <c r="BF944" s="125"/>
      <c r="BG944" s="125"/>
      <c r="BH944" s="125"/>
      <c r="BI944" s="125"/>
      <c r="BJ944" s="125"/>
    </row>
    <row r="945">
      <c r="A945" s="146"/>
      <c r="B945" s="146"/>
      <c r="C945" s="146"/>
      <c r="D945" s="146"/>
      <c r="F945" s="272"/>
      <c r="G945" s="273"/>
      <c r="H945" s="146"/>
      <c r="I945" s="274"/>
      <c r="J945" s="146"/>
      <c r="K945" s="146"/>
      <c r="L945" s="275"/>
      <c r="M945" s="125"/>
      <c r="N945" s="147"/>
      <c r="O945" s="146"/>
      <c r="P945" s="125"/>
      <c r="Q945" s="275"/>
      <c r="R945" s="148"/>
      <c r="S945" s="148"/>
      <c r="T945" s="146"/>
      <c r="U945" s="146"/>
      <c r="V945" s="146"/>
      <c r="W945" s="272"/>
      <c r="X945" s="146"/>
      <c r="Y945" s="125"/>
      <c r="Z945" s="125"/>
      <c r="AA945" s="146"/>
      <c r="AB945" s="183"/>
      <c r="AC945" s="125"/>
      <c r="AD945" s="146"/>
      <c r="AE945" s="125"/>
      <c r="AF945" s="146"/>
      <c r="AG945" s="125"/>
      <c r="AH945" s="146"/>
      <c r="AI945" s="125"/>
      <c r="AJ945" s="125"/>
      <c r="AK945" s="146"/>
      <c r="AL945" s="125"/>
      <c r="AM945" s="125"/>
      <c r="AN945" s="146"/>
      <c r="AO945" s="125"/>
      <c r="AP945" s="146"/>
      <c r="AQ945" s="125"/>
      <c r="AR945" s="146"/>
      <c r="AS945" s="125"/>
      <c r="AT945" s="146"/>
      <c r="AU945" s="125"/>
      <c r="AV945" s="125"/>
      <c r="AW945" s="146"/>
      <c r="AX945" s="125"/>
      <c r="AY945" s="125"/>
      <c r="AZ945" s="185"/>
      <c r="BA945" s="125"/>
      <c r="BB945" s="125"/>
      <c r="BC945" s="125"/>
      <c r="BD945" s="125"/>
      <c r="BE945" s="125"/>
      <c r="BF945" s="125"/>
      <c r="BG945" s="125"/>
      <c r="BH945" s="125"/>
      <c r="BI945" s="125"/>
      <c r="BJ945" s="125"/>
    </row>
    <row r="946">
      <c r="A946" s="146"/>
      <c r="B946" s="146"/>
      <c r="C946" s="146"/>
      <c r="D946" s="146"/>
      <c r="F946" s="272"/>
      <c r="G946" s="273"/>
      <c r="H946" s="146"/>
      <c r="I946" s="274"/>
      <c r="J946" s="146"/>
      <c r="K946" s="146"/>
      <c r="L946" s="275"/>
      <c r="M946" s="125"/>
      <c r="N946" s="147"/>
      <c r="O946" s="146"/>
      <c r="P946" s="125"/>
      <c r="Q946" s="275"/>
      <c r="R946" s="148"/>
      <c r="S946" s="148"/>
      <c r="T946" s="146"/>
      <c r="U946" s="146"/>
      <c r="V946" s="146"/>
      <c r="W946" s="272"/>
      <c r="X946" s="146"/>
      <c r="Y946" s="125"/>
      <c r="Z946" s="125"/>
      <c r="AA946" s="146"/>
      <c r="AB946" s="183"/>
      <c r="AC946" s="125"/>
      <c r="AD946" s="146"/>
      <c r="AE946" s="125"/>
      <c r="AF946" s="146"/>
      <c r="AG946" s="125"/>
      <c r="AH946" s="146"/>
      <c r="AI946" s="125"/>
      <c r="AJ946" s="125"/>
      <c r="AK946" s="146"/>
      <c r="AL946" s="125"/>
      <c r="AM946" s="125"/>
      <c r="AN946" s="146"/>
      <c r="AO946" s="125"/>
      <c r="AP946" s="146"/>
      <c r="AQ946" s="125"/>
      <c r="AR946" s="146"/>
      <c r="AS946" s="125"/>
      <c r="AT946" s="146"/>
      <c r="AU946" s="125"/>
      <c r="AV946" s="125"/>
      <c r="AW946" s="146"/>
      <c r="AX946" s="125"/>
      <c r="AY946" s="125"/>
      <c r="AZ946" s="185"/>
      <c r="BA946" s="125"/>
      <c r="BB946" s="125"/>
      <c r="BC946" s="125"/>
      <c r="BD946" s="125"/>
      <c r="BE946" s="125"/>
      <c r="BF946" s="125"/>
      <c r="BG946" s="125"/>
      <c r="BH946" s="125"/>
      <c r="BI946" s="125"/>
      <c r="BJ946" s="125"/>
    </row>
    <row r="947">
      <c r="A947" s="146"/>
      <c r="B947" s="146"/>
      <c r="C947" s="146"/>
      <c r="D947" s="146"/>
      <c r="F947" s="272"/>
      <c r="G947" s="273"/>
      <c r="H947" s="146"/>
      <c r="I947" s="274"/>
      <c r="J947" s="146"/>
      <c r="K947" s="146"/>
      <c r="L947" s="275"/>
      <c r="M947" s="125"/>
      <c r="N947" s="147"/>
      <c r="O947" s="146"/>
      <c r="P947" s="125"/>
      <c r="Q947" s="275"/>
      <c r="R947" s="148"/>
      <c r="S947" s="148"/>
      <c r="T947" s="146"/>
      <c r="U947" s="146"/>
      <c r="V947" s="146"/>
      <c r="W947" s="272"/>
      <c r="X947" s="146"/>
      <c r="Y947" s="125"/>
      <c r="Z947" s="125"/>
      <c r="AA947" s="146"/>
      <c r="AB947" s="183"/>
      <c r="AC947" s="125"/>
      <c r="AD947" s="146"/>
      <c r="AE947" s="125"/>
      <c r="AF947" s="146"/>
      <c r="AG947" s="125"/>
      <c r="AH947" s="146"/>
      <c r="AI947" s="125"/>
      <c r="AJ947" s="125"/>
      <c r="AK947" s="146"/>
      <c r="AL947" s="125"/>
      <c r="AM947" s="125"/>
      <c r="AN947" s="146"/>
      <c r="AO947" s="125"/>
      <c r="AP947" s="146"/>
      <c r="AQ947" s="125"/>
      <c r="AR947" s="146"/>
      <c r="AS947" s="125"/>
      <c r="AT947" s="146"/>
      <c r="AU947" s="125"/>
      <c r="AV947" s="125"/>
      <c r="AW947" s="146"/>
      <c r="AX947" s="125"/>
      <c r="AY947" s="125"/>
      <c r="AZ947" s="185"/>
      <c r="BA947" s="125"/>
      <c r="BB947" s="125"/>
      <c r="BC947" s="125"/>
      <c r="BD947" s="125"/>
      <c r="BE947" s="125"/>
      <c r="BF947" s="125"/>
      <c r="BG947" s="125"/>
      <c r="BH947" s="125"/>
      <c r="BI947" s="125"/>
      <c r="BJ947" s="125"/>
    </row>
    <row r="948">
      <c r="A948" s="146"/>
      <c r="B948" s="146"/>
      <c r="C948" s="146"/>
      <c r="D948" s="146"/>
      <c r="F948" s="272"/>
      <c r="G948" s="273"/>
      <c r="H948" s="146"/>
      <c r="I948" s="274"/>
      <c r="J948" s="146"/>
      <c r="K948" s="146"/>
      <c r="L948" s="275"/>
      <c r="M948" s="125"/>
      <c r="N948" s="147"/>
      <c r="O948" s="146"/>
      <c r="P948" s="125"/>
      <c r="Q948" s="275"/>
      <c r="R948" s="148"/>
      <c r="S948" s="148"/>
      <c r="T948" s="146"/>
      <c r="U948" s="146"/>
      <c r="V948" s="146"/>
      <c r="W948" s="272"/>
      <c r="X948" s="146"/>
      <c r="Y948" s="125"/>
      <c r="Z948" s="125"/>
      <c r="AA948" s="146"/>
      <c r="AB948" s="183"/>
      <c r="AC948" s="125"/>
      <c r="AD948" s="146"/>
      <c r="AE948" s="125"/>
      <c r="AF948" s="146"/>
      <c r="AG948" s="125"/>
      <c r="AH948" s="146"/>
      <c r="AI948" s="125"/>
      <c r="AJ948" s="125"/>
      <c r="AK948" s="146"/>
      <c r="AL948" s="125"/>
      <c r="AM948" s="125"/>
      <c r="AN948" s="146"/>
      <c r="AO948" s="125"/>
      <c r="AP948" s="146"/>
      <c r="AQ948" s="125"/>
      <c r="AR948" s="146"/>
      <c r="AS948" s="125"/>
      <c r="AT948" s="146"/>
      <c r="AU948" s="125"/>
      <c r="AV948" s="125"/>
      <c r="AW948" s="146"/>
      <c r="AX948" s="125"/>
      <c r="AY948" s="125"/>
      <c r="AZ948" s="185"/>
      <c r="BA948" s="125"/>
      <c r="BB948" s="125"/>
      <c r="BC948" s="125"/>
      <c r="BD948" s="125"/>
      <c r="BE948" s="125"/>
      <c r="BF948" s="125"/>
      <c r="BG948" s="125"/>
      <c r="BH948" s="125"/>
      <c r="BI948" s="125"/>
      <c r="BJ948" s="125"/>
    </row>
    <row r="949">
      <c r="A949" s="146"/>
      <c r="B949" s="146"/>
      <c r="C949" s="146"/>
      <c r="D949" s="146"/>
      <c r="F949" s="272"/>
      <c r="G949" s="273"/>
      <c r="H949" s="146"/>
      <c r="I949" s="274"/>
      <c r="J949" s="146"/>
      <c r="K949" s="146"/>
      <c r="L949" s="275"/>
      <c r="M949" s="125"/>
      <c r="N949" s="147"/>
      <c r="O949" s="146"/>
      <c r="P949" s="125"/>
      <c r="Q949" s="275"/>
      <c r="R949" s="148"/>
      <c r="S949" s="148"/>
      <c r="T949" s="146"/>
      <c r="U949" s="146"/>
      <c r="V949" s="146"/>
      <c r="W949" s="272"/>
      <c r="X949" s="146"/>
      <c r="Y949" s="125"/>
      <c r="Z949" s="125"/>
      <c r="AA949" s="146"/>
      <c r="AB949" s="183"/>
      <c r="AC949" s="125"/>
      <c r="AD949" s="146"/>
      <c r="AE949" s="125"/>
      <c r="AF949" s="146"/>
      <c r="AG949" s="125"/>
      <c r="AH949" s="146"/>
      <c r="AI949" s="125"/>
      <c r="AJ949" s="125"/>
      <c r="AK949" s="146"/>
      <c r="AL949" s="125"/>
      <c r="AM949" s="125"/>
      <c r="AN949" s="146"/>
      <c r="AO949" s="125"/>
      <c r="AP949" s="146"/>
      <c r="AQ949" s="125"/>
      <c r="AR949" s="146"/>
      <c r="AS949" s="125"/>
      <c r="AT949" s="146"/>
      <c r="AU949" s="125"/>
      <c r="AV949" s="125"/>
      <c r="AW949" s="146"/>
      <c r="AX949" s="125"/>
      <c r="AY949" s="125"/>
      <c r="AZ949" s="185"/>
      <c r="BA949" s="125"/>
      <c r="BB949" s="125"/>
      <c r="BC949" s="125"/>
      <c r="BD949" s="125"/>
      <c r="BE949" s="125"/>
      <c r="BF949" s="125"/>
      <c r="BG949" s="125"/>
      <c r="BH949" s="125"/>
      <c r="BI949" s="125"/>
      <c r="BJ949" s="125"/>
    </row>
    <row r="950">
      <c r="A950" s="146"/>
      <c r="B950" s="146"/>
      <c r="C950" s="146"/>
      <c r="D950" s="146"/>
      <c r="F950" s="272"/>
      <c r="G950" s="273"/>
      <c r="H950" s="146"/>
      <c r="I950" s="274"/>
      <c r="J950" s="146"/>
      <c r="K950" s="146"/>
      <c r="L950" s="275"/>
      <c r="M950" s="125"/>
      <c r="N950" s="147"/>
      <c r="O950" s="146"/>
      <c r="P950" s="125"/>
      <c r="Q950" s="275"/>
      <c r="R950" s="148"/>
      <c r="S950" s="148"/>
      <c r="T950" s="146"/>
      <c r="U950" s="146"/>
      <c r="V950" s="146"/>
      <c r="W950" s="272"/>
      <c r="X950" s="146"/>
      <c r="Y950" s="125"/>
      <c r="Z950" s="125"/>
      <c r="AA950" s="146"/>
      <c r="AB950" s="183"/>
      <c r="AC950" s="125"/>
      <c r="AD950" s="146"/>
      <c r="AE950" s="125"/>
      <c r="AF950" s="146"/>
      <c r="AG950" s="125"/>
      <c r="AH950" s="146"/>
      <c r="AI950" s="125"/>
      <c r="AJ950" s="125"/>
      <c r="AK950" s="146"/>
      <c r="AL950" s="125"/>
      <c r="AM950" s="125"/>
      <c r="AN950" s="146"/>
      <c r="AO950" s="125"/>
      <c r="AP950" s="146"/>
      <c r="AQ950" s="125"/>
      <c r="AR950" s="146"/>
      <c r="AS950" s="125"/>
      <c r="AT950" s="146"/>
      <c r="AU950" s="125"/>
      <c r="AV950" s="125"/>
      <c r="AW950" s="146"/>
      <c r="AX950" s="125"/>
      <c r="AY950" s="125"/>
      <c r="AZ950" s="185"/>
      <c r="BA950" s="125"/>
      <c r="BB950" s="125"/>
      <c r="BC950" s="125"/>
      <c r="BD950" s="125"/>
      <c r="BE950" s="125"/>
      <c r="BF950" s="125"/>
      <c r="BG950" s="125"/>
      <c r="BH950" s="125"/>
      <c r="BI950" s="125"/>
      <c r="BJ950" s="125"/>
    </row>
    <row r="951">
      <c r="A951" s="146"/>
      <c r="B951" s="146"/>
      <c r="C951" s="146"/>
      <c r="D951" s="146"/>
      <c r="F951" s="272"/>
      <c r="G951" s="273"/>
      <c r="H951" s="146"/>
      <c r="I951" s="274"/>
      <c r="J951" s="146"/>
      <c r="K951" s="146"/>
      <c r="L951" s="275"/>
      <c r="M951" s="125"/>
      <c r="N951" s="147"/>
      <c r="O951" s="146"/>
      <c r="P951" s="125"/>
      <c r="Q951" s="275"/>
      <c r="R951" s="148"/>
      <c r="S951" s="148"/>
      <c r="T951" s="146"/>
      <c r="U951" s="146"/>
      <c r="V951" s="146"/>
      <c r="W951" s="272"/>
      <c r="X951" s="146"/>
      <c r="Y951" s="125"/>
      <c r="Z951" s="125"/>
      <c r="AA951" s="146"/>
      <c r="AB951" s="183"/>
      <c r="AC951" s="125"/>
      <c r="AD951" s="146"/>
      <c r="AE951" s="125"/>
      <c r="AF951" s="146"/>
      <c r="AG951" s="125"/>
      <c r="AH951" s="146"/>
      <c r="AI951" s="125"/>
      <c r="AJ951" s="125"/>
      <c r="AK951" s="146"/>
      <c r="AL951" s="125"/>
      <c r="AM951" s="125"/>
      <c r="AN951" s="146"/>
      <c r="AO951" s="125"/>
      <c r="AP951" s="146"/>
      <c r="AQ951" s="125"/>
      <c r="AR951" s="146"/>
      <c r="AS951" s="125"/>
      <c r="AT951" s="146"/>
      <c r="AU951" s="125"/>
      <c r="AV951" s="125"/>
      <c r="AW951" s="146"/>
      <c r="AX951" s="125"/>
      <c r="AY951" s="125"/>
      <c r="AZ951" s="185"/>
      <c r="BA951" s="125"/>
      <c r="BB951" s="125"/>
      <c r="BC951" s="125"/>
      <c r="BD951" s="125"/>
      <c r="BE951" s="125"/>
      <c r="BF951" s="125"/>
      <c r="BG951" s="125"/>
      <c r="BH951" s="125"/>
      <c r="BI951" s="125"/>
      <c r="BJ951" s="125"/>
    </row>
    <row r="952">
      <c r="A952" s="146"/>
      <c r="B952" s="146"/>
      <c r="C952" s="146"/>
      <c r="D952" s="146"/>
      <c r="F952" s="272"/>
      <c r="G952" s="273"/>
      <c r="H952" s="146"/>
      <c r="I952" s="274"/>
      <c r="J952" s="146"/>
      <c r="K952" s="146"/>
      <c r="L952" s="275"/>
      <c r="M952" s="125"/>
      <c r="N952" s="147"/>
      <c r="O952" s="146"/>
      <c r="P952" s="125"/>
      <c r="Q952" s="275"/>
      <c r="R952" s="148"/>
      <c r="S952" s="148"/>
      <c r="T952" s="146"/>
      <c r="U952" s="146"/>
      <c r="V952" s="146"/>
      <c r="W952" s="272"/>
      <c r="X952" s="146"/>
      <c r="Y952" s="125"/>
      <c r="Z952" s="125"/>
      <c r="AA952" s="146"/>
      <c r="AB952" s="183"/>
      <c r="AC952" s="125"/>
      <c r="AD952" s="146"/>
      <c r="AE952" s="125"/>
      <c r="AF952" s="146"/>
      <c r="AG952" s="125"/>
      <c r="AH952" s="146"/>
      <c r="AI952" s="125"/>
      <c r="AJ952" s="125"/>
      <c r="AK952" s="146"/>
      <c r="AL952" s="125"/>
      <c r="AM952" s="125"/>
      <c r="AN952" s="146"/>
      <c r="AO952" s="125"/>
      <c r="AP952" s="146"/>
      <c r="AQ952" s="125"/>
      <c r="AR952" s="146"/>
      <c r="AS952" s="125"/>
      <c r="AT952" s="146"/>
      <c r="AU952" s="125"/>
      <c r="AV952" s="125"/>
      <c r="AW952" s="146"/>
      <c r="AX952" s="125"/>
      <c r="AY952" s="125"/>
      <c r="AZ952" s="185"/>
      <c r="BA952" s="125"/>
      <c r="BB952" s="125"/>
      <c r="BC952" s="125"/>
      <c r="BD952" s="125"/>
      <c r="BE952" s="125"/>
      <c r="BF952" s="125"/>
      <c r="BG952" s="125"/>
      <c r="BH952" s="125"/>
      <c r="BI952" s="125"/>
      <c r="BJ952" s="125"/>
    </row>
    <row r="953">
      <c r="A953" s="146"/>
      <c r="B953" s="146"/>
      <c r="C953" s="146"/>
      <c r="D953" s="146"/>
      <c r="F953" s="272"/>
      <c r="G953" s="273"/>
      <c r="H953" s="146"/>
      <c r="I953" s="274"/>
      <c r="J953" s="146"/>
      <c r="K953" s="146"/>
      <c r="L953" s="275"/>
      <c r="M953" s="125"/>
      <c r="N953" s="147"/>
      <c r="O953" s="146"/>
      <c r="P953" s="125"/>
      <c r="Q953" s="275"/>
      <c r="R953" s="148"/>
      <c r="S953" s="148"/>
      <c r="T953" s="146"/>
      <c r="U953" s="146"/>
      <c r="V953" s="146"/>
      <c r="W953" s="272"/>
      <c r="X953" s="146"/>
      <c r="Y953" s="125"/>
      <c r="Z953" s="125"/>
      <c r="AA953" s="146"/>
      <c r="AB953" s="183"/>
      <c r="AC953" s="125"/>
      <c r="AD953" s="146"/>
      <c r="AE953" s="125"/>
      <c r="AF953" s="146"/>
      <c r="AG953" s="125"/>
      <c r="AH953" s="146"/>
      <c r="AI953" s="125"/>
      <c r="AJ953" s="125"/>
      <c r="AK953" s="146"/>
      <c r="AL953" s="125"/>
      <c r="AM953" s="125"/>
      <c r="AN953" s="146"/>
      <c r="AO953" s="125"/>
      <c r="AP953" s="146"/>
      <c r="AQ953" s="125"/>
      <c r="AR953" s="146"/>
      <c r="AS953" s="125"/>
      <c r="AT953" s="146"/>
      <c r="AU953" s="125"/>
      <c r="AV953" s="125"/>
      <c r="AW953" s="146"/>
      <c r="AX953" s="125"/>
      <c r="AY953" s="125"/>
      <c r="AZ953" s="185"/>
      <c r="BA953" s="125"/>
      <c r="BB953" s="125"/>
      <c r="BC953" s="125"/>
      <c r="BD953" s="125"/>
      <c r="BE953" s="125"/>
      <c r="BF953" s="125"/>
      <c r="BG953" s="125"/>
      <c r="BH953" s="125"/>
      <c r="BI953" s="125"/>
      <c r="BJ953" s="125"/>
    </row>
    <row r="954">
      <c r="A954" s="146"/>
      <c r="B954" s="146"/>
      <c r="C954" s="146"/>
      <c r="D954" s="146"/>
      <c r="F954" s="272"/>
      <c r="G954" s="273"/>
      <c r="H954" s="146"/>
      <c r="I954" s="274"/>
      <c r="J954" s="146"/>
      <c r="K954" s="146"/>
      <c r="L954" s="275"/>
      <c r="M954" s="125"/>
      <c r="N954" s="147"/>
      <c r="O954" s="146"/>
      <c r="P954" s="125"/>
      <c r="Q954" s="275"/>
      <c r="R954" s="148"/>
      <c r="S954" s="148"/>
      <c r="T954" s="146"/>
      <c r="U954" s="146"/>
      <c r="V954" s="146"/>
      <c r="W954" s="272"/>
      <c r="X954" s="146"/>
      <c r="Y954" s="125"/>
      <c r="Z954" s="125"/>
      <c r="AA954" s="146"/>
      <c r="AB954" s="183"/>
      <c r="AC954" s="125"/>
      <c r="AD954" s="146"/>
      <c r="AE954" s="125"/>
      <c r="AF954" s="146"/>
      <c r="AG954" s="125"/>
      <c r="AH954" s="146"/>
      <c r="AI954" s="125"/>
      <c r="AJ954" s="125"/>
      <c r="AK954" s="146"/>
      <c r="AL954" s="125"/>
      <c r="AM954" s="125"/>
      <c r="AN954" s="146"/>
      <c r="AO954" s="125"/>
      <c r="AP954" s="146"/>
      <c r="AQ954" s="125"/>
      <c r="AR954" s="146"/>
      <c r="AS954" s="125"/>
      <c r="AT954" s="146"/>
      <c r="AU954" s="125"/>
      <c r="AV954" s="125"/>
      <c r="AW954" s="146"/>
      <c r="AX954" s="125"/>
      <c r="AY954" s="125"/>
      <c r="AZ954" s="185"/>
      <c r="BA954" s="125"/>
      <c r="BB954" s="125"/>
      <c r="BC954" s="125"/>
      <c r="BD954" s="125"/>
      <c r="BE954" s="125"/>
      <c r="BF954" s="125"/>
      <c r="BG954" s="125"/>
      <c r="BH954" s="125"/>
      <c r="BI954" s="125"/>
      <c r="BJ954" s="125"/>
    </row>
    <row r="955">
      <c r="A955" s="146"/>
      <c r="B955" s="146"/>
      <c r="C955" s="146"/>
      <c r="D955" s="146"/>
      <c r="F955" s="272"/>
      <c r="G955" s="273"/>
      <c r="H955" s="146"/>
      <c r="I955" s="274"/>
      <c r="J955" s="146"/>
      <c r="K955" s="146"/>
      <c r="L955" s="275"/>
      <c r="M955" s="125"/>
      <c r="N955" s="147"/>
      <c r="O955" s="146"/>
      <c r="P955" s="125"/>
      <c r="Q955" s="275"/>
      <c r="R955" s="148"/>
      <c r="S955" s="148"/>
      <c r="T955" s="146"/>
      <c r="U955" s="146"/>
      <c r="V955" s="146"/>
      <c r="W955" s="272"/>
      <c r="X955" s="146"/>
      <c r="Y955" s="125"/>
      <c r="Z955" s="125"/>
      <c r="AA955" s="146"/>
      <c r="AB955" s="183"/>
      <c r="AC955" s="125"/>
      <c r="AD955" s="146"/>
      <c r="AE955" s="125"/>
      <c r="AF955" s="146"/>
      <c r="AG955" s="125"/>
      <c r="AH955" s="146"/>
      <c r="AI955" s="125"/>
      <c r="AJ955" s="125"/>
      <c r="AK955" s="146"/>
      <c r="AL955" s="125"/>
      <c r="AM955" s="125"/>
      <c r="AN955" s="146"/>
      <c r="AO955" s="125"/>
      <c r="AP955" s="146"/>
      <c r="AQ955" s="125"/>
      <c r="AR955" s="146"/>
      <c r="AS955" s="125"/>
      <c r="AT955" s="146"/>
      <c r="AU955" s="125"/>
      <c r="AV955" s="125"/>
      <c r="AW955" s="146"/>
      <c r="AX955" s="125"/>
      <c r="AY955" s="125"/>
      <c r="AZ955" s="185"/>
      <c r="BA955" s="125"/>
      <c r="BB955" s="125"/>
      <c r="BC955" s="125"/>
      <c r="BD955" s="125"/>
      <c r="BE955" s="125"/>
      <c r="BF955" s="125"/>
      <c r="BG955" s="125"/>
      <c r="BH955" s="125"/>
      <c r="BI955" s="125"/>
      <c r="BJ955" s="125"/>
    </row>
    <row r="956">
      <c r="A956" s="146"/>
      <c r="B956" s="146"/>
      <c r="C956" s="146"/>
      <c r="D956" s="146"/>
      <c r="F956" s="272"/>
      <c r="G956" s="273"/>
      <c r="H956" s="146"/>
      <c r="I956" s="274"/>
      <c r="J956" s="146"/>
      <c r="K956" s="146"/>
      <c r="L956" s="275"/>
      <c r="M956" s="125"/>
      <c r="N956" s="147"/>
      <c r="O956" s="146"/>
      <c r="P956" s="125"/>
      <c r="Q956" s="275"/>
      <c r="R956" s="148"/>
      <c r="S956" s="148"/>
      <c r="T956" s="146"/>
      <c r="U956" s="146"/>
      <c r="V956" s="146"/>
      <c r="W956" s="272"/>
      <c r="X956" s="146"/>
      <c r="Y956" s="125"/>
      <c r="Z956" s="125"/>
      <c r="AA956" s="146"/>
      <c r="AB956" s="183"/>
      <c r="AC956" s="125"/>
      <c r="AD956" s="146"/>
      <c r="AE956" s="125"/>
      <c r="AF956" s="146"/>
      <c r="AG956" s="125"/>
      <c r="AH956" s="146"/>
      <c r="AI956" s="125"/>
      <c r="AJ956" s="125"/>
      <c r="AK956" s="146"/>
      <c r="AL956" s="125"/>
      <c r="AM956" s="125"/>
      <c r="AN956" s="146"/>
      <c r="AO956" s="125"/>
      <c r="AP956" s="146"/>
      <c r="AQ956" s="125"/>
      <c r="AR956" s="146"/>
      <c r="AS956" s="125"/>
      <c r="AT956" s="146"/>
      <c r="AU956" s="125"/>
      <c r="AV956" s="125"/>
      <c r="AW956" s="146"/>
      <c r="AX956" s="125"/>
      <c r="AY956" s="125"/>
      <c r="AZ956" s="185"/>
      <c r="BA956" s="125"/>
      <c r="BB956" s="125"/>
      <c r="BC956" s="125"/>
      <c r="BD956" s="125"/>
      <c r="BE956" s="125"/>
      <c r="BF956" s="125"/>
      <c r="BG956" s="125"/>
      <c r="BH956" s="125"/>
      <c r="BI956" s="125"/>
      <c r="BJ956" s="125"/>
    </row>
    <row r="957">
      <c r="A957" s="146"/>
      <c r="B957" s="146"/>
      <c r="C957" s="146"/>
      <c r="D957" s="146"/>
      <c r="F957" s="272"/>
      <c r="G957" s="273"/>
      <c r="H957" s="146"/>
      <c r="I957" s="274"/>
      <c r="J957" s="146"/>
      <c r="K957" s="146"/>
      <c r="L957" s="275"/>
      <c r="M957" s="125"/>
      <c r="N957" s="147"/>
      <c r="O957" s="146"/>
      <c r="P957" s="125"/>
      <c r="Q957" s="275"/>
      <c r="R957" s="148"/>
      <c r="S957" s="148"/>
      <c r="T957" s="146"/>
      <c r="U957" s="146"/>
      <c r="V957" s="146"/>
      <c r="W957" s="272"/>
      <c r="X957" s="146"/>
      <c r="Y957" s="125"/>
      <c r="Z957" s="125"/>
      <c r="AA957" s="146"/>
      <c r="AB957" s="183"/>
      <c r="AC957" s="125"/>
      <c r="AD957" s="146"/>
      <c r="AE957" s="125"/>
      <c r="AF957" s="146"/>
      <c r="AG957" s="125"/>
      <c r="AH957" s="146"/>
      <c r="AI957" s="125"/>
      <c r="AJ957" s="125"/>
      <c r="AK957" s="146"/>
      <c r="AL957" s="125"/>
      <c r="AM957" s="125"/>
      <c r="AN957" s="146"/>
      <c r="AO957" s="125"/>
      <c r="AP957" s="146"/>
      <c r="AQ957" s="125"/>
      <c r="AR957" s="146"/>
      <c r="AS957" s="125"/>
      <c r="AT957" s="146"/>
      <c r="AU957" s="125"/>
      <c r="AV957" s="125"/>
      <c r="AW957" s="146"/>
      <c r="AX957" s="125"/>
      <c r="AY957" s="125"/>
      <c r="AZ957" s="185"/>
      <c r="BA957" s="125"/>
      <c r="BB957" s="125"/>
      <c r="BC957" s="125"/>
      <c r="BD957" s="125"/>
      <c r="BE957" s="125"/>
      <c r="BF957" s="125"/>
      <c r="BG957" s="125"/>
      <c r="BH957" s="125"/>
      <c r="BI957" s="125"/>
      <c r="BJ957" s="125"/>
    </row>
    <row r="958">
      <c r="A958" s="146"/>
      <c r="B958" s="146"/>
      <c r="C958" s="146"/>
      <c r="D958" s="146"/>
      <c r="F958" s="272"/>
      <c r="G958" s="273"/>
      <c r="H958" s="146"/>
      <c r="I958" s="274"/>
      <c r="J958" s="146"/>
      <c r="K958" s="146"/>
      <c r="L958" s="275"/>
      <c r="M958" s="125"/>
      <c r="N958" s="147"/>
      <c r="O958" s="146"/>
      <c r="P958" s="125"/>
      <c r="Q958" s="275"/>
      <c r="R958" s="148"/>
      <c r="S958" s="148"/>
      <c r="T958" s="146"/>
      <c r="U958" s="146"/>
      <c r="V958" s="146"/>
      <c r="W958" s="272"/>
      <c r="X958" s="146"/>
      <c r="Y958" s="125"/>
      <c r="Z958" s="125"/>
      <c r="AA958" s="146"/>
      <c r="AB958" s="183"/>
      <c r="AC958" s="125"/>
      <c r="AD958" s="146"/>
      <c r="AE958" s="125"/>
      <c r="AF958" s="146"/>
      <c r="AG958" s="125"/>
      <c r="AH958" s="146"/>
      <c r="AI958" s="125"/>
      <c r="AJ958" s="125"/>
      <c r="AK958" s="146"/>
      <c r="AL958" s="125"/>
      <c r="AM958" s="125"/>
      <c r="AN958" s="146"/>
      <c r="AO958" s="125"/>
      <c r="AP958" s="146"/>
      <c r="AQ958" s="125"/>
      <c r="AR958" s="146"/>
      <c r="AS958" s="125"/>
      <c r="AT958" s="146"/>
      <c r="AU958" s="125"/>
      <c r="AV958" s="125"/>
      <c r="AW958" s="146"/>
      <c r="AX958" s="125"/>
      <c r="AY958" s="125"/>
      <c r="AZ958" s="185"/>
      <c r="BA958" s="125"/>
      <c r="BB958" s="125"/>
      <c r="BC958" s="125"/>
      <c r="BD958" s="125"/>
      <c r="BE958" s="125"/>
      <c r="BF958" s="125"/>
      <c r="BG958" s="125"/>
      <c r="BH958" s="125"/>
      <c r="BI958" s="125"/>
      <c r="BJ958" s="125"/>
    </row>
    <row r="959">
      <c r="A959" s="146"/>
      <c r="B959" s="146"/>
      <c r="C959" s="146"/>
      <c r="D959" s="146"/>
      <c r="F959" s="272"/>
      <c r="G959" s="273"/>
      <c r="H959" s="146"/>
      <c r="I959" s="274"/>
      <c r="J959" s="146"/>
      <c r="K959" s="146"/>
      <c r="L959" s="275"/>
      <c r="M959" s="125"/>
      <c r="N959" s="147"/>
      <c r="O959" s="146"/>
      <c r="P959" s="125"/>
      <c r="Q959" s="275"/>
      <c r="R959" s="148"/>
      <c r="S959" s="148"/>
      <c r="T959" s="146"/>
      <c r="U959" s="146"/>
      <c r="V959" s="146"/>
      <c r="W959" s="272"/>
      <c r="X959" s="146"/>
      <c r="Y959" s="125"/>
      <c r="Z959" s="125"/>
      <c r="AA959" s="146"/>
      <c r="AB959" s="183"/>
      <c r="AC959" s="125"/>
      <c r="AD959" s="146"/>
      <c r="AE959" s="125"/>
      <c r="AF959" s="146"/>
      <c r="AG959" s="125"/>
      <c r="AH959" s="146"/>
      <c r="AI959" s="125"/>
      <c r="AJ959" s="125"/>
      <c r="AK959" s="146"/>
      <c r="AL959" s="125"/>
      <c r="AM959" s="125"/>
      <c r="AN959" s="146"/>
      <c r="AO959" s="125"/>
      <c r="AP959" s="146"/>
      <c r="AQ959" s="125"/>
      <c r="AR959" s="146"/>
      <c r="AS959" s="125"/>
      <c r="AT959" s="146"/>
      <c r="AU959" s="125"/>
      <c r="AV959" s="125"/>
      <c r="AW959" s="146"/>
      <c r="AX959" s="125"/>
      <c r="AY959" s="125"/>
      <c r="AZ959" s="185"/>
      <c r="BA959" s="125"/>
      <c r="BB959" s="125"/>
      <c r="BC959" s="125"/>
      <c r="BD959" s="125"/>
      <c r="BE959" s="125"/>
      <c r="BF959" s="125"/>
      <c r="BG959" s="125"/>
      <c r="BH959" s="125"/>
      <c r="BI959" s="125"/>
      <c r="BJ959" s="125"/>
    </row>
    <row r="960">
      <c r="A960" s="146"/>
      <c r="B960" s="146"/>
      <c r="C960" s="146"/>
      <c r="D960" s="146"/>
      <c r="F960" s="272"/>
      <c r="G960" s="273"/>
      <c r="H960" s="146"/>
      <c r="I960" s="274"/>
      <c r="J960" s="146"/>
      <c r="K960" s="146"/>
      <c r="L960" s="275"/>
      <c r="M960" s="125"/>
      <c r="N960" s="147"/>
      <c r="O960" s="146"/>
      <c r="P960" s="125"/>
      <c r="Q960" s="275"/>
      <c r="R960" s="148"/>
      <c r="S960" s="148"/>
      <c r="T960" s="146"/>
      <c r="U960" s="146"/>
      <c r="V960" s="146"/>
      <c r="W960" s="272"/>
      <c r="X960" s="146"/>
      <c r="Y960" s="125"/>
      <c r="Z960" s="125"/>
      <c r="AA960" s="146"/>
      <c r="AB960" s="183"/>
      <c r="AC960" s="125"/>
      <c r="AD960" s="146"/>
      <c r="AE960" s="125"/>
      <c r="AF960" s="146"/>
      <c r="AG960" s="125"/>
      <c r="AH960" s="146"/>
      <c r="AI960" s="125"/>
      <c r="AJ960" s="125"/>
      <c r="AK960" s="146"/>
      <c r="AL960" s="125"/>
      <c r="AM960" s="125"/>
      <c r="AN960" s="146"/>
      <c r="AO960" s="125"/>
      <c r="AP960" s="146"/>
      <c r="AQ960" s="125"/>
      <c r="AR960" s="146"/>
      <c r="AS960" s="125"/>
      <c r="AT960" s="146"/>
      <c r="AU960" s="125"/>
      <c r="AV960" s="125"/>
      <c r="AW960" s="146"/>
      <c r="AX960" s="125"/>
      <c r="AY960" s="125"/>
      <c r="AZ960" s="185"/>
      <c r="BA960" s="125"/>
      <c r="BB960" s="125"/>
      <c r="BC960" s="125"/>
      <c r="BD960" s="125"/>
      <c r="BE960" s="125"/>
      <c r="BF960" s="125"/>
      <c r="BG960" s="125"/>
      <c r="BH960" s="125"/>
      <c r="BI960" s="125"/>
      <c r="BJ960" s="125"/>
    </row>
    <row r="961">
      <c r="A961" s="146"/>
      <c r="B961" s="146"/>
      <c r="C961" s="146"/>
      <c r="D961" s="146"/>
      <c r="F961" s="272"/>
      <c r="G961" s="273"/>
      <c r="H961" s="146"/>
      <c r="I961" s="274"/>
      <c r="J961" s="146"/>
      <c r="K961" s="146"/>
      <c r="L961" s="275"/>
      <c r="M961" s="125"/>
      <c r="N961" s="147"/>
      <c r="O961" s="146"/>
      <c r="P961" s="125"/>
      <c r="Q961" s="275"/>
      <c r="R961" s="148"/>
      <c r="S961" s="148"/>
      <c r="T961" s="146"/>
      <c r="U961" s="146"/>
      <c r="V961" s="146"/>
      <c r="W961" s="272"/>
      <c r="X961" s="146"/>
      <c r="Y961" s="125"/>
      <c r="Z961" s="125"/>
      <c r="AA961" s="146"/>
      <c r="AB961" s="183"/>
      <c r="AC961" s="125"/>
      <c r="AD961" s="146"/>
      <c r="AE961" s="125"/>
      <c r="AF961" s="146"/>
      <c r="AG961" s="125"/>
      <c r="AH961" s="146"/>
      <c r="AI961" s="125"/>
      <c r="AJ961" s="125"/>
      <c r="AK961" s="146"/>
      <c r="AL961" s="125"/>
      <c r="AM961" s="125"/>
      <c r="AN961" s="146"/>
      <c r="AO961" s="125"/>
      <c r="AP961" s="146"/>
      <c r="AQ961" s="125"/>
      <c r="AR961" s="146"/>
      <c r="AS961" s="125"/>
      <c r="AT961" s="146"/>
      <c r="AU961" s="125"/>
      <c r="AV961" s="125"/>
      <c r="AW961" s="146"/>
      <c r="AX961" s="125"/>
      <c r="AY961" s="125"/>
      <c r="AZ961" s="185"/>
      <c r="BA961" s="125"/>
      <c r="BB961" s="125"/>
      <c r="BC961" s="125"/>
      <c r="BD961" s="125"/>
      <c r="BE961" s="125"/>
      <c r="BF961" s="125"/>
      <c r="BG961" s="125"/>
      <c r="BH961" s="125"/>
      <c r="BI961" s="125"/>
      <c r="BJ961" s="125"/>
    </row>
    <row r="962">
      <c r="A962" s="146"/>
      <c r="B962" s="146"/>
      <c r="C962" s="146"/>
      <c r="D962" s="146"/>
      <c r="F962" s="272"/>
      <c r="G962" s="273"/>
      <c r="H962" s="146"/>
      <c r="I962" s="274"/>
      <c r="J962" s="146"/>
      <c r="K962" s="146"/>
      <c r="L962" s="275"/>
      <c r="M962" s="125"/>
      <c r="N962" s="147"/>
      <c r="O962" s="146"/>
      <c r="P962" s="125"/>
      <c r="Q962" s="275"/>
      <c r="R962" s="148"/>
      <c r="S962" s="148"/>
      <c r="T962" s="146"/>
      <c r="U962" s="146"/>
      <c r="V962" s="146"/>
      <c r="W962" s="272"/>
      <c r="X962" s="146"/>
      <c r="Y962" s="125"/>
      <c r="Z962" s="125"/>
      <c r="AA962" s="146"/>
      <c r="AB962" s="183"/>
      <c r="AC962" s="125"/>
      <c r="AD962" s="146"/>
      <c r="AE962" s="125"/>
      <c r="AF962" s="146"/>
      <c r="AG962" s="125"/>
      <c r="AH962" s="146"/>
      <c r="AI962" s="125"/>
      <c r="AJ962" s="125"/>
      <c r="AK962" s="146"/>
      <c r="AL962" s="125"/>
      <c r="AM962" s="125"/>
      <c r="AN962" s="146"/>
      <c r="AO962" s="125"/>
      <c r="AP962" s="146"/>
      <c r="AQ962" s="125"/>
      <c r="AR962" s="146"/>
      <c r="AS962" s="125"/>
      <c r="AT962" s="146"/>
      <c r="AU962" s="125"/>
      <c r="AV962" s="125"/>
      <c r="AW962" s="146"/>
      <c r="AX962" s="125"/>
      <c r="AY962" s="125"/>
      <c r="AZ962" s="185"/>
      <c r="BA962" s="125"/>
      <c r="BB962" s="125"/>
      <c r="BC962" s="125"/>
      <c r="BD962" s="125"/>
      <c r="BE962" s="125"/>
      <c r="BF962" s="125"/>
      <c r="BG962" s="125"/>
      <c r="BH962" s="125"/>
      <c r="BI962" s="125"/>
      <c r="BJ962" s="125"/>
    </row>
    <row r="963">
      <c r="A963" s="146"/>
      <c r="B963" s="146"/>
      <c r="C963" s="146"/>
      <c r="D963" s="146"/>
      <c r="F963" s="272"/>
      <c r="G963" s="273"/>
      <c r="H963" s="146"/>
      <c r="I963" s="274"/>
      <c r="J963" s="146"/>
      <c r="K963" s="146"/>
      <c r="L963" s="275"/>
      <c r="M963" s="125"/>
      <c r="N963" s="147"/>
      <c r="O963" s="146"/>
      <c r="P963" s="125"/>
      <c r="Q963" s="275"/>
      <c r="R963" s="148"/>
      <c r="S963" s="148"/>
      <c r="T963" s="146"/>
      <c r="U963" s="146"/>
      <c r="V963" s="146"/>
      <c r="W963" s="272"/>
      <c r="X963" s="146"/>
      <c r="Y963" s="125"/>
      <c r="Z963" s="125"/>
      <c r="AA963" s="146"/>
      <c r="AB963" s="183"/>
      <c r="AC963" s="125"/>
      <c r="AD963" s="146"/>
      <c r="AE963" s="125"/>
      <c r="AF963" s="146"/>
      <c r="AG963" s="125"/>
      <c r="AH963" s="146"/>
      <c r="AI963" s="125"/>
      <c r="AJ963" s="125"/>
      <c r="AK963" s="146"/>
      <c r="AL963" s="125"/>
      <c r="AM963" s="125"/>
      <c r="AN963" s="146"/>
      <c r="AO963" s="125"/>
      <c r="AP963" s="146"/>
      <c r="AQ963" s="125"/>
      <c r="AR963" s="146"/>
      <c r="AS963" s="125"/>
      <c r="AT963" s="146"/>
      <c r="AU963" s="125"/>
      <c r="AV963" s="125"/>
      <c r="AW963" s="146"/>
      <c r="AX963" s="125"/>
      <c r="AY963" s="125"/>
      <c r="AZ963" s="185"/>
      <c r="BA963" s="125"/>
      <c r="BB963" s="125"/>
      <c r="BC963" s="125"/>
      <c r="BD963" s="125"/>
      <c r="BE963" s="125"/>
      <c r="BF963" s="125"/>
      <c r="BG963" s="125"/>
      <c r="BH963" s="125"/>
      <c r="BI963" s="125"/>
      <c r="BJ963" s="125"/>
    </row>
    <row r="964">
      <c r="A964" s="146"/>
      <c r="B964" s="146"/>
      <c r="C964" s="146"/>
      <c r="D964" s="146"/>
      <c r="F964" s="272"/>
      <c r="G964" s="273"/>
      <c r="H964" s="146"/>
      <c r="I964" s="274"/>
      <c r="J964" s="146"/>
      <c r="K964" s="146"/>
      <c r="L964" s="275"/>
      <c r="M964" s="125"/>
      <c r="N964" s="147"/>
      <c r="O964" s="146"/>
      <c r="P964" s="125"/>
      <c r="Q964" s="275"/>
      <c r="R964" s="148"/>
      <c r="S964" s="148"/>
      <c r="T964" s="146"/>
      <c r="U964" s="146"/>
      <c r="V964" s="146"/>
      <c r="W964" s="272"/>
      <c r="X964" s="146"/>
      <c r="Y964" s="125"/>
      <c r="Z964" s="125"/>
      <c r="AA964" s="146"/>
      <c r="AB964" s="183"/>
      <c r="AC964" s="125"/>
      <c r="AD964" s="146"/>
      <c r="AE964" s="125"/>
      <c r="AF964" s="146"/>
      <c r="AG964" s="125"/>
      <c r="AH964" s="146"/>
      <c r="AI964" s="125"/>
      <c r="AJ964" s="125"/>
      <c r="AK964" s="146"/>
      <c r="AL964" s="125"/>
      <c r="AM964" s="125"/>
      <c r="AN964" s="146"/>
      <c r="AO964" s="125"/>
      <c r="AP964" s="146"/>
      <c r="AQ964" s="125"/>
      <c r="AR964" s="146"/>
      <c r="AS964" s="125"/>
      <c r="AT964" s="146"/>
      <c r="AU964" s="125"/>
      <c r="AV964" s="125"/>
      <c r="AW964" s="146"/>
      <c r="AX964" s="125"/>
      <c r="AY964" s="125"/>
      <c r="AZ964" s="185"/>
      <c r="BA964" s="125"/>
      <c r="BB964" s="125"/>
      <c r="BC964" s="125"/>
      <c r="BD964" s="125"/>
      <c r="BE964" s="125"/>
      <c r="BF964" s="125"/>
      <c r="BG964" s="125"/>
      <c r="BH964" s="125"/>
      <c r="BI964" s="125"/>
      <c r="BJ964" s="125"/>
    </row>
    <row r="965">
      <c r="A965" s="146"/>
      <c r="B965" s="146"/>
      <c r="C965" s="146"/>
      <c r="D965" s="146"/>
      <c r="F965" s="272"/>
      <c r="G965" s="273"/>
      <c r="H965" s="146"/>
      <c r="I965" s="274"/>
      <c r="J965" s="146"/>
      <c r="K965" s="146"/>
      <c r="L965" s="275"/>
      <c r="M965" s="125"/>
      <c r="N965" s="147"/>
      <c r="O965" s="146"/>
      <c r="P965" s="125"/>
      <c r="Q965" s="275"/>
      <c r="R965" s="148"/>
      <c r="S965" s="148"/>
      <c r="T965" s="146"/>
      <c r="U965" s="146"/>
      <c r="V965" s="146"/>
      <c r="W965" s="272"/>
      <c r="X965" s="146"/>
      <c r="Y965" s="125"/>
      <c r="Z965" s="125"/>
      <c r="AA965" s="146"/>
      <c r="AB965" s="183"/>
      <c r="AC965" s="125"/>
      <c r="AD965" s="146"/>
      <c r="AE965" s="125"/>
      <c r="AF965" s="146"/>
      <c r="AG965" s="125"/>
      <c r="AH965" s="146"/>
      <c r="AI965" s="125"/>
      <c r="AJ965" s="125"/>
      <c r="AK965" s="146"/>
      <c r="AL965" s="125"/>
      <c r="AM965" s="125"/>
      <c r="AN965" s="146"/>
      <c r="AO965" s="125"/>
      <c r="AP965" s="146"/>
      <c r="AQ965" s="125"/>
      <c r="AR965" s="146"/>
      <c r="AS965" s="125"/>
      <c r="AT965" s="146"/>
      <c r="AU965" s="125"/>
      <c r="AV965" s="125"/>
      <c r="AW965" s="146"/>
      <c r="AX965" s="125"/>
      <c r="AY965" s="125"/>
      <c r="AZ965" s="185"/>
      <c r="BA965" s="125"/>
      <c r="BB965" s="125"/>
      <c r="BC965" s="125"/>
      <c r="BD965" s="125"/>
      <c r="BE965" s="125"/>
      <c r="BF965" s="125"/>
      <c r="BG965" s="125"/>
      <c r="BH965" s="125"/>
      <c r="BI965" s="125"/>
      <c r="BJ965" s="125"/>
    </row>
    <row r="966">
      <c r="A966" s="146"/>
      <c r="B966" s="146"/>
      <c r="C966" s="146"/>
      <c r="D966" s="146"/>
      <c r="F966" s="272"/>
      <c r="G966" s="273"/>
      <c r="H966" s="146"/>
      <c r="I966" s="274"/>
      <c r="J966" s="146"/>
      <c r="K966" s="146"/>
      <c r="L966" s="275"/>
      <c r="M966" s="125"/>
      <c r="N966" s="147"/>
      <c r="O966" s="146"/>
      <c r="P966" s="125"/>
      <c r="Q966" s="275"/>
      <c r="R966" s="148"/>
      <c r="S966" s="148"/>
      <c r="T966" s="146"/>
      <c r="U966" s="146"/>
      <c r="V966" s="146"/>
      <c r="W966" s="272"/>
      <c r="X966" s="146"/>
      <c r="Y966" s="125"/>
      <c r="Z966" s="125"/>
      <c r="AA966" s="146"/>
      <c r="AB966" s="183"/>
      <c r="AC966" s="125"/>
      <c r="AD966" s="146"/>
      <c r="AE966" s="125"/>
      <c r="AF966" s="146"/>
      <c r="AG966" s="125"/>
      <c r="AH966" s="146"/>
      <c r="AI966" s="125"/>
      <c r="AJ966" s="125"/>
      <c r="AK966" s="146"/>
      <c r="AL966" s="125"/>
      <c r="AM966" s="125"/>
      <c r="AN966" s="146"/>
      <c r="AO966" s="125"/>
      <c r="AP966" s="146"/>
      <c r="AQ966" s="125"/>
      <c r="AR966" s="146"/>
      <c r="AS966" s="125"/>
      <c r="AT966" s="146"/>
      <c r="AU966" s="125"/>
      <c r="AV966" s="125"/>
      <c r="AW966" s="146"/>
      <c r="AX966" s="125"/>
      <c r="AY966" s="125"/>
      <c r="AZ966" s="185"/>
      <c r="BA966" s="125"/>
      <c r="BB966" s="125"/>
      <c r="BC966" s="125"/>
      <c r="BD966" s="125"/>
      <c r="BE966" s="125"/>
      <c r="BF966" s="125"/>
      <c r="BG966" s="125"/>
      <c r="BH966" s="125"/>
      <c r="BI966" s="125"/>
      <c r="BJ966" s="125"/>
    </row>
    <row r="967">
      <c r="A967" s="146"/>
      <c r="B967" s="146"/>
      <c r="C967" s="146"/>
      <c r="D967" s="146"/>
      <c r="F967" s="272"/>
      <c r="G967" s="273"/>
      <c r="H967" s="146"/>
      <c r="I967" s="274"/>
      <c r="J967" s="146"/>
      <c r="K967" s="146"/>
      <c r="L967" s="275"/>
      <c r="M967" s="125"/>
      <c r="N967" s="147"/>
      <c r="O967" s="146"/>
      <c r="P967" s="125"/>
      <c r="Q967" s="275"/>
      <c r="R967" s="148"/>
      <c r="S967" s="148"/>
      <c r="T967" s="146"/>
      <c r="U967" s="146"/>
      <c r="V967" s="146"/>
      <c r="W967" s="272"/>
      <c r="X967" s="146"/>
      <c r="Y967" s="125"/>
      <c r="Z967" s="125"/>
      <c r="AA967" s="146"/>
      <c r="AB967" s="183"/>
      <c r="AC967" s="125"/>
      <c r="AD967" s="146"/>
      <c r="AE967" s="125"/>
      <c r="AF967" s="146"/>
      <c r="AG967" s="125"/>
      <c r="AH967" s="146"/>
      <c r="AI967" s="125"/>
      <c r="AJ967" s="125"/>
      <c r="AK967" s="146"/>
      <c r="AL967" s="125"/>
      <c r="AM967" s="125"/>
      <c r="AN967" s="146"/>
      <c r="AO967" s="125"/>
      <c r="AP967" s="146"/>
      <c r="AQ967" s="125"/>
      <c r="AR967" s="146"/>
      <c r="AS967" s="125"/>
      <c r="AT967" s="146"/>
      <c r="AU967" s="125"/>
      <c r="AV967" s="125"/>
      <c r="AW967" s="146"/>
      <c r="AX967" s="125"/>
      <c r="AY967" s="125"/>
      <c r="AZ967" s="185"/>
      <c r="BA967" s="125"/>
      <c r="BB967" s="125"/>
      <c r="BC967" s="125"/>
      <c r="BD967" s="125"/>
      <c r="BE967" s="125"/>
      <c r="BF967" s="125"/>
      <c r="BG967" s="125"/>
      <c r="BH967" s="125"/>
      <c r="BI967" s="125"/>
      <c r="BJ967" s="125"/>
    </row>
    <row r="968">
      <c r="A968" s="146"/>
      <c r="B968" s="146"/>
      <c r="C968" s="146"/>
      <c r="D968" s="146"/>
      <c r="F968" s="272"/>
      <c r="G968" s="273"/>
      <c r="H968" s="146"/>
      <c r="I968" s="274"/>
      <c r="J968" s="146"/>
      <c r="K968" s="146"/>
      <c r="L968" s="275"/>
      <c r="M968" s="125"/>
      <c r="N968" s="147"/>
      <c r="O968" s="146"/>
      <c r="P968" s="125"/>
      <c r="Q968" s="275"/>
      <c r="R968" s="148"/>
      <c r="S968" s="148"/>
      <c r="T968" s="146"/>
      <c r="U968" s="146"/>
      <c r="V968" s="146"/>
      <c r="W968" s="272"/>
      <c r="X968" s="146"/>
      <c r="Y968" s="125"/>
      <c r="Z968" s="125"/>
      <c r="AA968" s="146"/>
      <c r="AB968" s="183"/>
      <c r="AC968" s="125"/>
      <c r="AD968" s="146"/>
      <c r="AE968" s="125"/>
      <c r="AF968" s="146"/>
      <c r="AG968" s="125"/>
      <c r="AH968" s="146"/>
      <c r="AI968" s="125"/>
      <c r="AJ968" s="125"/>
      <c r="AK968" s="146"/>
      <c r="AL968" s="125"/>
      <c r="AM968" s="125"/>
      <c r="AN968" s="146"/>
      <c r="AO968" s="125"/>
      <c r="AP968" s="146"/>
      <c r="AQ968" s="125"/>
      <c r="AR968" s="146"/>
      <c r="AS968" s="125"/>
      <c r="AT968" s="146"/>
      <c r="AU968" s="125"/>
      <c r="AV968" s="125"/>
      <c r="AW968" s="146"/>
      <c r="AX968" s="125"/>
      <c r="AY968" s="125"/>
      <c r="AZ968" s="185"/>
      <c r="BA968" s="125"/>
      <c r="BB968" s="125"/>
      <c r="BC968" s="125"/>
      <c r="BD968" s="125"/>
      <c r="BE968" s="125"/>
      <c r="BF968" s="125"/>
      <c r="BG968" s="125"/>
      <c r="BH968" s="125"/>
      <c r="BI968" s="125"/>
      <c r="BJ968" s="125"/>
    </row>
    <row r="969">
      <c r="A969" s="146"/>
      <c r="B969" s="146"/>
      <c r="C969" s="146"/>
      <c r="D969" s="146"/>
      <c r="F969" s="272"/>
      <c r="G969" s="273"/>
      <c r="H969" s="146"/>
      <c r="I969" s="274"/>
      <c r="J969" s="146"/>
      <c r="K969" s="146"/>
      <c r="L969" s="275"/>
      <c r="M969" s="125"/>
      <c r="N969" s="147"/>
      <c r="O969" s="146"/>
      <c r="P969" s="125"/>
      <c r="Q969" s="275"/>
      <c r="R969" s="148"/>
      <c r="S969" s="148"/>
      <c r="T969" s="146"/>
      <c r="U969" s="146"/>
      <c r="V969" s="146"/>
      <c r="W969" s="272"/>
      <c r="X969" s="146"/>
      <c r="Y969" s="125"/>
      <c r="Z969" s="125"/>
      <c r="AA969" s="146"/>
      <c r="AB969" s="183"/>
      <c r="AC969" s="125"/>
      <c r="AD969" s="146"/>
      <c r="AE969" s="125"/>
      <c r="AF969" s="146"/>
      <c r="AG969" s="125"/>
      <c r="AH969" s="146"/>
      <c r="AI969" s="125"/>
      <c r="AJ969" s="125"/>
      <c r="AK969" s="146"/>
      <c r="AL969" s="125"/>
      <c r="AM969" s="125"/>
      <c r="AN969" s="146"/>
      <c r="AO969" s="125"/>
      <c r="AP969" s="146"/>
      <c r="AQ969" s="125"/>
      <c r="AR969" s="146"/>
      <c r="AS969" s="125"/>
      <c r="AT969" s="146"/>
      <c r="AU969" s="125"/>
      <c r="AV969" s="125"/>
      <c r="AW969" s="146"/>
      <c r="AX969" s="125"/>
      <c r="AY969" s="125"/>
      <c r="AZ969" s="185"/>
      <c r="BA969" s="125"/>
      <c r="BB969" s="125"/>
      <c r="BC969" s="125"/>
      <c r="BD969" s="125"/>
      <c r="BE969" s="125"/>
      <c r="BF969" s="125"/>
      <c r="BG969" s="125"/>
      <c r="BH969" s="125"/>
      <c r="BI969" s="125"/>
      <c r="BJ969" s="125"/>
    </row>
    <row r="970">
      <c r="A970" s="146"/>
      <c r="B970" s="146"/>
      <c r="C970" s="146"/>
      <c r="D970" s="146"/>
      <c r="F970" s="272"/>
      <c r="G970" s="273"/>
      <c r="H970" s="146"/>
      <c r="I970" s="274"/>
      <c r="J970" s="146"/>
      <c r="K970" s="146"/>
      <c r="L970" s="275"/>
      <c r="M970" s="125"/>
      <c r="N970" s="147"/>
      <c r="O970" s="146"/>
      <c r="P970" s="125"/>
      <c r="Q970" s="275"/>
      <c r="R970" s="148"/>
      <c r="S970" s="148"/>
      <c r="T970" s="146"/>
      <c r="U970" s="146"/>
      <c r="V970" s="146"/>
      <c r="W970" s="272"/>
      <c r="X970" s="146"/>
      <c r="Y970" s="125"/>
      <c r="Z970" s="125"/>
      <c r="AA970" s="146"/>
      <c r="AB970" s="183"/>
      <c r="AC970" s="125"/>
      <c r="AD970" s="146"/>
      <c r="AE970" s="125"/>
      <c r="AF970" s="146"/>
      <c r="AG970" s="125"/>
      <c r="AH970" s="146"/>
      <c r="AI970" s="125"/>
      <c r="AJ970" s="125"/>
      <c r="AK970" s="146"/>
      <c r="AL970" s="125"/>
      <c r="AM970" s="125"/>
      <c r="AN970" s="146"/>
      <c r="AO970" s="125"/>
      <c r="AP970" s="146"/>
      <c r="AQ970" s="125"/>
      <c r="AR970" s="146"/>
      <c r="AS970" s="125"/>
      <c r="AT970" s="146"/>
      <c r="AU970" s="125"/>
      <c r="AV970" s="125"/>
      <c r="AW970" s="146"/>
      <c r="AX970" s="125"/>
      <c r="AY970" s="125"/>
      <c r="AZ970" s="185"/>
      <c r="BA970" s="125"/>
      <c r="BB970" s="125"/>
      <c r="BC970" s="125"/>
      <c r="BD970" s="125"/>
      <c r="BE970" s="125"/>
      <c r="BF970" s="125"/>
      <c r="BG970" s="125"/>
      <c r="BH970" s="125"/>
      <c r="BI970" s="125"/>
      <c r="BJ970" s="125"/>
    </row>
    <row r="971">
      <c r="A971" s="146"/>
      <c r="B971" s="146"/>
      <c r="C971" s="146"/>
      <c r="D971" s="146"/>
      <c r="F971" s="272"/>
      <c r="G971" s="273"/>
      <c r="H971" s="146"/>
      <c r="I971" s="274"/>
      <c r="J971" s="146"/>
      <c r="K971" s="146"/>
      <c r="L971" s="275"/>
      <c r="M971" s="125"/>
      <c r="N971" s="147"/>
      <c r="O971" s="146"/>
      <c r="P971" s="125"/>
      <c r="Q971" s="275"/>
      <c r="R971" s="148"/>
      <c r="S971" s="148"/>
      <c r="T971" s="146"/>
      <c r="U971" s="146"/>
      <c r="V971" s="146"/>
      <c r="W971" s="272"/>
      <c r="X971" s="146"/>
      <c r="Y971" s="125"/>
      <c r="Z971" s="125"/>
      <c r="AA971" s="146"/>
      <c r="AB971" s="183"/>
      <c r="AC971" s="125"/>
      <c r="AD971" s="146"/>
      <c r="AE971" s="125"/>
      <c r="AF971" s="146"/>
      <c r="AG971" s="125"/>
      <c r="AH971" s="146"/>
      <c r="AI971" s="125"/>
      <c r="AJ971" s="125"/>
      <c r="AK971" s="146"/>
      <c r="AL971" s="125"/>
      <c r="AM971" s="125"/>
      <c r="AN971" s="146"/>
      <c r="AO971" s="125"/>
      <c r="AP971" s="146"/>
      <c r="AQ971" s="125"/>
      <c r="AR971" s="146"/>
      <c r="AS971" s="125"/>
      <c r="AT971" s="146"/>
      <c r="AU971" s="125"/>
      <c r="AV971" s="125"/>
      <c r="AW971" s="146"/>
      <c r="AX971" s="125"/>
      <c r="AY971" s="125"/>
      <c r="AZ971" s="185"/>
      <c r="BA971" s="125"/>
      <c r="BB971" s="125"/>
      <c r="BC971" s="125"/>
      <c r="BD971" s="125"/>
      <c r="BE971" s="125"/>
      <c r="BF971" s="125"/>
      <c r="BG971" s="125"/>
      <c r="BH971" s="125"/>
      <c r="BI971" s="125"/>
      <c r="BJ971" s="125"/>
    </row>
    <row r="972">
      <c r="A972" s="146"/>
      <c r="B972" s="146"/>
      <c r="C972" s="146"/>
      <c r="D972" s="146"/>
      <c r="F972" s="272"/>
      <c r="G972" s="273"/>
      <c r="H972" s="146"/>
      <c r="I972" s="274"/>
      <c r="J972" s="146"/>
      <c r="K972" s="146"/>
      <c r="L972" s="275"/>
      <c r="M972" s="125"/>
      <c r="N972" s="147"/>
      <c r="O972" s="146"/>
      <c r="P972" s="125"/>
      <c r="Q972" s="275"/>
      <c r="R972" s="148"/>
      <c r="S972" s="148"/>
      <c r="T972" s="146"/>
      <c r="U972" s="146"/>
      <c r="V972" s="146"/>
      <c r="W972" s="272"/>
      <c r="X972" s="146"/>
      <c r="Y972" s="125"/>
      <c r="Z972" s="125"/>
      <c r="AA972" s="146"/>
      <c r="AB972" s="183"/>
      <c r="AC972" s="125"/>
      <c r="AD972" s="146"/>
      <c r="AE972" s="125"/>
      <c r="AF972" s="146"/>
      <c r="AG972" s="125"/>
      <c r="AH972" s="146"/>
      <c r="AI972" s="125"/>
      <c r="AJ972" s="125"/>
      <c r="AK972" s="146"/>
      <c r="AL972" s="125"/>
      <c r="AM972" s="125"/>
      <c r="AN972" s="146"/>
      <c r="AO972" s="125"/>
      <c r="AP972" s="146"/>
      <c r="AQ972" s="125"/>
      <c r="AR972" s="146"/>
      <c r="AS972" s="125"/>
      <c r="AT972" s="146"/>
      <c r="AU972" s="125"/>
      <c r="AV972" s="125"/>
      <c r="AW972" s="146"/>
      <c r="AX972" s="125"/>
      <c r="AY972" s="125"/>
      <c r="AZ972" s="185"/>
      <c r="BA972" s="125"/>
      <c r="BB972" s="125"/>
      <c r="BC972" s="125"/>
      <c r="BD972" s="125"/>
      <c r="BE972" s="125"/>
      <c r="BF972" s="125"/>
      <c r="BG972" s="125"/>
      <c r="BH972" s="125"/>
      <c r="BI972" s="125"/>
      <c r="BJ972" s="125"/>
    </row>
    <row r="973">
      <c r="A973" s="146"/>
      <c r="B973" s="146"/>
      <c r="C973" s="146"/>
      <c r="D973" s="146"/>
      <c r="F973" s="272"/>
      <c r="G973" s="273"/>
      <c r="H973" s="146"/>
      <c r="I973" s="274"/>
      <c r="J973" s="146"/>
      <c r="K973" s="146"/>
      <c r="L973" s="275"/>
      <c r="M973" s="125"/>
      <c r="N973" s="147"/>
      <c r="O973" s="146"/>
      <c r="P973" s="125"/>
      <c r="Q973" s="275"/>
      <c r="R973" s="148"/>
      <c r="S973" s="148"/>
      <c r="T973" s="146"/>
      <c r="U973" s="146"/>
      <c r="V973" s="146"/>
      <c r="W973" s="272"/>
      <c r="X973" s="146"/>
      <c r="Y973" s="125"/>
      <c r="Z973" s="125"/>
      <c r="AA973" s="146"/>
      <c r="AB973" s="183"/>
      <c r="AC973" s="125"/>
      <c r="AD973" s="146"/>
      <c r="AE973" s="125"/>
      <c r="AF973" s="146"/>
      <c r="AG973" s="125"/>
      <c r="AH973" s="146"/>
      <c r="AI973" s="125"/>
      <c r="AJ973" s="125"/>
      <c r="AK973" s="146"/>
      <c r="AL973" s="125"/>
      <c r="AM973" s="125"/>
      <c r="AN973" s="146"/>
      <c r="AO973" s="125"/>
      <c r="AP973" s="146"/>
      <c r="AQ973" s="125"/>
      <c r="AR973" s="146"/>
      <c r="AS973" s="125"/>
      <c r="AT973" s="146"/>
      <c r="AU973" s="125"/>
      <c r="AV973" s="125"/>
      <c r="AW973" s="146"/>
      <c r="AX973" s="125"/>
      <c r="AY973" s="125"/>
      <c r="AZ973" s="185"/>
      <c r="BA973" s="125"/>
      <c r="BB973" s="125"/>
      <c r="BC973" s="125"/>
      <c r="BD973" s="125"/>
      <c r="BE973" s="125"/>
      <c r="BF973" s="125"/>
      <c r="BG973" s="125"/>
      <c r="BH973" s="125"/>
      <c r="BI973" s="125"/>
      <c r="BJ973" s="125"/>
    </row>
    <row r="974">
      <c r="A974" s="146"/>
      <c r="B974" s="146"/>
      <c r="C974" s="146"/>
      <c r="D974" s="146"/>
      <c r="F974" s="272"/>
      <c r="G974" s="273"/>
      <c r="H974" s="146"/>
      <c r="I974" s="274"/>
      <c r="J974" s="146"/>
      <c r="K974" s="146"/>
      <c r="L974" s="275"/>
      <c r="M974" s="125"/>
      <c r="N974" s="147"/>
      <c r="O974" s="146"/>
      <c r="P974" s="125"/>
      <c r="Q974" s="275"/>
      <c r="R974" s="148"/>
      <c r="S974" s="148"/>
      <c r="T974" s="146"/>
      <c r="U974" s="146"/>
      <c r="V974" s="146"/>
      <c r="W974" s="272"/>
      <c r="X974" s="146"/>
      <c r="Y974" s="125"/>
      <c r="Z974" s="125"/>
      <c r="AA974" s="146"/>
      <c r="AB974" s="183"/>
      <c r="AC974" s="125"/>
      <c r="AD974" s="146"/>
      <c r="AE974" s="125"/>
      <c r="AF974" s="146"/>
      <c r="AG974" s="125"/>
      <c r="AH974" s="146"/>
      <c r="AI974" s="125"/>
      <c r="AJ974" s="125"/>
      <c r="AK974" s="146"/>
      <c r="AL974" s="125"/>
      <c r="AM974" s="125"/>
      <c r="AN974" s="146"/>
      <c r="AO974" s="125"/>
      <c r="AP974" s="146"/>
      <c r="AQ974" s="125"/>
      <c r="AR974" s="146"/>
      <c r="AS974" s="125"/>
      <c r="AT974" s="146"/>
      <c r="AU974" s="125"/>
      <c r="AV974" s="125"/>
      <c r="AW974" s="146"/>
      <c r="AX974" s="125"/>
      <c r="AY974" s="125"/>
      <c r="AZ974" s="185"/>
      <c r="BA974" s="125"/>
      <c r="BB974" s="125"/>
      <c r="BC974" s="125"/>
      <c r="BD974" s="125"/>
      <c r="BE974" s="125"/>
      <c r="BF974" s="125"/>
      <c r="BG974" s="125"/>
      <c r="BH974" s="125"/>
      <c r="BI974" s="125"/>
      <c r="BJ974" s="125"/>
    </row>
    <row r="975">
      <c r="A975" s="146"/>
      <c r="B975" s="146"/>
      <c r="C975" s="146"/>
      <c r="D975" s="146"/>
      <c r="F975" s="272"/>
      <c r="G975" s="273"/>
      <c r="H975" s="146"/>
      <c r="I975" s="274"/>
      <c r="J975" s="146"/>
      <c r="K975" s="146"/>
      <c r="L975" s="275"/>
      <c r="M975" s="125"/>
      <c r="N975" s="147"/>
      <c r="O975" s="146"/>
      <c r="P975" s="125"/>
      <c r="Q975" s="275"/>
      <c r="R975" s="148"/>
      <c r="S975" s="148"/>
      <c r="T975" s="146"/>
      <c r="U975" s="146"/>
      <c r="V975" s="146"/>
      <c r="W975" s="272"/>
      <c r="X975" s="146"/>
      <c r="Y975" s="125"/>
      <c r="Z975" s="125"/>
      <c r="AA975" s="146"/>
      <c r="AB975" s="183"/>
      <c r="AC975" s="125"/>
      <c r="AD975" s="146"/>
      <c r="AE975" s="125"/>
      <c r="AF975" s="146"/>
      <c r="AG975" s="125"/>
      <c r="AH975" s="146"/>
      <c r="AI975" s="125"/>
      <c r="AJ975" s="125"/>
      <c r="AK975" s="146"/>
      <c r="AL975" s="125"/>
      <c r="AM975" s="125"/>
      <c r="AN975" s="146"/>
      <c r="AO975" s="125"/>
      <c r="AP975" s="146"/>
      <c r="AQ975" s="125"/>
      <c r="AR975" s="146"/>
      <c r="AS975" s="125"/>
      <c r="AT975" s="146"/>
      <c r="AU975" s="125"/>
      <c r="AV975" s="125"/>
      <c r="AW975" s="146"/>
      <c r="AX975" s="125"/>
      <c r="AY975" s="125"/>
      <c r="AZ975" s="185"/>
      <c r="BA975" s="125"/>
      <c r="BB975" s="125"/>
      <c r="BC975" s="125"/>
      <c r="BD975" s="125"/>
      <c r="BE975" s="125"/>
      <c r="BF975" s="125"/>
      <c r="BG975" s="125"/>
      <c r="BH975" s="125"/>
      <c r="BI975" s="125"/>
      <c r="BJ975" s="125"/>
    </row>
    <row r="976">
      <c r="A976" s="146"/>
      <c r="B976" s="146"/>
      <c r="C976" s="146"/>
      <c r="D976" s="146"/>
      <c r="F976" s="272"/>
      <c r="G976" s="273"/>
      <c r="H976" s="146"/>
      <c r="I976" s="274"/>
      <c r="J976" s="146"/>
      <c r="K976" s="146"/>
      <c r="L976" s="275"/>
      <c r="M976" s="125"/>
      <c r="N976" s="147"/>
      <c r="O976" s="146"/>
      <c r="P976" s="125"/>
      <c r="Q976" s="275"/>
      <c r="R976" s="148"/>
      <c r="S976" s="148"/>
      <c r="T976" s="146"/>
      <c r="U976" s="146"/>
      <c r="V976" s="146"/>
      <c r="W976" s="272"/>
      <c r="X976" s="146"/>
      <c r="Y976" s="125"/>
      <c r="Z976" s="125"/>
      <c r="AA976" s="146"/>
      <c r="AB976" s="183"/>
      <c r="AC976" s="125"/>
      <c r="AD976" s="146"/>
      <c r="AE976" s="125"/>
      <c r="AF976" s="146"/>
      <c r="AG976" s="125"/>
      <c r="AH976" s="146"/>
      <c r="AI976" s="125"/>
      <c r="AJ976" s="125"/>
      <c r="AK976" s="146"/>
      <c r="AL976" s="125"/>
      <c r="AM976" s="125"/>
      <c r="AN976" s="146"/>
      <c r="AO976" s="125"/>
      <c r="AP976" s="146"/>
      <c r="AQ976" s="125"/>
      <c r="AR976" s="146"/>
      <c r="AS976" s="125"/>
      <c r="AT976" s="146"/>
      <c r="AU976" s="125"/>
      <c r="AV976" s="125"/>
      <c r="AW976" s="146"/>
      <c r="AX976" s="125"/>
      <c r="AY976" s="125"/>
      <c r="AZ976" s="185"/>
      <c r="BA976" s="125"/>
      <c r="BB976" s="125"/>
      <c r="BC976" s="125"/>
      <c r="BD976" s="125"/>
      <c r="BE976" s="125"/>
      <c r="BF976" s="125"/>
      <c r="BG976" s="125"/>
      <c r="BH976" s="125"/>
      <c r="BI976" s="125"/>
      <c r="BJ976" s="125"/>
    </row>
    <row r="977">
      <c r="A977" s="146"/>
      <c r="B977" s="146"/>
      <c r="C977" s="146"/>
      <c r="D977" s="146"/>
      <c r="F977" s="272"/>
      <c r="G977" s="273"/>
      <c r="H977" s="146"/>
      <c r="I977" s="274"/>
      <c r="J977" s="146"/>
      <c r="K977" s="146"/>
      <c r="L977" s="275"/>
      <c r="M977" s="125"/>
      <c r="N977" s="147"/>
      <c r="O977" s="146"/>
      <c r="P977" s="125"/>
      <c r="Q977" s="275"/>
      <c r="R977" s="148"/>
      <c r="S977" s="148"/>
      <c r="T977" s="146"/>
      <c r="U977" s="146"/>
      <c r="V977" s="146"/>
      <c r="W977" s="272"/>
      <c r="X977" s="146"/>
      <c r="Y977" s="125"/>
      <c r="Z977" s="125"/>
      <c r="AA977" s="146"/>
      <c r="AB977" s="183"/>
      <c r="AC977" s="125"/>
      <c r="AD977" s="146"/>
      <c r="AE977" s="125"/>
      <c r="AF977" s="146"/>
      <c r="AG977" s="125"/>
      <c r="AH977" s="146"/>
      <c r="AI977" s="125"/>
      <c r="AJ977" s="125"/>
      <c r="AK977" s="146"/>
      <c r="AL977" s="125"/>
      <c r="AM977" s="125"/>
      <c r="AN977" s="146"/>
      <c r="AO977" s="125"/>
      <c r="AP977" s="146"/>
      <c r="AQ977" s="125"/>
      <c r="AR977" s="146"/>
      <c r="AS977" s="125"/>
      <c r="AT977" s="146"/>
      <c r="AU977" s="125"/>
      <c r="AV977" s="125"/>
      <c r="AW977" s="146"/>
      <c r="AX977" s="125"/>
      <c r="AY977" s="125"/>
      <c r="AZ977" s="185"/>
      <c r="BA977" s="125"/>
      <c r="BB977" s="125"/>
      <c r="BC977" s="125"/>
      <c r="BD977" s="125"/>
      <c r="BE977" s="125"/>
      <c r="BF977" s="125"/>
      <c r="BG977" s="125"/>
      <c r="BH977" s="125"/>
      <c r="BI977" s="125"/>
      <c r="BJ977" s="125"/>
    </row>
    <row r="978">
      <c r="A978" s="146"/>
      <c r="B978" s="146"/>
      <c r="C978" s="146"/>
      <c r="D978" s="146"/>
      <c r="F978" s="272"/>
      <c r="G978" s="273"/>
      <c r="H978" s="146"/>
      <c r="I978" s="274"/>
      <c r="J978" s="146"/>
      <c r="K978" s="146"/>
      <c r="L978" s="275"/>
      <c r="M978" s="125"/>
      <c r="N978" s="147"/>
      <c r="O978" s="146"/>
      <c r="P978" s="125"/>
      <c r="Q978" s="275"/>
      <c r="R978" s="148"/>
      <c r="S978" s="148"/>
      <c r="T978" s="146"/>
      <c r="U978" s="146"/>
      <c r="V978" s="146"/>
      <c r="W978" s="272"/>
      <c r="X978" s="146"/>
      <c r="Y978" s="125"/>
      <c r="Z978" s="125"/>
      <c r="AA978" s="146"/>
      <c r="AB978" s="183"/>
      <c r="AC978" s="125"/>
      <c r="AD978" s="146"/>
      <c r="AE978" s="125"/>
      <c r="AF978" s="146"/>
      <c r="AG978" s="125"/>
      <c r="AH978" s="146"/>
      <c r="AI978" s="125"/>
      <c r="AJ978" s="125"/>
      <c r="AK978" s="146"/>
      <c r="AL978" s="125"/>
      <c r="AM978" s="125"/>
      <c r="AN978" s="146"/>
      <c r="AO978" s="125"/>
      <c r="AP978" s="146"/>
      <c r="AQ978" s="125"/>
      <c r="AR978" s="146"/>
      <c r="AS978" s="125"/>
      <c r="AT978" s="146"/>
      <c r="AU978" s="125"/>
      <c r="AV978" s="125"/>
      <c r="AW978" s="146"/>
      <c r="AX978" s="125"/>
      <c r="AY978" s="125"/>
      <c r="AZ978" s="185"/>
      <c r="BA978" s="125"/>
      <c r="BB978" s="125"/>
      <c r="BC978" s="125"/>
      <c r="BD978" s="125"/>
      <c r="BE978" s="125"/>
      <c r="BF978" s="125"/>
      <c r="BG978" s="125"/>
      <c r="BH978" s="125"/>
      <c r="BI978" s="125"/>
      <c r="BJ978" s="125"/>
    </row>
    <row r="979">
      <c r="A979" s="146"/>
      <c r="B979" s="146"/>
      <c r="C979" s="146"/>
      <c r="D979" s="146"/>
      <c r="F979" s="272"/>
      <c r="G979" s="273"/>
      <c r="H979" s="146"/>
      <c r="I979" s="274"/>
      <c r="J979" s="146"/>
      <c r="K979" s="146"/>
      <c r="L979" s="275"/>
      <c r="M979" s="125"/>
      <c r="N979" s="147"/>
      <c r="O979" s="146"/>
      <c r="P979" s="125"/>
      <c r="Q979" s="275"/>
      <c r="R979" s="148"/>
      <c r="S979" s="148"/>
      <c r="T979" s="146"/>
      <c r="U979" s="146"/>
      <c r="V979" s="146"/>
      <c r="W979" s="272"/>
      <c r="X979" s="146"/>
      <c r="Y979" s="125"/>
      <c r="Z979" s="125"/>
      <c r="AA979" s="146"/>
      <c r="AB979" s="183"/>
      <c r="AC979" s="125"/>
      <c r="AD979" s="146"/>
      <c r="AE979" s="125"/>
      <c r="AF979" s="146"/>
      <c r="AG979" s="125"/>
      <c r="AH979" s="146"/>
      <c r="AI979" s="125"/>
      <c r="AJ979" s="125"/>
      <c r="AK979" s="146"/>
      <c r="AL979" s="125"/>
      <c r="AM979" s="125"/>
      <c r="AN979" s="146"/>
      <c r="AO979" s="125"/>
      <c r="AP979" s="146"/>
      <c r="AQ979" s="125"/>
      <c r="AR979" s="146"/>
      <c r="AS979" s="125"/>
      <c r="AT979" s="146"/>
      <c r="AU979" s="125"/>
      <c r="AV979" s="125"/>
      <c r="AW979" s="146"/>
      <c r="AX979" s="125"/>
      <c r="AY979" s="125"/>
      <c r="AZ979" s="185"/>
      <c r="BA979" s="125"/>
      <c r="BB979" s="125"/>
      <c r="BC979" s="125"/>
      <c r="BD979" s="125"/>
      <c r="BE979" s="125"/>
      <c r="BF979" s="125"/>
      <c r="BG979" s="125"/>
      <c r="BH979" s="125"/>
      <c r="BI979" s="125"/>
      <c r="BJ979" s="125"/>
    </row>
    <row r="980">
      <c r="A980" s="146"/>
      <c r="B980" s="146"/>
      <c r="C980" s="146"/>
      <c r="D980" s="146"/>
      <c r="F980" s="272"/>
      <c r="G980" s="273"/>
      <c r="H980" s="146"/>
      <c r="I980" s="274"/>
      <c r="J980" s="146"/>
      <c r="K980" s="146"/>
      <c r="L980" s="275"/>
      <c r="M980" s="125"/>
      <c r="N980" s="147"/>
      <c r="O980" s="146"/>
      <c r="P980" s="125"/>
      <c r="Q980" s="275"/>
      <c r="R980" s="148"/>
      <c r="S980" s="148"/>
      <c r="T980" s="146"/>
      <c r="U980" s="146"/>
      <c r="V980" s="146"/>
      <c r="W980" s="272"/>
      <c r="X980" s="146"/>
      <c r="Y980" s="125"/>
      <c r="Z980" s="125"/>
      <c r="AA980" s="146"/>
      <c r="AB980" s="183"/>
      <c r="AC980" s="125"/>
      <c r="AD980" s="146"/>
      <c r="AE980" s="125"/>
      <c r="AF980" s="146"/>
      <c r="AG980" s="125"/>
      <c r="AH980" s="146"/>
      <c r="AI980" s="125"/>
      <c r="AJ980" s="125"/>
      <c r="AK980" s="146"/>
      <c r="AL980" s="125"/>
      <c r="AM980" s="125"/>
      <c r="AN980" s="146"/>
      <c r="AO980" s="125"/>
      <c r="AP980" s="146"/>
      <c r="AQ980" s="125"/>
      <c r="AR980" s="146"/>
      <c r="AS980" s="125"/>
      <c r="AT980" s="146"/>
      <c r="AU980" s="125"/>
      <c r="AV980" s="125"/>
      <c r="AW980" s="146"/>
      <c r="AX980" s="125"/>
      <c r="AY980" s="125"/>
      <c r="AZ980" s="185"/>
      <c r="BA980" s="125"/>
      <c r="BB980" s="125"/>
      <c r="BC980" s="125"/>
      <c r="BD980" s="125"/>
      <c r="BE980" s="125"/>
      <c r="BF980" s="125"/>
      <c r="BG980" s="125"/>
      <c r="BH980" s="125"/>
      <c r="BI980" s="125"/>
      <c r="BJ980" s="125"/>
    </row>
    <row r="981">
      <c r="A981" s="146"/>
      <c r="B981" s="146"/>
      <c r="C981" s="146"/>
      <c r="D981" s="146"/>
      <c r="F981" s="272"/>
      <c r="G981" s="273"/>
      <c r="H981" s="146"/>
      <c r="I981" s="274"/>
      <c r="J981" s="146"/>
      <c r="K981" s="146"/>
      <c r="L981" s="275"/>
      <c r="M981" s="125"/>
      <c r="N981" s="147"/>
      <c r="O981" s="146"/>
      <c r="P981" s="125"/>
      <c r="Q981" s="275"/>
      <c r="R981" s="148"/>
      <c r="S981" s="148"/>
      <c r="T981" s="146"/>
      <c r="U981" s="146"/>
      <c r="V981" s="146"/>
      <c r="W981" s="272"/>
      <c r="X981" s="146"/>
      <c r="Y981" s="125"/>
      <c r="Z981" s="125"/>
      <c r="AA981" s="146"/>
      <c r="AB981" s="183"/>
      <c r="AC981" s="125"/>
      <c r="AD981" s="146"/>
      <c r="AE981" s="125"/>
      <c r="AF981" s="146"/>
      <c r="AG981" s="125"/>
      <c r="AH981" s="146"/>
      <c r="AI981" s="125"/>
      <c r="AJ981" s="125"/>
      <c r="AK981" s="146"/>
      <c r="AL981" s="125"/>
      <c r="AM981" s="125"/>
      <c r="AN981" s="146"/>
      <c r="AO981" s="125"/>
      <c r="AP981" s="146"/>
      <c r="AQ981" s="125"/>
      <c r="AR981" s="146"/>
      <c r="AS981" s="125"/>
      <c r="AT981" s="146"/>
      <c r="AU981" s="125"/>
      <c r="AV981" s="125"/>
      <c r="AW981" s="146"/>
      <c r="AX981" s="125"/>
      <c r="AY981" s="125"/>
      <c r="AZ981" s="185"/>
      <c r="BA981" s="125"/>
      <c r="BB981" s="125"/>
      <c r="BC981" s="125"/>
      <c r="BD981" s="125"/>
      <c r="BE981" s="125"/>
      <c r="BF981" s="125"/>
      <c r="BG981" s="125"/>
      <c r="BH981" s="125"/>
      <c r="BI981" s="125"/>
      <c r="BJ981" s="125"/>
    </row>
    <row r="982">
      <c r="A982" s="146"/>
      <c r="B982" s="146"/>
      <c r="C982" s="146"/>
      <c r="D982" s="146"/>
      <c r="F982" s="272"/>
      <c r="G982" s="273"/>
      <c r="H982" s="146"/>
      <c r="I982" s="274"/>
      <c r="J982" s="146"/>
      <c r="K982" s="146"/>
      <c r="L982" s="275"/>
      <c r="M982" s="125"/>
      <c r="N982" s="147"/>
      <c r="O982" s="146"/>
      <c r="P982" s="125"/>
      <c r="Q982" s="275"/>
      <c r="R982" s="148"/>
      <c r="S982" s="148"/>
      <c r="T982" s="146"/>
      <c r="U982" s="146"/>
      <c r="V982" s="146"/>
      <c r="W982" s="272"/>
      <c r="X982" s="146"/>
      <c r="Y982" s="125"/>
      <c r="Z982" s="125"/>
      <c r="AA982" s="146"/>
      <c r="AB982" s="183"/>
      <c r="AC982" s="125"/>
      <c r="AD982" s="146"/>
      <c r="AE982" s="125"/>
      <c r="AF982" s="146"/>
      <c r="AG982" s="125"/>
      <c r="AH982" s="146"/>
      <c r="AI982" s="125"/>
      <c r="AJ982" s="125"/>
      <c r="AK982" s="146"/>
      <c r="AL982" s="125"/>
      <c r="AM982" s="125"/>
      <c r="AN982" s="146"/>
      <c r="AO982" s="125"/>
      <c r="AP982" s="146"/>
      <c r="AQ982" s="125"/>
      <c r="AR982" s="146"/>
      <c r="AS982" s="125"/>
      <c r="AT982" s="146"/>
      <c r="AU982" s="125"/>
      <c r="AV982" s="125"/>
      <c r="AW982" s="146"/>
      <c r="AX982" s="125"/>
      <c r="AY982" s="125"/>
      <c r="AZ982" s="185"/>
      <c r="BA982" s="125"/>
      <c r="BB982" s="125"/>
      <c r="BC982" s="125"/>
      <c r="BD982" s="125"/>
      <c r="BE982" s="125"/>
      <c r="BF982" s="125"/>
      <c r="BG982" s="125"/>
      <c r="BH982" s="125"/>
      <c r="BI982" s="125"/>
      <c r="BJ982" s="125"/>
    </row>
    <row r="983">
      <c r="A983" s="146"/>
      <c r="B983" s="146"/>
      <c r="C983" s="146"/>
      <c r="D983" s="146"/>
      <c r="F983" s="272"/>
      <c r="G983" s="273"/>
      <c r="H983" s="146"/>
      <c r="I983" s="274"/>
      <c r="J983" s="146"/>
      <c r="K983" s="146"/>
      <c r="L983" s="275"/>
      <c r="M983" s="125"/>
      <c r="N983" s="147"/>
      <c r="O983" s="146"/>
      <c r="P983" s="125"/>
      <c r="Q983" s="275"/>
      <c r="R983" s="148"/>
      <c r="S983" s="148"/>
      <c r="T983" s="146"/>
      <c r="U983" s="146"/>
      <c r="V983" s="146"/>
      <c r="W983" s="272"/>
      <c r="X983" s="146"/>
      <c r="Y983" s="125"/>
      <c r="Z983" s="125"/>
      <c r="AA983" s="146"/>
      <c r="AB983" s="183"/>
      <c r="AC983" s="125"/>
      <c r="AD983" s="146"/>
      <c r="AE983" s="125"/>
      <c r="AF983" s="146"/>
      <c r="AG983" s="125"/>
      <c r="AH983" s="146"/>
      <c r="AI983" s="125"/>
      <c r="AJ983" s="125"/>
      <c r="AK983" s="146"/>
      <c r="AL983" s="125"/>
      <c r="AM983" s="125"/>
      <c r="AN983" s="146"/>
      <c r="AO983" s="125"/>
      <c r="AP983" s="146"/>
      <c r="AQ983" s="125"/>
      <c r="AR983" s="146"/>
      <c r="AS983" s="125"/>
      <c r="AT983" s="146"/>
      <c r="AU983" s="125"/>
      <c r="AV983" s="125"/>
      <c r="AW983" s="146"/>
      <c r="AX983" s="125"/>
      <c r="AY983" s="125"/>
      <c r="AZ983" s="185"/>
      <c r="BA983" s="125"/>
      <c r="BB983" s="125"/>
      <c r="BC983" s="125"/>
      <c r="BD983" s="125"/>
      <c r="BE983" s="125"/>
      <c r="BF983" s="125"/>
      <c r="BG983" s="125"/>
      <c r="BH983" s="125"/>
      <c r="BI983" s="125"/>
      <c r="BJ983" s="125"/>
    </row>
    <row r="984">
      <c r="A984" s="146"/>
      <c r="B984" s="146"/>
      <c r="C984" s="146"/>
      <c r="D984" s="146"/>
      <c r="F984" s="272"/>
      <c r="G984" s="273"/>
      <c r="H984" s="146"/>
      <c r="I984" s="274"/>
      <c r="J984" s="146"/>
      <c r="K984" s="146"/>
      <c r="L984" s="275"/>
      <c r="M984" s="125"/>
      <c r="N984" s="147"/>
      <c r="O984" s="146"/>
      <c r="P984" s="125"/>
      <c r="Q984" s="275"/>
      <c r="R984" s="148"/>
      <c r="S984" s="148"/>
      <c r="T984" s="146"/>
      <c r="U984" s="146"/>
      <c r="V984" s="146"/>
      <c r="W984" s="272"/>
      <c r="X984" s="146"/>
      <c r="Y984" s="125"/>
      <c r="Z984" s="125"/>
      <c r="AA984" s="146"/>
      <c r="AB984" s="183"/>
      <c r="AC984" s="125"/>
      <c r="AD984" s="146"/>
      <c r="AE984" s="125"/>
      <c r="AF984" s="146"/>
      <c r="AG984" s="125"/>
      <c r="AH984" s="146"/>
      <c r="AI984" s="125"/>
      <c r="AJ984" s="125"/>
      <c r="AK984" s="146"/>
      <c r="AL984" s="125"/>
      <c r="AM984" s="125"/>
      <c r="AN984" s="146"/>
      <c r="AO984" s="125"/>
      <c r="AP984" s="146"/>
      <c r="AQ984" s="125"/>
      <c r="AR984" s="146"/>
      <c r="AS984" s="125"/>
      <c r="AT984" s="146"/>
      <c r="AU984" s="125"/>
      <c r="AV984" s="125"/>
      <c r="AW984" s="146"/>
      <c r="AX984" s="125"/>
      <c r="AY984" s="125"/>
      <c r="AZ984" s="185"/>
      <c r="BA984" s="125"/>
      <c r="BB984" s="125"/>
      <c r="BC984" s="125"/>
      <c r="BD984" s="125"/>
      <c r="BE984" s="125"/>
      <c r="BF984" s="125"/>
      <c r="BG984" s="125"/>
      <c r="BH984" s="125"/>
      <c r="BI984" s="125"/>
      <c r="BJ984" s="125"/>
    </row>
    <row r="985">
      <c r="A985" s="146"/>
      <c r="B985" s="146"/>
      <c r="C985" s="146"/>
      <c r="D985" s="146"/>
      <c r="F985" s="272"/>
      <c r="G985" s="273"/>
      <c r="H985" s="146"/>
      <c r="I985" s="274"/>
      <c r="J985" s="146"/>
      <c r="K985" s="146"/>
      <c r="L985" s="275"/>
      <c r="M985" s="125"/>
      <c r="N985" s="147"/>
      <c r="O985" s="146"/>
      <c r="P985" s="125"/>
      <c r="Q985" s="275"/>
      <c r="R985" s="148"/>
      <c r="S985" s="148"/>
      <c r="T985" s="146"/>
      <c r="U985" s="146"/>
      <c r="V985" s="146"/>
      <c r="W985" s="272"/>
      <c r="X985" s="146"/>
      <c r="Y985" s="125"/>
      <c r="Z985" s="125"/>
      <c r="AA985" s="146"/>
      <c r="AB985" s="183"/>
      <c r="AC985" s="125"/>
      <c r="AD985" s="146"/>
      <c r="AE985" s="125"/>
      <c r="AF985" s="146"/>
      <c r="AG985" s="125"/>
      <c r="AH985" s="146"/>
      <c r="AI985" s="125"/>
      <c r="AJ985" s="125"/>
      <c r="AK985" s="146"/>
      <c r="AL985" s="125"/>
      <c r="AM985" s="125"/>
      <c r="AN985" s="146"/>
      <c r="AO985" s="125"/>
      <c r="AP985" s="146"/>
      <c r="AQ985" s="125"/>
      <c r="AR985" s="146"/>
      <c r="AS985" s="125"/>
      <c r="AT985" s="146"/>
      <c r="AU985" s="125"/>
      <c r="AV985" s="125"/>
      <c r="AW985" s="146"/>
      <c r="AX985" s="125"/>
      <c r="AY985" s="125"/>
      <c r="AZ985" s="185"/>
      <c r="BA985" s="125"/>
      <c r="BB985" s="125"/>
      <c r="BC985" s="125"/>
      <c r="BD985" s="125"/>
      <c r="BE985" s="125"/>
      <c r="BF985" s="125"/>
      <c r="BG985" s="125"/>
      <c r="BH985" s="125"/>
      <c r="BI985" s="125"/>
      <c r="BJ985" s="125"/>
    </row>
    <row r="986">
      <c r="A986" s="146"/>
      <c r="B986" s="146"/>
      <c r="C986" s="146"/>
      <c r="D986" s="146"/>
      <c r="F986" s="272"/>
      <c r="G986" s="273"/>
      <c r="H986" s="146"/>
      <c r="I986" s="274"/>
      <c r="J986" s="146"/>
      <c r="K986" s="146"/>
      <c r="L986" s="275"/>
      <c r="M986" s="125"/>
      <c r="N986" s="147"/>
      <c r="O986" s="146"/>
      <c r="P986" s="125"/>
      <c r="Q986" s="275"/>
      <c r="R986" s="148"/>
      <c r="S986" s="148"/>
      <c r="T986" s="146"/>
      <c r="U986" s="146"/>
      <c r="V986" s="146"/>
      <c r="W986" s="272"/>
      <c r="X986" s="146"/>
      <c r="Y986" s="125"/>
      <c r="Z986" s="125"/>
      <c r="AA986" s="146"/>
      <c r="AB986" s="183"/>
      <c r="AC986" s="125"/>
      <c r="AD986" s="146"/>
      <c r="AE986" s="125"/>
      <c r="AF986" s="146"/>
      <c r="AG986" s="125"/>
      <c r="AH986" s="146"/>
      <c r="AI986" s="125"/>
      <c r="AJ986" s="125"/>
      <c r="AK986" s="146"/>
      <c r="AL986" s="125"/>
      <c r="AM986" s="125"/>
      <c r="AN986" s="146"/>
      <c r="AO986" s="125"/>
      <c r="AP986" s="146"/>
      <c r="AQ986" s="125"/>
      <c r="AR986" s="146"/>
      <c r="AS986" s="125"/>
      <c r="AT986" s="146"/>
      <c r="AU986" s="125"/>
      <c r="AV986" s="125"/>
      <c r="AW986" s="146"/>
      <c r="AX986" s="125"/>
      <c r="AY986" s="125"/>
      <c r="AZ986" s="185"/>
      <c r="BA986" s="125"/>
      <c r="BB986" s="125"/>
      <c r="BC986" s="125"/>
      <c r="BD986" s="125"/>
      <c r="BE986" s="125"/>
      <c r="BF986" s="125"/>
      <c r="BG986" s="125"/>
      <c r="BH986" s="125"/>
      <c r="BI986" s="125"/>
      <c r="BJ986" s="125"/>
    </row>
    <row r="987">
      <c r="A987" s="146"/>
      <c r="B987" s="146"/>
      <c r="C987" s="146"/>
      <c r="D987" s="146"/>
      <c r="F987" s="272"/>
      <c r="G987" s="273"/>
      <c r="H987" s="146"/>
      <c r="I987" s="274"/>
      <c r="J987" s="146"/>
      <c r="K987" s="146"/>
      <c r="L987" s="275"/>
      <c r="M987" s="125"/>
      <c r="N987" s="147"/>
      <c r="O987" s="146"/>
      <c r="P987" s="125"/>
      <c r="Q987" s="275"/>
      <c r="R987" s="148"/>
      <c r="S987" s="148"/>
      <c r="T987" s="146"/>
      <c r="U987" s="146"/>
      <c r="V987" s="146"/>
      <c r="W987" s="272"/>
      <c r="X987" s="146"/>
      <c r="Y987" s="125"/>
      <c r="Z987" s="125"/>
      <c r="AA987" s="146"/>
      <c r="AB987" s="183"/>
      <c r="AC987" s="125"/>
      <c r="AD987" s="146"/>
      <c r="AE987" s="125"/>
      <c r="AF987" s="146"/>
      <c r="AG987" s="125"/>
      <c r="AH987" s="146"/>
      <c r="AI987" s="125"/>
      <c r="AJ987" s="125"/>
      <c r="AK987" s="146"/>
      <c r="AL987" s="125"/>
      <c r="AM987" s="125"/>
      <c r="AN987" s="146"/>
      <c r="AO987" s="125"/>
      <c r="AP987" s="146"/>
      <c r="AQ987" s="125"/>
      <c r="AR987" s="146"/>
      <c r="AS987" s="125"/>
      <c r="AT987" s="146"/>
      <c r="AU987" s="125"/>
      <c r="AV987" s="125"/>
      <c r="AW987" s="146"/>
      <c r="AX987" s="125"/>
      <c r="AY987" s="125"/>
      <c r="AZ987" s="185"/>
      <c r="BA987" s="125"/>
      <c r="BB987" s="125"/>
      <c r="BC987" s="125"/>
      <c r="BD987" s="125"/>
      <c r="BE987" s="125"/>
      <c r="BF987" s="125"/>
      <c r="BG987" s="125"/>
      <c r="BH987" s="125"/>
      <c r="BI987" s="125"/>
      <c r="BJ987" s="125"/>
    </row>
    <row r="988">
      <c r="A988" s="146"/>
      <c r="B988" s="146"/>
      <c r="C988" s="146"/>
      <c r="D988" s="146"/>
      <c r="F988" s="272"/>
      <c r="G988" s="273"/>
      <c r="H988" s="146"/>
      <c r="I988" s="274"/>
      <c r="J988" s="146"/>
      <c r="K988" s="146"/>
      <c r="L988" s="275"/>
      <c r="M988" s="125"/>
      <c r="N988" s="147"/>
      <c r="O988" s="146"/>
      <c r="P988" s="125"/>
      <c r="Q988" s="275"/>
      <c r="R988" s="148"/>
      <c r="S988" s="148"/>
      <c r="T988" s="146"/>
      <c r="U988" s="146"/>
      <c r="V988" s="146"/>
      <c r="W988" s="272"/>
      <c r="X988" s="146"/>
      <c r="Y988" s="125"/>
      <c r="Z988" s="125"/>
      <c r="AA988" s="146"/>
      <c r="AB988" s="183"/>
      <c r="AC988" s="125"/>
      <c r="AD988" s="146"/>
      <c r="AE988" s="125"/>
      <c r="AF988" s="146"/>
      <c r="AG988" s="125"/>
      <c r="AH988" s="146"/>
      <c r="AI988" s="125"/>
      <c r="AJ988" s="125"/>
      <c r="AK988" s="146"/>
      <c r="AL988" s="125"/>
      <c r="AM988" s="125"/>
      <c r="AN988" s="146"/>
      <c r="AO988" s="125"/>
      <c r="AP988" s="146"/>
      <c r="AQ988" s="125"/>
      <c r="AR988" s="146"/>
      <c r="AS988" s="125"/>
      <c r="AT988" s="146"/>
      <c r="AU988" s="125"/>
      <c r="AV988" s="125"/>
      <c r="AW988" s="146"/>
      <c r="AX988" s="125"/>
      <c r="AY988" s="125"/>
      <c r="AZ988" s="185"/>
      <c r="BA988" s="125"/>
      <c r="BB988" s="125"/>
      <c r="BC988" s="125"/>
      <c r="BD988" s="125"/>
      <c r="BE988" s="125"/>
      <c r="BF988" s="125"/>
      <c r="BG988" s="125"/>
      <c r="BH988" s="125"/>
      <c r="BI988" s="125"/>
      <c r="BJ988" s="125"/>
    </row>
    <row r="989">
      <c r="A989" s="146"/>
      <c r="B989" s="146"/>
      <c r="C989" s="146"/>
      <c r="D989" s="146"/>
      <c r="F989" s="272"/>
      <c r="G989" s="273"/>
      <c r="H989" s="146"/>
      <c r="I989" s="274"/>
      <c r="J989" s="146"/>
      <c r="K989" s="146"/>
      <c r="L989" s="275"/>
      <c r="M989" s="125"/>
      <c r="N989" s="147"/>
      <c r="O989" s="146"/>
      <c r="P989" s="125"/>
      <c r="Q989" s="275"/>
      <c r="R989" s="148"/>
      <c r="S989" s="148"/>
      <c r="T989" s="146"/>
      <c r="U989" s="146"/>
      <c r="V989" s="146"/>
      <c r="W989" s="272"/>
      <c r="X989" s="146"/>
      <c r="Y989" s="125"/>
      <c r="Z989" s="125"/>
      <c r="AA989" s="146"/>
      <c r="AB989" s="183"/>
      <c r="AC989" s="125"/>
      <c r="AD989" s="146"/>
      <c r="AE989" s="125"/>
      <c r="AF989" s="146"/>
      <c r="AG989" s="125"/>
      <c r="AH989" s="146"/>
      <c r="AI989" s="125"/>
      <c r="AJ989" s="125"/>
      <c r="AK989" s="146"/>
      <c r="AL989" s="125"/>
      <c r="AM989" s="125"/>
      <c r="AN989" s="146"/>
      <c r="AO989" s="125"/>
      <c r="AP989" s="146"/>
      <c r="AQ989" s="125"/>
      <c r="AR989" s="146"/>
      <c r="AS989" s="125"/>
      <c r="AT989" s="146"/>
      <c r="AU989" s="125"/>
      <c r="AV989" s="125"/>
      <c r="AW989" s="146"/>
      <c r="AX989" s="125"/>
      <c r="AY989" s="125"/>
      <c r="AZ989" s="185"/>
      <c r="BA989" s="125"/>
      <c r="BB989" s="125"/>
      <c r="BC989" s="125"/>
      <c r="BD989" s="125"/>
      <c r="BE989" s="125"/>
      <c r="BF989" s="125"/>
      <c r="BG989" s="125"/>
      <c r="BH989" s="125"/>
      <c r="BI989" s="125"/>
      <c r="BJ989" s="125"/>
    </row>
    <row r="990">
      <c r="A990" s="146"/>
      <c r="B990" s="146"/>
      <c r="C990" s="146"/>
      <c r="D990" s="146"/>
      <c r="F990" s="272"/>
      <c r="G990" s="273"/>
      <c r="H990" s="146"/>
      <c r="I990" s="274"/>
      <c r="J990" s="146"/>
      <c r="K990" s="146"/>
      <c r="L990" s="275"/>
      <c r="M990" s="125"/>
      <c r="N990" s="147"/>
      <c r="O990" s="146"/>
      <c r="P990" s="125"/>
      <c r="Q990" s="275"/>
      <c r="R990" s="148"/>
      <c r="S990" s="148"/>
      <c r="T990" s="146"/>
      <c r="U990" s="146"/>
      <c r="V990" s="146"/>
      <c r="W990" s="272"/>
      <c r="X990" s="146"/>
      <c r="Y990" s="125"/>
      <c r="Z990" s="125"/>
      <c r="AA990" s="146"/>
      <c r="AB990" s="183"/>
      <c r="AC990" s="125"/>
      <c r="AD990" s="146"/>
      <c r="AE990" s="125"/>
      <c r="AF990" s="146"/>
      <c r="AG990" s="125"/>
      <c r="AH990" s="146"/>
      <c r="AI990" s="125"/>
      <c r="AJ990" s="125"/>
      <c r="AK990" s="146"/>
      <c r="AL990" s="125"/>
      <c r="AM990" s="125"/>
      <c r="AN990" s="146"/>
      <c r="AO990" s="125"/>
      <c r="AP990" s="146"/>
      <c r="AQ990" s="125"/>
      <c r="AR990" s="146"/>
      <c r="AS990" s="125"/>
      <c r="AT990" s="146"/>
      <c r="AU990" s="125"/>
      <c r="AV990" s="125"/>
      <c r="AW990" s="146"/>
      <c r="AX990" s="125"/>
      <c r="AY990" s="125"/>
      <c r="AZ990" s="185"/>
      <c r="BA990" s="125"/>
      <c r="BB990" s="125"/>
      <c r="BC990" s="125"/>
      <c r="BD990" s="125"/>
      <c r="BE990" s="125"/>
      <c r="BF990" s="125"/>
      <c r="BG990" s="125"/>
      <c r="BH990" s="125"/>
      <c r="BI990" s="125"/>
      <c r="BJ990" s="125"/>
    </row>
    <row r="991">
      <c r="A991" s="146"/>
      <c r="B991" s="146"/>
      <c r="C991" s="146"/>
      <c r="D991" s="146"/>
      <c r="F991" s="272"/>
      <c r="G991" s="273"/>
      <c r="H991" s="146"/>
      <c r="I991" s="274"/>
      <c r="J991" s="146"/>
      <c r="K991" s="146"/>
      <c r="L991" s="275"/>
      <c r="M991" s="125"/>
      <c r="N991" s="147"/>
      <c r="O991" s="146"/>
      <c r="P991" s="125"/>
      <c r="Q991" s="275"/>
      <c r="R991" s="148"/>
      <c r="S991" s="148"/>
      <c r="T991" s="146"/>
      <c r="U991" s="146"/>
      <c r="V991" s="146"/>
      <c r="W991" s="272"/>
      <c r="X991" s="146"/>
      <c r="Y991" s="125"/>
      <c r="Z991" s="125"/>
      <c r="AA991" s="146"/>
      <c r="AB991" s="183"/>
      <c r="AC991" s="125"/>
      <c r="AD991" s="146"/>
      <c r="AE991" s="125"/>
      <c r="AF991" s="146"/>
      <c r="AG991" s="125"/>
      <c r="AH991" s="146"/>
      <c r="AI991" s="125"/>
      <c r="AJ991" s="125"/>
      <c r="AK991" s="146"/>
      <c r="AL991" s="125"/>
      <c r="AM991" s="125"/>
      <c r="AN991" s="146"/>
      <c r="AO991" s="125"/>
      <c r="AP991" s="146"/>
      <c r="AQ991" s="125"/>
      <c r="AR991" s="146"/>
      <c r="AS991" s="125"/>
      <c r="AT991" s="146"/>
      <c r="AU991" s="125"/>
      <c r="AV991" s="125"/>
      <c r="AW991" s="146"/>
      <c r="AX991" s="125"/>
      <c r="AY991" s="125"/>
      <c r="AZ991" s="185"/>
      <c r="BA991" s="125"/>
      <c r="BB991" s="125"/>
      <c r="BC991" s="125"/>
      <c r="BD991" s="125"/>
      <c r="BE991" s="125"/>
      <c r="BF991" s="125"/>
      <c r="BG991" s="125"/>
      <c r="BH991" s="125"/>
      <c r="BI991" s="125"/>
      <c r="BJ991" s="125"/>
    </row>
    <row r="992">
      <c r="A992" s="146"/>
      <c r="B992" s="146"/>
      <c r="C992" s="146"/>
      <c r="D992" s="146"/>
      <c r="F992" s="272"/>
      <c r="G992" s="273"/>
      <c r="H992" s="146"/>
      <c r="I992" s="274"/>
      <c r="J992" s="146"/>
      <c r="K992" s="146"/>
      <c r="L992" s="275"/>
      <c r="M992" s="125"/>
      <c r="N992" s="147"/>
      <c r="O992" s="146"/>
      <c r="P992" s="125"/>
      <c r="Q992" s="275"/>
      <c r="R992" s="148"/>
      <c r="S992" s="148"/>
      <c r="T992" s="146"/>
      <c r="U992" s="146"/>
      <c r="V992" s="146"/>
      <c r="W992" s="272"/>
      <c r="X992" s="146"/>
      <c r="Y992" s="125"/>
      <c r="Z992" s="125"/>
      <c r="AA992" s="146"/>
      <c r="AB992" s="183"/>
      <c r="AC992" s="125"/>
      <c r="AD992" s="146"/>
      <c r="AE992" s="125"/>
      <c r="AF992" s="146"/>
      <c r="AG992" s="125"/>
      <c r="AH992" s="146"/>
      <c r="AI992" s="125"/>
      <c r="AJ992" s="125"/>
      <c r="AK992" s="146"/>
      <c r="AL992" s="125"/>
      <c r="AM992" s="125"/>
      <c r="AN992" s="146"/>
      <c r="AO992" s="125"/>
      <c r="AP992" s="146"/>
      <c r="AQ992" s="125"/>
      <c r="AR992" s="146"/>
      <c r="AS992" s="125"/>
      <c r="AT992" s="146"/>
      <c r="AU992" s="125"/>
      <c r="AV992" s="125"/>
      <c r="AW992" s="146"/>
      <c r="AX992" s="125"/>
      <c r="AY992" s="125"/>
      <c r="AZ992" s="185"/>
      <c r="BA992" s="125"/>
      <c r="BB992" s="125"/>
      <c r="BC992" s="125"/>
      <c r="BD992" s="125"/>
      <c r="BE992" s="125"/>
      <c r="BF992" s="125"/>
      <c r="BG992" s="125"/>
      <c r="BH992" s="125"/>
      <c r="BI992" s="125"/>
      <c r="BJ992" s="125"/>
    </row>
    <row r="993">
      <c r="A993" s="146"/>
      <c r="B993" s="146"/>
      <c r="C993" s="146"/>
      <c r="D993" s="146"/>
      <c r="F993" s="272"/>
      <c r="G993" s="273"/>
      <c r="H993" s="146"/>
      <c r="I993" s="274"/>
      <c r="J993" s="146"/>
      <c r="K993" s="146"/>
      <c r="L993" s="275"/>
      <c r="M993" s="125"/>
      <c r="N993" s="147"/>
      <c r="O993" s="146"/>
      <c r="P993" s="125"/>
      <c r="Q993" s="275"/>
      <c r="R993" s="148"/>
      <c r="S993" s="148"/>
      <c r="T993" s="146"/>
      <c r="U993" s="146"/>
      <c r="V993" s="146"/>
      <c r="W993" s="272"/>
      <c r="X993" s="146"/>
      <c r="Y993" s="125"/>
      <c r="Z993" s="125"/>
      <c r="AA993" s="146"/>
      <c r="AB993" s="183"/>
      <c r="AC993" s="125"/>
      <c r="AD993" s="146"/>
      <c r="AE993" s="125"/>
      <c r="AF993" s="146"/>
      <c r="AG993" s="125"/>
      <c r="AH993" s="146"/>
      <c r="AI993" s="125"/>
      <c r="AJ993" s="125"/>
      <c r="AK993" s="146"/>
      <c r="AL993" s="125"/>
      <c r="AM993" s="125"/>
      <c r="AN993" s="146"/>
      <c r="AO993" s="125"/>
      <c r="AP993" s="146"/>
      <c r="AQ993" s="125"/>
      <c r="AR993" s="146"/>
      <c r="AS993" s="125"/>
      <c r="AT993" s="146"/>
      <c r="AU993" s="125"/>
      <c r="AV993" s="125"/>
      <c r="AW993" s="146"/>
      <c r="AX993" s="125"/>
      <c r="AY993" s="125"/>
      <c r="AZ993" s="185"/>
      <c r="BA993" s="125"/>
      <c r="BB993" s="125"/>
      <c r="BC993" s="125"/>
      <c r="BD993" s="125"/>
      <c r="BE993" s="125"/>
      <c r="BF993" s="125"/>
      <c r="BG993" s="125"/>
      <c r="BH993" s="125"/>
      <c r="BI993" s="125"/>
      <c r="BJ993" s="125"/>
    </row>
    <row r="994">
      <c r="A994" s="146"/>
      <c r="B994" s="146"/>
      <c r="C994" s="146"/>
      <c r="D994" s="146"/>
      <c r="F994" s="272"/>
      <c r="G994" s="273"/>
      <c r="H994" s="146"/>
      <c r="I994" s="274"/>
      <c r="J994" s="146"/>
      <c r="K994" s="146"/>
      <c r="L994" s="275"/>
      <c r="M994" s="125"/>
      <c r="N994" s="147"/>
      <c r="O994" s="146"/>
      <c r="P994" s="125"/>
      <c r="Q994" s="275"/>
      <c r="R994" s="148"/>
      <c r="S994" s="148"/>
      <c r="T994" s="146"/>
      <c r="U994" s="146"/>
      <c r="V994" s="146"/>
      <c r="W994" s="272"/>
      <c r="X994" s="146"/>
      <c r="Y994" s="125"/>
      <c r="Z994" s="125"/>
      <c r="AA994" s="146"/>
      <c r="AB994" s="183"/>
      <c r="AC994" s="125"/>
      <c r="AD994" s="146"/>
      <c r="AE994" s="125"/>
      <c r="AF994" s="146"/>
      <c r="AG994" s="125"/>
      <c r="AH994" s="146"/>
      <c r="AI994" s="125"/>
      <c r="AJ994" s="125"/>
      <c r="AK994" s="146"/>
      <c r="AL994" s="125"/>
      <c r="AM994" s="125"/>
      <c r="AN994" s="146"/>
      <c r="AO994" s="125"/>
      <c r="AP994" s="146"/>
      <c r="AQ994" s="125"/>
      <c r="AR994" s="146"/>
      <c r="AS994" s="125"/>
      <c r="AT994" s="146"/>
      <c r="AU994" s="125"/>
      <c r="AV994" s="125"/>
      <c r="AW994" s="146"/>
      <c r="AX994" s="125"/>
      <c r="AY994" s="125"/>
      <c r="AZ994" s="185"/>
      <c r="BA994" s="125"/>
      <c r="BB994" s="125"/>
      <c r="BC994" s="125"/>
      <c r="BD994" s="125"/>
      <c r="BE994" s="125"/>
      <c r="BF994" s="125"/>
      <c r="BG994" s="125"/>
      <c r="BH994" s="125"/>
      <c r="BI994" s="125"/>
      <c r="BJ994" s="125"/>
    </row>
    <row r="995">
      <c r="A995" s="146"/>
      <c r="B995" s="146"/>
      <c r="C995" s="146"/>
      <c r="D995" s="146"/>
      <c r="F995" s="272"/>
      <c r="G995" s="273"/>
      <c r="H995" s="146"/>
      <c r="I995" s="274"/>
      <c r="J995" s="146"/>
      <c r="K995" s="146"/>
      <c r="L995" s="275"/>
      <c r="M995" s="125"/>
      <c r="N995" s="147"/>
      <c r="O995" s="146"/>
      <c r="P995" s="125"/>
      <c r="Q995" s="275"/>
      <c r="R995" s="148"/>
      <c r="S995" s="148"/>
      <c r="T995" s="146"/>
      <c r="U995" s="146"/>
      <c r="V995" s="146"/>
      <c r="W995" s="272"/>
      <c r="X995" s="146"/>
      <c r="Y995" s="125"/>
      <c r="Z995" s="125"/>
      <c r="AA995" s="146"/>
      <c r="AB995" s="183"/>
      <c r="AC995" s="125"/>
      <c r="AD995" s="146"/>
      <c r="AE995" s="125"/>
      <c r="AF995" s="146"/>
      <c r="AG995" s="125"/>
      <c r="AH995" s="146"/>
      <c r="AI995" s="125"/>
      <c r="AJ995" s="125"/>
      <c r="AK995" s="146"/>
      <c r="AL995" s="125"/>
      <c r="AM995" s="125"/>
      <c r="AN995" s="146"/>
      <c r="AO995" s="125"/>
      <c r="AP995" s="146"/>
      <c r="AQ995" s="125"/>
      <c r="AR995" s="146"/>
      <c r="AS995" s="125"/>
      <c r="AT995" s="146"/>
      <c r="AU995" s="125"/>
      <c r="AV995" s="125"/>
      <c r="AW995" s="146"/>
      <c r="AX995" s="125"/>
      <c r="AY995" s="125"/>
      <c r="AZ995" s="185"/>
      <c r="BA995" s="125"/>
      <c r="BB995" s="125"/>
      <c r="BC995" s="125"/>
      <c r="BD995" s="125"/>
      <c r="BE995" s="125"/>
      <c r="BF995" s="125"/>
      <c r="BG995" s="125"/>
      <c r="BH995" s="125"/>
      <c r="BI995" s="125"/>
      <c r="BJ995" s="125"/>
    </row>
    <row r="996">
      <c r="A996" s="146"/>
      <c r="B996" s="146"/>
      <c r="C996" s="146"/>
      <c r="D996" s="146"/>
      <c r="F996" s="272"/>
      <c r="G996" s="273"/>
      <c r="H996" s="146"/>
      <c r="I996" s="274"/>
      <c r="J996" s="146"/>
      <c r="K996" s="146"/>
      <c r="L996" s="275"/>
      <c r="M996" s="125"/>
      <c r="N996" s="147"/>
      <c r="O996" s="146"/>
      <c r="P996" s="125"/>
      <c r="Q996" s="275"/>
      <c r="R996" s="148"/>
      <c r="S996" s="148"/>
      <c r="T996" s="146"/>
      <c r="U996" s="146"/>
      <c r="V996" s="146"/>
      <c r="W996" s="272"/>
      <c r="X996" s="146"/>
      <c r="Y996" s="125"/>
      <c r="Z996" s="125"/>
      <c r="AA996" s="146"/>
      <c r="AB996" s="183"/>
      <c r="AC996" s="125"/>
      <c r="AD996" s="146"/>
      <c r="AE996" s="125"/>
      <c r="AF996" s="146"/>
      <c r="AG996" s="125"/>
      <c r="AH996" s="146"/>
      <c r="AI996" s="125"/>
      <c r="AJ996" s="125"/>
      <c r="AK996" s="146"/>
      <c r="AL996" s="125"/>
      <c r="AM996" s="125"/>
      <c r="AN996" s="146"/>
      <c r="AO996" s="125"/>
      <c r="AP996" s="146"/>
      <c r="AQ996" s="125"/>
      <c r="AR996" s="146"/>
      <c r="AS996" s="125"/>
      <c r="AT996" s="146"/>
      <c r="AU996" s="125"/>
      <c r="AV996" s="125"/>
      <c r="AW996" s="146"/>
      <c r="AX996" s="125"/>
      <c r="AY996" s="125"/>
      <c r="AZ996" s="185"/>
      <c r="BA996" s="125"/>
      <c r="BB996" s="125"/>
      <c r="BC996" s="125"/>
      <c r="BD996" s="125"/>
      <c r="BE996" s="125"/>
      <c r="BF996" s="125"/>
      <c r="BG996" s="125"/>
      <c r="BH996" s="125"/>
      <c r="BI996" s="125"/>
      <c r="BJ996" s="125"/>
    </row>
    <row r="997">
      <c r="A997" s="146"/>
      <c r="B997" s="146"/>
      <c r="C997" s="146"/>
      <c r="D997" s="146"/>
      <c r="F997" s="272"/>
      <c r="G997" s="146"/>
      <c r="H997" s="146"/>
      <c r="I997" s="146"/>
      <c r="J997" s="146"/>
      <c r="K997" s="146"/>
      <c r="L997" s="275"/>
      <c r="M997" s="125"/>
      <c r="N997" s="147"/>
      <c r="O997" s="146"/>
      <c r="P997" s="125"/>
      <c r="Q997" s="275"/>
      <c r="R997" s="148"/>
      <c r="S997" s="148"/>
      <c r="T997" s="146"/>
      <c r="U997" s="146"/>
      <c r="V997" s="146"/>
      <c r="W997" s="272"/>
      <c r="X997" s="146"/>
      <c r="Y997" s="125"/>
      <c r="Z997" s="125"/>
      <c r="AA997" s="146"/>
      <c r="AB997" s="183"/>
      <c r="AC997" s="125"/>
      <c r="AD997" s="146"/>
      <c r="AE997" s="125"/>
      <c r="AF997" s="146"/>
      <c r="AG997" s="125"/>
      <c r="AH997" s="146"/>
      <c r="AI997" s="125"/>
      <c r="AJ997" s="125"/>
      <c r="AK997" s="146"/>
      <c r="AL997" s="125"/>
      <c r="AM997" s="125"/>
      <c r="AN997" s="146"/>
      <c r="AO997" s="125"/>
      <c r="AP997" s="146"/>
      <c r="AQ997" s="125"/>
      <c r="AR997" s="146"/>
      <c r="AS997" s="125"/>
      <c r="AT997" s="146"/>
      <c r="AU997" s="125"/>
      <c r="AV997" s="125"/>
      <c r="AW997" s="146"/>
      <c r="AX997" s="125"/>
      <c r="AY997" s="125"/>
      <c r="AZ997" s="185"/>
      <c r="BA997" s="125"/>
      <c r="BB997" s="125"/>
      <c r="BC997" s="125"/>
      <c r="BD997" s="125"/>
      <c r="BE997" s="125"/>
      <c r="BF997" s="125"/>
      <c r="BG997" s="125"/>
      <c r="BH997" s="125"/>
      <c r="BI997" s="125"/>
      <c r="BJ997" s="125"/>
    </row>
    <row r="998">
      <c r="A998" s="146"/>
      <c r="B998" s="146"/>
      <c r="C998" s="146"/>
      <c r="D998" s="146"/>
      <c r="F998" s="272"/>
      <c r="G998" s="146"/>
      <c r="H998" s="146"/>
      <c r="I998" s="146"/>
      <c r="J998" s="146"/>
      <c r="K998" s="146"/>
      <c r="L998" s="275"/>
      <c r="M998" s="125"/>
      <c r="N998" s="147"/>
      <c r="O998" s="146"/>
      <c r="P998" s="125"/>
      <c r="Q998" s="275"/>
      <c r="R998" s="148"/>
      <c r="S998" s="148"/>
      <c r="T998" s="146"/>
      <c r="U998" s="146"/>
      <c r="V998" s="146"/>
      <c r="W998" s="272"/>
      <c r="X998" s="146"/>
      <c r="Y998" s="125"/>
      <c r="Z998" s="125"/>
      <c r="AA998" s="146"/>
      <c r="AB998" s="183"/>
      <c r="AC998" s="125"/>
      <c r="AD998" s="146"/>
      <c r="AE998" s="125"/>
      <c r="AF998" s="146"/>
      <c r="AG998" s="125"/>
      <c r="AH998" s="146"/>
      <c r="AI998" s="125"/>
      <c r="AJ998" s="125"/>
      <c r="AK998" s="146"/>
      <c r="AL998" s="125"/>
      <c r="AM998" s="125"/>
      <c r="AN998" s="146"/>
      <c r="AO998" s="125"/>
      <c r="AP998" s="146"/>
      <c r="AQ998" s="125"/>
      <c r="AR998" s="146"/>
      <c r="AS998" s="125"/>
      <c r="AT998" s="146"/>
      <c r="AU998" s="125"/>
      <c r="AV998" s="125"/>
      <c r="AW998" s="146"/>
      <c r="AX998" s="125"/>
      <c r="AY998" s="125"/>
      <c r="AZ998" s="185"/>
      <c r="BA998" s="125"/>
      <c r="BB998" s="125"/>
      <c r="BC998" s="125"/>
      <c r="BD998" s="125"/>
      <c r="BE998" s="125"/>
      <c r="BF998" s="125"/>
      <c r="BG998" s="125"/>
      <c r="BH998" s="125"/>
      <c r="BI998" s="125"/>
      <c r="BJ998" s="125"/>
    </row>
    <row r="999">
      <c r="A999" s="146"/>
      <c r="B999" s="146"/>
      <c r="C999" s="146"/>
      <c r="D999" s="146"/>
      <c r="F999" s="272"/>
      <c r="G999" s="146"/>
      <c r="H999" s="146"/>
      <c r="I999" s="146"/>
      <c r="J999" s="146"/>
      <c r="K999" s="146"/>
      <c r="L999" s="275"/>
      <c r="M999" s="125"/>
      <c r="N999" s="147"/>
      <c r="O999" s="146"/>
      <c r="P999" s="125"/>
      <c r="Q999" s="275"/>
      <c r="R999" s="148"/>
      <c r="S999" s="148"/>
      <c r="T999" s="146"/>
      <c r="U999" s="146"/>
      <c r="V999" s="146"/>
      <c r="W999" s="272"/>
      <c r="X999" s="146"/>
      <c r="Y999" s="125"/>
      <c r="Z999" s="125"/>
      <c r="AA999" s="146"/>
      <c r="AB999" s="183"/>
      <c r="AC999" s="125"/>
      <c r="AD999" s="146"/>
      <c r="AE999" s="125"/>
      <c r="AF999" s="146"/>
      <c r="AG999" s="125"/>
      <c r="AH999" s="146"/>
      <c r="AI999" s="125"/>
      <c r="AJ999" s="125"/>
      <c r="AK999" s="146"/>
      <c r="AL999" s="125"/>
      <c r="AM999" s="125"/>
      <c r="AN999" s="146"/>
      <c r="AO999" s="125"/>
      <c r="AP999" s="146"/>
      <c r="AQ999" s="125"/>
      <c r="AR999" s="146"/>
      <c r="AS999" s="125"/>
      <c r="AT999" s="146"/>
      <c r="AU999" s="125"/>
      <c r="AV999" s="125"/>
      <c r="AW999" s="146"/>
      <c r="AX999" s="125"/>
      <c r="AY999" s="125"/>
      <c r="AZ999" s="185"/>
      <c r="BA999" s="125"/>
      <c r="BB999" s="125"/>
      <c r="BC999" s="125"/>
      <c r="BD999" s="125"/>
      <c r="BE999" s="125"/>
      <c r="BF999" s="125"/>
      <c r="BG999" s="125"/>
      <c r="BH999" s="125"/>
      <c r="BI999" s="125"/>
      <c r="BJ999" s="125"/>
    </row>
    <row r="1000">
      <c r="A1000" s="146"/>
      <c r="B1000" s="146"/>
      <c r="C1000" s="146"/>
      <c r="D1000" s="146"/>
      <c r="F1000" s="272"/>
      <c r="G1000" s="146"/>
      <c r="H1000" s="146"/>
      <c r="I1000" s="146"/>
      <c r="J1000" s="146"/>
      <c r="K1000" s="146"/>
      <c r="L1000" s="275"/>
      <c r="M1000" s="125"/>
      <c r="N1000" s="147"/>
      <c r="O1000" s="146"/>
      <c r="P1000" s="125"/>
      <c r="Q1000" s="275"/>
      <c r="R1000" s="148"/>
      <c r="S1000" s="148"/>
      <c r="T1000" s="146"/>
      <c r="U1000" s="146"/>
      <c r="V1000" s="146"/>
      <c r="W1000" s="272"/>
      <c r="X1000" s="146"/>
      <c r="Y1000" s="125"/>
      <c r="Z1000" s="125"/>
      <c r="AA1000" s="146"/>
      <c r="AB1000" s="183"/>
      <c r="AC1000" s="125"/>
      <c r="AD1000" s="146"/>
      <c r="AE1000" s="125"/>
      <c r="AF1000" s="146"/>
      <c r="AG1000" s="125"/>
      <c r="AH1000" s="146"/>
      <c r="AI1000" s="125"/>
      <c r="AJ1000" s="125"/>
      <c r="AK1000" s="146"/>
      <c r="AL1000" s="125"/>
      <c r="AM1000" s="125"/>
      <c r="AN1000" s="146"/>
      <c r="AO1000" s="125"/>
      <c r="AP1000" s="146"/>
      <c r="AQ1000" s="125"/>
      <c r="AR1000" s="146"/>
      <c r="AS1000" s="125"/>
      <c r="AT1000" s="146"/>
      <c r="AU1000" s="125"/>
      <c r="AV1000" s="125"/>
      <c r="AW1000" s="146"/>
      <c r="AX1000" s="125"/>
      <c r="AY1000" s="125"/>
      <c r="AZ1000" s="185"/>
      <c r="BA1000" s="125"/>
      <c r="BB1000" s="125"/>
      <c r="BC1000" s="125"/>
      <c r="BD1000" s="125"/>
      <c r="BE1000" s="125"/>
      <c r="BF1000" s="125"/>
      <c r="BG1000" s="125"/>
      <c r="BH1000" s="125"/>
      <c r="BI1000" s="125"/>
      <c r="BJ1000" s="125"/>
    </row>
  </sheetData>
  <autoFilter ref="$A$2:$BJ$220">
    <sortState ref="A2:BJ220">
      <sortCondition ref="A2:A220"/>
    </sortState>
  </autoFilter>
  <conditionalFormatting sqref="D1">
    <cfRule type="notContainsBlanks" dxfId="0" priority="1">
      <formula>LEN(TRIM(D1))&gt;0</formula>
    </cfRule>
  </conditionalFormatting>
  <dataValidations>
    <dataValidation type="custom" allowBlank="1" showDropDown="1" sqref="F1 L1 N1 Q1 W1 AB1 F3:F1000 L3:L1000 N3:N1000 Q3:Q1000 W3:W1000 AB3:AB1000">
      <formula1>OR(NOT(ISERROR(DATEVALUE(F1))), AND(ISNUMBER(F1), LEFT(CELL("format", F1))="D"))</formula1>
    </dataValidation>
  </dataValidations>
  <hyperlinks>
    <hyperlink r:id="rId1" ref="M3"/>
    <hyperlink r:id="rId2" ref="AZ3"/>
    <hyperlink r:id="rId3" ref="BB3"/>
    <hyperlink r:id="rId4" ref="BI3"/>
    <hyperlink r:id="rId5" ref="BJ3"/>
    <hyperlink r:id="rId6" ref="M4"/>
    <hyperlink r:id="rId7" ref="AZ4"/>
    <hyperlink r:id="rId8" ref="BG4"/>
    <hyperlink r:id="rId9" ref="M5"/>
    <hyperlink r:id="rId10" ref="AC5"/>
    <hyperlink r:id="rId11" ref="AZ5"/>
    <hyperlink r:id="rId12" ref="BJ5"/>
    <hyperlink r:id="rId13" ref="M6"/>
    <hyperlink r:id="rId14" ref="AG6"/>
    <hyperlink r:id="rId15" ref="AZ6"/>
    <hyperlink r:id="rId16" ref="BD6"/>
    <hyperlink r:id="rId17" ref="BG6"/>
    <hyperlink r:id="rId18" ref="BJ6"/>
    <hyperlink r:id="rId19" ref="M7"/>
    <hyperlink r:id="rId20" ref="BI7"/>
    <hyperlink r:id="rId21" ref="BJ7"/>
    <hyperlink r:id="rId22" ref="M8"/>
    <hyperlink r:id="rId23" ref="AE8"/>
    <hyperlink r:id="rId24" ref="AI8"/>
    <hyperlink r:id="rId25" ref="BJ8"/>
    <hyperlink r:id="rId26" ref="M9"/>
    <hyperlink r:id="rId27" ref="AC9"/>
    <hyperlink r:id="rId28" ref="BF9"/>
    <hyperlink r:id="rId29" ref="BG9"/>
    <hyperlink r:id="rId30" ref="BJ9"/>
    <hyperlink r:id="rId31" ref="M10"/>
    <hyperlink r:id="rId32" ref="AI10"/>
    <hyperlink r:id="rId33" ref="AZ10"/>
    <hyperlink r:id="rId34" ref="BI10"/>
    <hyperlink r:id="rId35" ref="BJ10"/>
    <hyperlink r:id="rId36" ref="M11"/>
    <hyperlink r:id="rId37" ref="AZ11"/>
    <hyperlink r:id="rId38" ref="BI11"/>
    <hyperlink r:id="rId39" ref="BJ11"/>
    <hyperlink r:id="rId40" ref="M12"/>
    <hyperlink r:id="rId41" ref="AZ12"/>
    <hyperlink r:id="rId42" ref="BG12"/>
    <hyperlink r:id="rId43" ref="BH12"/>
    <hyperlink r:id="rId44" ref="M13"/>
    <hyperlink r:id="rId45" ref="AI13"/>
    <hyperlink r:id="rId46" ref="AZ13"/>
    <hyperlink r:id="rId47" ref="BB13"/>
    <hyperlink r:id="rId48" ref="BF13"/>
    <hyperlink r:id="rId49" ref="BG13"/>
    <hyperlink r:id="rId50" ref="BJ13"/>
    <hyperlink r:id="rId51" ref="M14"/>
    <hyperlink r:id="rId52" ref="AU14"/>
    <hyperlink r:id="rId53" ref="AZ14"/>
    <hyperlink r:id="rId54" ref="BF14"/>
    <hyperlink r:id="rId55" ref="BH14"/>
    <hyperlink r:id="rId56" ref="M15"/>
    <hyperlink r:id="rId57" ref="P15"/>
    <hyperlink r:id="rId58" ref="AX15"/>
    <hyperlink r:id="rId59" ref="AZ15"/>
    <hyperlink r:id="rId60" ref="BB15"/>
    <hyperlink r:id="rId61" ref="BJ15"/>
    <hyperlink r:id="rId62" ref="M16"/>
    <hyperlink r:id="rId63" ref="AC16"/>
    <hyperlink r:id="rId64" ref="AI16"/>
    <hyperlink r:id="rId65" ref="BB16"/>
    <hyperlink r:id="rId66" ref="BG16"/>
    <hyperlink r:id="rId67" ref="BH16"/>
    <hyperlink r:id="rId68" ref="BI16"/>
    <hyperlink r:id="rId69" location=":~:text=The%20Bahamas%20government%20says%20schools,coronavirus%20(COVID%2D19)." ref="BJ16"/>
    <hyperlink r:id="rId70" ref="M17"/>
    <hyperlink r:id="rId71" ref="AI17"/>
    <hyperlink r:id="rId72" ref="BB17"/>
    <hyperlink r:id="rId73" ref="BF17"/>
    <hyperlink r:id="rId74" ref="BI17"/>
    <hyperlink r:id="rId75" ref="BJ17"/>
    <hyperlink r:id="rId76" ref="M18"/>
    <hyperlink r:id="rId77" ref="AG18"/>
    <hyperlink r:id="rId78" ref="AZ18"/>
    <hyperlink r:id="rId79" ref="BB18"/>
    <hyperlink r:id="rId80" ref="BI18"/>
    <hyperlink r:id="rId81" ref="M19"/>
    <hyperlink r:id="rId82" ref="AI19"/>
    <hyperlink r:id="rId83" ref="BB19"/>
    <hyperlink r:id="rId84" ref="BJ19"/>
    <hyperlink r:id="rId85" ref="M20"/>
    <hyperlink r:id="rId86" ref="AZ20"/>
    <hyperlink r:id="rId87" ref="BJ20"/>
    <hyperlink r:id="rId88" ref="M21"/>
    <hyperlink r:id="rId89" ref="AI21"/>
    <hyperlink r:id="rId90" ref="AZ21"/>
    <hyperlink r:id="rId91" ref="BJ21"/>
    <hyperlink r:id="rId92" ref="M22"/>
    <hyperlink r:id="rId93" ref="AI22"/>
    <hyperlink r:id="rId94" ref="AO22"/>
    <hyperlink r:id="rId95" ref="AS22"/>
    <hyperlink r:id="rId96" ref="AZ22"/>
    <hyperlink r:id="rId97" ref="BD22"/>
    <hyperlink r:id="rId98" ref="BJ22"/>
    <hyperlink r:id="rId99" ref="M23"/>
    <hyperlink r:id="rId100" ref="AI23"/>
    <hyperlink r:id="rId101" ref="BG23"/>
    <hyperlink r:id="rId102" ref="BJ23"/>
    <hyperlink r:id="rId103" ref="M24"/>
    <hyperlink r:id="rId104" ref="AI24"/>
    <hyperlink r:id="rId105" ref="AS24"/>
    <hyperlink r:id="rId106" ref="AZ24"/>
    <hyperlink r:id="rId107" ref="BB24"/>
    <hyperlink r:id="rId108" ref="BG24"/>
    <hyperlink r:id="rId109" ref="BJ24"/>
    <hyperlink r:id="rId110" ref="M25"/>
    <hyperlink r:id="rId111" ref="P25"/>
    <hyperlink r:id="rId112" ref="AS25"/>
    <hyperlink r:id="rId113" ref="AT25"/>
    <hyperlink r:id="rId114" ref="AZ25"/>
    <hyperlink r:id="rId115" ref="BB25"/>
    <hyperlink r:id="rId116" ref="BF25"/>
    <hyperlink r:id="rId117" ref="BG25"/>
    <hyperlink r:id="rId118" ref="BH25"/>
    <hyperlink r:id="rId119" ref="M26"/>
    <hyperlink r:id="rId120" ref="AI26"/>
    <hyperlink r:id="rId121" ref="BJ26"/>
    <hyperlink r:id="rId122" ref="M27"/>
    <hyperlink r:id="rId123" ref="BJ27"/>
    <hyperlink r:id="rId124" ref="M28"/>
    <hyperlink r:id="rId125" ref="P28"/>
    <hyperlink r:id="rId126" ref="AI28"/>
    <hyperlink r:id="rId127" ref="BH28"/>
    <hyperlink r:id="rId128" ref="BI28"/>
    <hyperlink r:id="rId129" ref="M29"/>
    <hyperlink r:id="rId130" ref="AI29"/>
    <hyperlink r:id="rId131" ref="AZ29"/>
    <hyperlink r:id="rId132" ref="BB29"/>
    <hyperlink r:id="rId133" ref="BJ29"/>
    <hyperlink r:id="rId134" ref="M30"/>
    <hyperlink r:id="rId135" ref="AS30"/>
    <hyperlink r:id="rId136" ref="AU30"/>
    <hyperlink r:id="rId137" ref="AZ30"/>
    <hyperlink r:id="rId138" ref="BB30"/>
    <hyperlink r:id="rId139" ref="BF30"/>
    <hyperlink r:id="rId140" ref="BJ30"/>
    <hyperlink r:id="rId141" ref="M31"/>
    <hyperlink r:id="rId142" ref="BB31"/>
    <hyperlink r:id="rId143" ref="BE31"/>
    <hyperlink r:id="rId144" ref="BH31"/>
    <hyperlink r:id="rId145" ref="BI31"/>
    <hyperlink r:id="rId146" ref="M32"/>
    <hyperlink r:id="rId147" ref="P32"/>
    <hyperlink r:id="rId148" ref="AC32"/>
    <hyperlink r:id="rId149" ref="AS32"/>
    <hyperlink r:id="rId150" ref="AZ32"/>
    <hyperlink r:id="rId151" ref="BB32"/>
    <hyperlink r:id="rId152" ref="BJ32"/>
    <hyperlink r:id="rId153" ref="M33"/>
    <hyperlink r:id="rId154" ref="AI33"/>
    <hyperlink r:id="rId155" ref="BD33"/>
    <hyperlink r:id="rId156" ref="BJ33"/>
    <hyperlink r:id="rId157" ref="M34"/>
    <hyperlink r:id="rId158" ref="M35"/>
    <hyperlink r:id="rId159" ref="P35"/>
    <hyperlink r:id="rId160" ref="AI35"/>
    <hyperlink r:id="rId161" ref="AO35"/>
    <hyperlink r:id="rId162" ref="AU35"/>
    <hyperlink r:id="rId163" ref="AZ35"/>
    <hyperlink r:id="rId164" ref="BD35"/>
    <hyperlink r:id="rId165" ref="BG35"/>
    <hyperlink r:id="rId166" ref="BJ35"/>
    <hyperlink r:id="rId167" ref="M36"/>
    <hyperlink r:id="rId168" ref="P36"/>
    <hyperlink r:id="rId169" ref="AE36"/>
    <hyperlink r:id="rId170" ref="AG36"/>
    <hyperlink r:id="rId171" ref="AZ36"/>
    <hyperlink r:id="rId172" ref="BB36"/>
    <hyperlink r:id="rId173" location=".XzQxWRNKjR0" ref="BF36"/>
    <hyperlink r:id="rId174" ref="BI36"/>
    <hyperlink r:id="rId175" ref="BJ36"/>
    <hyperlink r:id="rId176" ref="M37"/>
    <hyperlink r:id="rId177" ref="AI37"/>
    <hyperlink r:id="rId178" ref="BD37"/>
    <hyperlink r:id="rId179" ref="BE37"/>
    <hyperlink r:id="rId180" ref="BI37"/>
    <hyperlink r:id="rId181" ref="M38"/>
    <hyperlink r:id="rId182" ref="AI38"/>
    <hyperlink r:id="rId183" ref="BB38"/>
    <hyperlink r:id="rId184" ref="BF38"/>
    <hyperlink r:id="rId185" ref="BG38"/>
    <hyperlink r:id="rId186" ref="M39"/>
    <hyperlink r:id="rId187" ref="AE39"/>
    <hyperlink r:id="rId188" ref="AZ39"/>
    <hyperlink r:id="rId189" ref="BF39"/>
    <hyperlink r:id="rId190" ref="BG39"/>
    <hyperlink r:id="rId191" ref="BI39"/>
    <hyperlink r:id="rId192" ref="M40"/>
    <hyperlink r:id="rId193" ref="BD40"/>
    <hyperlink r:id="rId194" ref="BJ40"/>
    <hyperlink r:id="rId195" ref="M41"/>
    <hyperlink r:id="rId196" ref="M42"/>
    <hyperlink r:id="rId197" location="anchor-2" ref="AZ42"/>
    <hyperlink r:id="rId198" ref="BJ42"/>
    <hyperlink r:id="rId199" ref="M43"/>
    <hyperlink r:id="rId200" ref="AI43"/>
    <hyperlink r:id="rId201" ref="AZ43"/>
    <hyperlink r:id="rId202" ref="BG43"/>
    <hyperlink r:id="rId203" ref="BJ43"/>
    <hyperlink r:id="rId204" ref="M44"/>
    <hyperlink r:id="rId205" ref="AZ44"/>
    <hyperlink r:id="rId206" ref="BB44"/>
    <hyperlink r:id="rId207" ref="BE44"/>
    <hyperlink r:id="rId208" ref="M45"/>
    <hyperlink r:id="rId209" ref="AE45"/>
    <hyperlink r:id="rId210" ref="AZ45"/>
    <hyperlink r:id="rId211" ref="BI45"/>
    <hyperlink r:id="rId212" ref="BJ45"/>
    <hyperlink r:id="rId213" ref="M46"/>
    <hyperlink r:id="rId214" ref="AI46"/>
    <hyperlink r:id="rId215" ref="BJ46"/>
    <hyperlink r:id="rId216" ref="M47"/>
    <hyperlink r:id="rId217" ref="AI47"/>
    <hyperlink r:id="rId218" ref="BE47"/>
    <hyperlink r:id="rId219" ref="BH47"/>
    <hyperlink r:id="rId220" ref="BI47"/>
    <hyperlink r:id="rId221" location=":~:text=Schoolchildren%20and%20students%20returned%20to,19%2Drelated%20state%20of%20emergency.&amp;text=Schools%20and%20universities%20were%20closed,taken%20by%20President%20Felix%20Tshisekedi." ref="BJ47"/>
    <hyperlink r:id="rId222" ref="M48"/>
    <hyperlink r:id="rId223" ref="BG48"/>
    <hyperlink r:id="rId224" ref="BI48"/>
    <hyperlink r:id="rId225" ref="BJ48"/>
    <hyperlink r:id="rId226" ref="M49"/>
    <hyperlink r:id="rId227" ref="AZ49"/>
    <hyperlink r:id="rId228" ref="BB49"/>
    <hyperlink r:id="rId229" ref="BH49"/>
    <hyperlink r:id="rId230" ref="BJ49"/>
    <hyperlink r:id="rId231" ref="M50"/>
    <hyperlink r:id="rId232" ref="AZ50"/>
    <hyperlink r:id="rId233" ref="BG50"/>
    <hyperlink r:id="rId234" ref="BJ50"/>
    <hyperlink r:id="rId235" ref="M51"/>
    <hyperlink r:id="rId236" ref="BF51"/>
    <hyperlink r:id="rId237" ref="BG51"/>
    <hyperlink r:id="rId238" ref="M52"/>
    <hyperlink r:id="rId239" ref="BJ52"/>
    <hyperlink r:id="rId240" ref="M53"/>
    <hyperlink r:id="rId241" ref="AZ53"/>
    <hyperlink r:id="rId242" ref="BI53"/>
    <hyperlink r:id="rId243" ref="BJ53"/>
    <hyperlink r:id="rId244" ref="M54"/>
    <hyperlink r:id="rId245" ref="P54"/>
    <hyperlink r:id="rId246" ref="AZ54"/>
    <hyperlink r:id="rId247" ref="BI54"/>
    <hyperlink r:id="rId248" ref="M55"/>
    <hyperlink r:id="rId249" ref="AZ55"/>
    <hyperlink r:id="rId250" ref="BF55"/>
    <hyperlink r:id="rId251" ref="BG55"/>
    <hyperlink r:id="rId252" ref="BH55"/>
    <hyperlink r:id="rId253" ref="BI55"/>
    <hyperlink r:id="rId254" ref="BJ55"/>
    <hyperlink r:id="rId255" ref="M56"/>
    <hyperlink r:id="rId256" ref="AI56"/>
    <hyperlink r:id="rId257" ref="AZ56"/>
    <hyperlink r:id="rId258" ref="BH57"/>
    <hyperlink r:id="rId259" ref="BJ57"/>
    <hyperlink r:id="rId260" ref="M58"/>
    <hyperlink r:id="rId261" ref="BG58"/>
    <hyperlink r:id="rId262" ref="BH58"/>
    <hyperlink r:id="rId263" ref="BI58"/>
    <hyperlink r:id="rId264" ref="BJ58"/>
    <hyperlink r:id="rId265" ref="M59"/>
    <hyperlink r:id="rId266" ref="BG59"/>
    <hyperlink r:id="rId267" ref="BH59"/>
    <hyperlink r:id="rId268" ref="M60"/>
    <hyperlink r:id="rId269" ref="AI60"/>
    <hyperlink r:id="rId270" ref="AZ60"/>
    <hyperlink r:id="rId271" ref="BB60"/>
    <hyperlink r:id="rId272" ref="BF60"/>
    <hyperlink r:id="rId273" ref="BG60"/>
    <hyperlink r:id="rId274" ref="BH60"/>
    <hyperlink r:id="rId275" ref="BJ60"/>
    <hyperlink r:id="rId276" ref="M61"/>
    <hyperlink r:id="rId277" ref="AU61"/>
    <hyperlink r:id="rId278" ref="AZ61"/>
    <hyperlink r:id="rId279" ref="BB61"/>
    <hyperlink r:id="rId280" ref="BH61"/>
    <hyperlink r:id="rId281" ref="BJ61"/>
    <hyperlink r:id="rId282" ref="M62"/>
    <hyperlink r:id="rId283" ref="AZ62"/>
    <hyperlink r:id="rId284" ref="BG62"/>
    <hyperlink r:id="rId285" ref="BH62"/>
    <hyperlink r:id="rId286" ref="BJ62"/>
    <hyperlink r:id="rId287" ref="M63"/>
    <hyperlink r:id="rId288" ref="BG63"/>
    <hyperlink r:id="rId289" ref="BH63"/>
    <hyperlink r:id="rId290" ref="BI63"/>
    <hyperlink r:id="rId291" ref="M64"/>
    <hyperlink r:id="rId292" ref="BG64"/>
    <hyperlink r:id="rId293" ref="M65"/>
    <hyperlink r:id="rId294" ref="AZ65"/>
    <hyperlink r:id="rId295" ref="BE65"/>
    <hyperlink r:id="rId296" ref="BG65"/>
    <hyperlink r:id="rId297" ref="M66"/>
    <hyperlink r:id="rId298" ref="AI66"/>
    <hyperlink r:id="rId299" ref="BG66"/>
    <hyperlink r:id="rId300" ref="BH66"/>
    <hyperlink r:id="rId301" ref="M67"/>
    <hyperlink r:id="rId302" ref="AS67"/>
    <hyperlink r:id="rId303" ref="BI67"/>
    <hyperlink r:id="rId304" location=":~:text=The%20next%20academic%20year%20for,as%20the%20coronavirus%20pandemic%20exacerbated." ref="BJ67"/>
    <hyperlink r:id="rId305" ref="M68"/>
    <hyperlink r:id="rId306" ref="BG68"/>
    <hyperlink r:id="rId307" ref="BJ68"/>
    <hyperlink r:id="rId308" ref="M69"/>
    <hyperlink r:id="rId309" ref="BF69"/>
    <hyperlink r:id="rId310" ref="BG69"/>
    <hyperlink r:id="rId311" ref="BH69"/>
    <hyperlink r:id="rId312" ref="BI69"/>
    <hyperlink r:id="rId313" ref="BJ69"/>
    <hyperlink r:id="rId314" ref="M70"/>
    <hyperlink r:id="rId315" ref="AI70"/>
    <hyperlink r:id="rId316" ref="AZ70"/>
    <hyperlink r:id="rId317" ref="BF70"/>
    <hyperlink r:id="rId318" ref="BI70"/>
    <hyperlink r:id="rId319" ref="BJ70"/>
    <hyperlink r:id="rId320" ref="M71"/>
    <hyperlink r:id="rId321" ref="P71"/>
    <hyperlink r:id="rId322" ref="AI71"/>
    <hyperlink r:id="rId323" ref="AU71"/>
    <hyperlink r:id="rId324" ref="AZ71"/>
    <hyperlink r:id="rId325" ref="BF71"/>
    <hyperlink r:id="rId326" ref="M72"/>
    <hyperlink r:id="rId327" ref="P72"/>
    <hyperlink r:id="rId328" ref="BI72"/>
    <hyperlink r:id="rId329" ref="BJ72"/>
    <hyperlink r:id="rId330" ref="M73"/>
    <hyperlink r:id="rId331" ref="AI73"/>
    <hyperlink r:id="rId332" ref="BG73"/>
    <hyperlink r:id="rId333" ref="BJ73"/>
    <hyperlink r:id="rId334" ref="M74"/>
    <hyperlink r:id="rId335" ref="AI74"/>
    <hyperlink r:id="rId336" ref="BF74"/>
    <hyperlink r:id="rId337" ref="BG74"/>
    <hyperlink r:id="rId338" ref="BI74"/>
    <hyperlink r:id="rId339" ref="BJ74"/>
    <hyperlink r:id="rId340" ref="M75"/>
    <hyperlink r:id="rId341" ref="AZ75"/>
    <hyperlink r:id="rId342" ref="BH75"/>
    <hyperlink r:id="rId343" ref="BI75"/>
    <hyperlink r:id="rId344" ref="BJ75"/>
    <hyperlink r:id="rId345" ref="M76"/>
    <hyperlink r:id="rId346" ref="P76"/>
    <hyperlink r:id="rId347" ref="AI76"/>
    <hyperlink r:id="rId348" ref="AZ76"/>
    <hyperlink r:id="rId349" ref="BB76"/>
    <hyperlink r:id="rId350" ref="BH76"/>
    <hyperlink r:id="rId351" ref="BJ76"/>
    <hyperlink r:id="rId352" ref="M77"/>
    <hyperlink r:id="rId353" ref="AI77"/>
    <hyperlink r:id="rId354" ref="BG77"/>
    <hyperlink r:id="rId355" ref="BH77"/>
    <hyperlink r:id="rId356" ref="BJ77"/>
    <hyperlink r:id="rId357" ref="M78"/>
    <hyperlink r:id="rId358" ref="AI78"/>
    <hyperlink r:id="rId359" ref="AS78"/>
    <hyperlink r:id="rId360" ref="AZ78"/>
    <hyperlink r:id="rId361" ref="BF78"/>
    <hyperlink r:id="rId362" ref="BG78"/>
    <hyperlink r:id="rId363" ref="BH78"/>
    <hyperlink r:id="rId364" ref="BI78"/>
    <hyperlink r:id="rId365" ref="BJ78"/>
    <hyperlink r:id="rId366" ref="M79"/>
    <hyperlink r:id="rId367" ref="AI79"/>
    <hyperlink r:id="rId368" ref="AZ79"/>
    <hyperlink r:id="rId369" ref="BF79"/>
    <hyperlink r:id="rId370" ref="BH79"/>
    <hyperlink r:id="rId371" ref="BI79"/>
    <hyperlink r:id="rId372" ref="M80"/>
    <hyperlink r:id="rId373" ref="BG80"/>
    <hyperlink r:id="rId374" ref="BI80"/>
    <hyperlink r:id="rId375" ref="M81"/>
    <hyperlink r:id="rId376" ref="AC81"/>
    <hyperlink r:id="rId377" ref="AZ81"/>
    <hyperlink r:id="rId378" ref="BF81"/>
    <hyperlink r:id="rId379" location=":~:text=The%20Guam%20Education%20Board%20has,basis%20using%20an%20alternating%20schedule." ref="M82"/>
    <hyperlink r:id="rId380" ref="BG82"/>
    <hyperlink r:id="rId381" ref="BI82"/>
    <hyperlink r:id="rId382" ref="M83"/>
    <hyperlink r:id="rId383" ref="AI83"/>
    <hyperlink r:id="rId384" ref="BG83"/>
    <hyperlink r:id="rId385" ref="BH83"/>
    <hyperlink r:id="rId386" ref="M84"/>
    <hyperlink r:id="rId387" ref="BI84"/>
    <hyperlink r:id="rId388" ref="BJ84"/>
    <hyperlink r:id="rId389" ref="M85"/>
    <hyperlink r:id="rId390" ref="BB85"/>
    <hyperlink r:id="rId391" ref="BI85"/>
    <hyperlink r:id="rId392" ref="BJ85"/>
    <hyperlink r:id="rId393" ref="M86"/>
    <hyperlink r:id="rId394" ref="BB86"/>
    <hyperlink r:id="rId395" ref="BG86"/>
    <hyperlink r:id="rId396" ref="BH86"/>
    <hyperlink r:id="rId397" ref="BJ86"/>
    <hyperlink r:id="rId398" ref="M87"/>
    <hyperlink r:id="rId399" ref="AI87"/>
    <hyperlink r:id="rId400" ref="BH87"/>
    <hyperlink r:id="rId401" ref="BJ87"/>
    <hyperlink r:id="rId402" ref="M88"/>
    <hyperlink r:id="rId403" ref="AI88"/>
    <hyperlink r:id="rId404" ref="AZ88"/>
    <hyperlink r:id="rId405" ref="BH88"/>
    <hyperlink r:id="rId406" ref="BI88"/>
    <hyperlink r:id="rId407" ref="M89"/>
    <hyperlink r:id="rId408" ref="P89"/>
    <hyperlink r:id="rId409" ref="AI89"/>
    <hyperlink r:id="rId410" location="FAQ2" ref="AZ89"/>
    <hyperlink r:id="rId411" ref="BF89"/>
    <hyperlink r:id="rId412" ref="M90"/>
    <hyperlink r:id="rId413" ref="AI90"/>
    <hyperlink r:id="rId414" ref="AZ90"/>
    <hyperlink r:id="rId415" ref="BB90"/>
    <hyperlink r:id="rId416" ref="BI90"/>
    <hyperlink r:id="rId417" ref="BJ90"/>
    <hyperlink r:id="rId418" ref="M91"/>
    <hyperlink r:id="rId419" ref="AZ91"/>
    <hyperlink r:id="rId420" ref="BF91"/>
    <hyperlink r:id="rId421" ref="BI91"/>
    <hyperlink r:id="rId422" ref="M92"/>
    <hyperlink r:id="rId423" ref="AZ92"/>
    <hyperlink r:id="rId424" ref="BB92"/>
    <hyperlink r:id="rId425" ref="BE92"/>
    <hyperlink r:id="rId426" ref="BI92"/>
    <hyperlink r:id="rId427" ref="BJ92"/>
    <hyperlink r:id="rId428" ref="M93"/>
    <hyperlink r:id="rId429" ref="AI93"/>
    <hyperlink r:id="rId430" ref="AZ93"/>
    <hyperlink r:id="rId431" ref="BH93"/>
    <hyperlink r:id="rId432" ref="BI93"/>
    <hyperlink r:id="rId433" ref="BJ93"/>
    <hyperlink r:id="rId434" ref="M94"/>
    <hyperlink r:id="rId435" ref="AZ94"/>
    <hyperlink r:id="rId436" ref="BG94"/>
    <hyperlink r:id="rId437" ref="BH94"/>
    <hyperlink r:id="rId438" ref="BJ94"/>
    <hyperlink r:id="rId439" ref="M95"/>
    <hyperlink r:id="rId440" ref="AZ95"/>
    <hyperlink r:id="rId441" ref="BF95"/>
    <hyperlink r:id="rId442" ref="BH95"/>
    <hyperlink r:id="rId443" ref="BJ95"/>
    <hyperlink r:id="rId444" ref="M96"/>
    <hyperlink r:id="rId445" ref="AI96"/>
    <hyperlink r:id="rId446" ref="AZ96"/>
    <hyperlink r:id="rId447" ref="BB96"/>
    <hyperlink r:id="rId448" ref="BF96"/>
    <hyperlink r:id="rId449" ref="BH96"/>
    <hyperlink r:id="rId450" ref="BJ96"/>
    <hyperlink r:id="rId451" ref="M97"/>
    <hyperlink r:id="rId452" ref="AZ97"/>
    <hyperlink r:id="rId453" ref="BB97"/>
    <hyperlink r:id="rId454" ref="BG97"/>
    <hyperlink r:id="rId455" ref="BI97"/>
    <hyperlink r:id="rId456" ref="BJ97"/>
    <hyperlink r:id="rId457" ref="M98"/>
    <hyperlink r:id="rId458" ref="AI98"/>
    <hyperlink r:id="rId459" ref="AZ98"/>
    <hyperlink r:id="rId460" ref="BB98"/>
    <hyperlink r:id="rId461" ref="BH98"/>
    <hyperlink r:id="rId462" ref="BI98"/>
    <hyperlink r:id="rId463" ref="BJ98"/>
    <hyperlink r:id="rId464" ref="M99"/>
    <hyperlink r:id="rId465" ref="AS99"/>
    <hyperlink r:id="rId466" ref="AZ99"/>
    <hyperlink r:id="rId467" ref="BB99"/>
    <hyperlink r:id="rId468" ref="BH99"/>
    <hyperlink r:id="rId469" ref="BJ99"/>
    <hyperlink r:id="rId470" ref="M100"/>
    <hyperlink r:id="rId471" ref="AI100"/>
    <hyperlink r:id="rId472" ref="AZ100"/>
    <hyperlink r:id="rId473" ref="BG100"/>
    <hyperlink r:id="rId474" ref="BH100"/>
    <hyperlink r:id="rId475" location=":~:text=Jamaican%20students%20will%20not%20return,new%20school%20year%20in%20September.&amp;text=Samuda%20explained%20that%20online%20and,on%20September%207%2C%202020%22." ref="BI100"/>
    <hyperlink r:id="rId476" ref="M101"/>
    <hyperlink r:id="rId477" ref="AU101"/>
    <hyperlink r:id="rId478" ref="AZ101"/>
    <hyperlink r:id="rId479" ref="BI101"/>
    <hyperlink r:id="rId480" ref="M102"/>
    <hyperlink r:id="rId481" ref="P102"/>
    <hyperlink r:id="rId482" ref="AI102"/>
    <hyperlink r:id="rId483" ref="AU102"/>
    <hyperlink r:id="rId484" ref="AZ102"/>
    <hyperlink r:id="rId485" ref="BD102"/>
    <hyperlink r:id="rId486" ref="BG102"/>
    <hyperlink r:id="rId487" ref="BH102"/>
    <hyperlink r:id="rId488" ref="BJ102"/>
    <hyperlink r:id="rId489" ref="M103"/>
    <hyperlink r:id="rId490" ref="AZ103"/>
    <hyperlink r:id="rId491" ref="BH103"/>
    <hyperlink r:id="rId492" ref="BJ103"/>
    <hyperlink r:id="rId493" ref="M104"/>
    <hyperlink r:id="rId494" ref="AI104"/>
    <hyperlink r:id="rId495" ref="AZ104"/>
    <hyperlink r:id="rId496" ref="BH104"/>
    <hyperlink r:id="rId497" ref="BJ104"/>
    <hyperlink r:id="rId498" ref="M105"/>
    <hyperlink r:id="rId499" ref="BF105"/>
    <hyperlink r:id="rId500" ref="BG105"/>
    <hyperlink r:id="rId501" ref="BH105"/>
    <hyperlink r:id="rId502" ref="M106"/>
    <hyperlink r:id="rId503" ref="BI106"/>
    <hyperlink r:id="rId504" ref="BJ106"/>
    <hyperlink r:id="rId505" ref="M107"/>
    <hyperlink r:id="rId506" ref="P107"/>
    <hyperlink r:id="rId507" ref="AI107"/>
    <hyperlink r:id="rId508" ref="AZ107"/>
    <hyperlink r:id="rId509" ref="BG107"/>
    <hyperlink r:id="rId510" ref="BI107"/>
    <hyperlink r:id="rId511" location="12568f9a6f63" ref="BJ107"/>
    <hyperlink r:id="rId512" ref="M108"/>
    <hyperlink r:id="rId513" ref="BB108"/>
    <hyperlink r:id="rId514" ref="BI108"/>
    <hyperlink r:id="rId515" ref="BJ108"/>
    <hyperlink r:id="rId516" ref="M109"/>
    <hyperlink r:id="rId517" ref="AZ109"/>
    <hyperlink r:id="rId518" ref="BB109"/>
    <hyperlink r:id="rId519" ref="BG109"/>
    <hyperlink r:id="rId520" ref="BI109"/>
    <hyperlink r:id="rId521" ref="M110"/>
    <hyperlink r:id="rId522" ref="AZ110"/>
    <hyperlink r:id="rId523" ref="BD110"/>
    <hyperlink r:id="rId524" ref="BG110"/>
    <hyperlink r:id="rId525" ref="BI110"/>
    <hyperlink r:id="rId526" ref="M111"/>
    <hyperlink r:id="rId527" ref="AZ111"/>
    <hyperlink r:id="rId528" location=":~:text=Vientiane%2C13%20August%202020%20%2D%20The,19%20pandemic%20on%20children's%20education." ref="BD111"/>
    <hyperlink r:id="rId529" ref="BI111"/>
    <hyperlink r:id="rId530" ref="BJ111"/>
    <hyperlink r:id="rId531" ref="M112"/>
    <hyperlink r:id="rId532" ref="AZ112"/>
    <hyperlink r:id="rId533" ref="BB112"/>
    <hyperlink r:id="rId534" ref="BH112"/>
    <hyperlink r:id="rId535" ref="M113"/>
    <hyperlink r:id="rId536" ref="AZ113"/>
    <hyperlink r:id="rId537" ref="BH113"/>
    <hyperlink r:id="rId538" ref="BJ113"/>
    <hyperlink r:id="rId539" ref="M114"/>
    <hyperlink r:id="rId540" ref="AI114"/>
    <hyperlink r:id="rId541" ref="BH114"/>
    <hyperlink r:id="rId542" ref="BJ114"/>
    <hyperlink r:id="rId543" ref="M115"/>
    <hyperlink r:id="rId544" ref="AI115"/>
    <hyperlink r:id="rId545" ref="BF115"/>
    <hyperlink r:id="rId546" ref="BG115"/>
    <hyperlink r:id="rId547" ref="BH115"/>
    <hyperlink r:id="rId548" ref="BJ115"/>
    <hyperlink r:id="rId549" ref="M116"/>
    <hyperlink r:id="rId550" ref="AZ116"/>
    <hyperlink r:id="rId551" ref="BI116"/>
    <hyperlink r:id="rId552" ref="BJ116"/>
    <hyperlink r:id="rId553" ref="M117"/>
    <hyperlink r:id="rId554" ref="BG117"/>
    <hyperlink r:id="rId555" ref="BJ117"/>
    <hyperlink r:id="rId556" ref="M118"/>
    <hyperlink r:id="rId557" ref="AG118"/>
    <hyperlink r:id="rId558" ref="AZ118"/>
    <hyperlink r:id="rId559" ref="BE118"/>
    <hyperlink r:id="rId560" ref="BF118"/>
    <hyperlink r:id="rId561" ref="BH118"/>
    <hyperlink r:id="rId562" ref="M119"/>
    <hyperlink r:id="rId563" ref="P119"/>
    <hyperlink r:id="rId564" ref="AG119"/>
    <hyperlink r:id="rId565" ref="AS119"/>
    <hyperlink r:id="rId566" ref="AU119"/>
    <hyperlink r:id="rId567" ref="AZ119"/>
    <hyperlink r:id="rId568" ref="BG119"/>
    <hyperlink r:id="rId569" ref="BI119"/>
    <hyperlink r:id="rId570" ref="BJ119"/>
    <hyperlink r:id="rId571" ref="M120"/>
    <hyperlink r:id="rId572" ref="BI120"/>
    <hyperlink r:id="rId573" ref="BJ120"/>
    <hyperlink r:id="rId574" ref="M121"/>
    <hyperlink r:id="rId575" ref="AI121"/>
    <hyperlink r:id="rId576" ref="BD121"/>
    <hyperlink r:id="rId577" ref="BE121"/>
    <hyperlink r:id="rId578" ref="BI121"/>
    <hyperlink r:id="rId579" ref="BJ121"/>
    <hyperlink r:id="rId580" ref="M122"/>
    <hyperlink r:id="rId581" ref="AI122"/>
    <hyperlink r:id="rId582" ref="AZ122"/>
    <hyperlink r:id="rId583" ref="BE122"/>
    <hyperlink r:id="rId584" ref="BJ122"/>
    <hyperlink r:id="rId585" ref="M123"/>
    <hyperlink r:id="rId586" ref="AZ123"/>
    <hyperlink r:id="rId587" ref="BF123"/>
    <hyperlink r:id="rId588" ref="BH123"/>
    <hyperlink r:id="rId589" ref="BJ123"/>
    <hyperlink r:id="rId590" ref="M124"/>
    <hyperlink r:id="rId591" ref="AZ124"/>
    <hyperlink r:id="rId592" ref="BH124"/>
    <hyperlink r:id="rId593" ref="BI124"/>
    <hyperlink r:id="rId594" location=":~:text=7-,Schools%20reopen%20in%20the%20new%20normal,transmission%20except%20pre%2Dschool%20cases." ref="BJ124"/>
    <hyperlink r:id="rId595" ref="M125"/>
    <hyperlink r:id="rId596" ref="AI125"/>
    <hyperlink r:id="rId597" ref="AZ125"/>
    <hyperlink r:id="rId598" ref="BI125"/>
    <hyperlink r:id="rId599" ref="BJ125"/>
    <hyperlink r:id="rId600" ref="M126"/>
    <hyperlink r:id="rId601" location=".X2EQPS17E1" ref="AI126"/>
    <hyperlink r:id="rId602" ref="AZ126"/>
    <hyperlink r:id="rId603" ref="BF126"/>
    <hyperlink r:id="rId604" ref="BG126"/>
    <hyperlink r:id="rId605" location=".X2EQPS17E1" ref="BJ126"/>
    <hyperlink r:id="rId606" ref="M127"/>
    <hyperlink r:id="rId607" ref="AZ127"/>
    <hyperlink r:id="rId608" ref="BH127"/>
    <hyperlink r:id="rId609" ref="M128"/>
    <hyperlink r:id="rId610" ref="BD128"/>
    <hyperlink r:id="rId611" ref="BG128"/>
    <hyperlink r:id="rId612" ref="BJ128"/>
    <hyperlink r:id="rId613" ref="M129"/>
    <hyperlink r:id="rId614" ref="BG129"/>
    <hyperlink r:id="rId615" ref="BJ129"/>
    <hyperlink r:id="rId616" ref="M130"/>
    <hyperlink r:id="rId617" ref="AZ130"/>
    <hyperlink r:id="rId618" ref="BG130"/>
    <hyperlink r:id="rId619" ref="M131"/>
    <hyperlink r:id="rId620" ref="AZ131"/>
    <hyperlink r:id="rId621" ref="BD131"/>
    <hyperlink r:id="rId622" ref="BG131"/>
    <hyperlink r:id="rId623" ref="BH131"/>
    <hyperlink r:id="rId624" ref="M132"/>
    <hyperlink r:id="rId625" ref="AZ132"/>
    <hyperlink r:id="rId626" ref="BD132"/>
    <hyperlink r:id="rId627" ref="BG132"/>
    <hyperlink r:id="rId628" ref="M133"/>
    <hyperlink r:id="rId629" ref="AZ133"/>
    <hyperlink r:id="rId630" ref="BB133"/>
    <hyperlink r:id="rId631" ref="BG133"/>
    <hyperlink r:id="rId632" ref="BI133"/>
    <hyperlink r:id="rId633" ref="M134"/>
    <hyperlink r:id="rId634" ref="BB134"/>
    <hyperlink r:id="rId635" ref="BD134"/>
    <hyperlink r:id="rId636" ref="BG134"/>
    <hyperlink r:id="rId637" ref="BJ134"/>
    <hyperlink r:id="rId638" ref="M135"/>
    <hyperlink r:id="rId639" ref="AZ135"/>
    <hyperlink r:id="rId640" ref="BG135"/>
    <hyperlink r:id="rId641" ref="BJ135"/>
    <hyperlink r:id="rId642" ref="M136"/>
    <hyperlink r:id="rId643" ref="AI136"/>
    <hyperlink r:id="rId644" ref="AZ136"/>
    <hyperlink r:id="rId645" ref="BB136"/>
    <hyperlink r:id="rId646" ref="BD136"/>
    <hyperlink r:id="rId647" ref="BE136"/>
    <hyperlink r:id="rId648" ref="BF136"/>
    <hyperlink r:id="rId649" ref="BJ136"/>
    <hyperlink r:id="rId650" ref="M137"/>
    <hyperlink r:id="rId651" ref="BI137"/>
    <hyperlink r:id="rId652" ref="BJ137"/>
    <hyperlink r:id="rId653" ref="M138"/>
    <hyperlink r:id="rId654" ref="AZ138"/>
    <hyperlink r:id="rId655" ref="BD138"/>
    <hyperlink r:id="rId656" ref="BJ138"/>
    <hyperlink r:id="rId657" ref="M139"/>
    <hyperlink r:id="rId658" ref="P139"/>
    <hyperlink r:id="rId659" ref="AI139"/>
    <hyperlink r:id="rId660" ref="BB139"/>
    <hyperlink r:id="rId661" ref="BI139"/>
    <hyperlink r:id="rId662" ref="BJ139"/>
    <hyperlink r:id="rId663" ref="M140"/>
    <hyperlink r:id="rId664" ref="BG140"/>
    <hyperlink r:id="rId665" ref="M141"/>
    <hyperlink r:id="rId666" ref="AZ141"/>
    <hyperlink r:id="rId667" ref="BB141"/>
    <hyperlink r:id="rId668" ref="BJ141"/>
    <hyperlink r:id="rId669" ref="M142"/>
    <hyperlink r:id="rId670" ref="P142"/>
    <hyperlink r:id="rId671" ref="AZ142"/>
    <hyperlink r:id="rId672" ref="BJ142"/>
    <hyperlink r:id="rId673" ref="M143"/>
    <hyperlink r:id="rId674" ref="BI143"/>
    <hyperlink r:id="rId675" ref="M144"/>
    <hyperlink r:id="rId676" ref="P144"/>
    <hyperlink r:id="rId677" ref="AI144"/>
    <hyperlink r:id="rId678" location="who" ref="AZ144"/>
    <hyperlink r:id="rId679" ref="BB144"/>
    <hyperlink r:id="rId680" ref="BF144"/>
    <hyperlink r:id="rId681" ref="BJ144"/>
    <hyperlink r:id="rId682" ref="M145"/>
    <hyperlink r:id="rId683" ref="M146"/>
    <hyperlink r:id="rId684" ref="BD146"/>
    <hyperlink r:id="rId685" ref="BH146"/>
    <hyperlink r:id="rId686" ref="M147"/>
    <hyperlink r:id="rId687" ref="BB147"/>
    <hyperlink r:id="rId688" ref="BG147"/>
    <hyperlink r:id="rId689" ref="BI147"/>
    <hyperlink r:id="rId690" ref="BJ147"/>
    <hyperlink r:id="rId691" ref="M148"/>
    <hyperlink r:id="rId692" ref="AZ148"/>
    <hyperlink r:id="rId693" ref="BG148"/>
    <hyperlink r:id="rId694" ref="BJ148"/>
    <hyperlink r:id="rId695" ref="M149"/>
    <hyperlink r:id="rId696" ref="AZ149"/>
    <hyperlink r:id="rId697" ref="BB149"/>
    <hyperlink r:id="rId698" ref="BG149"/>
    <hyperlink r:id="rId699" ref="BI149"/>
    <hyperlink r:id="rId700" ref="M150"/>
    <hyperlink r:id="rId701" ref="AI150"/>
    <hyperlink r:id="rId702" ref="AZ150"/>
    <hyperlink r:id="rId703" ref="BB150"/>
    <hyperlink r:id="rId704" ref="M151"/>
    <hyperlink r:id="rId705" ref="AZ151"/>
    <hyperlink r:id="rId706" ref="BB151"/>
    <hyperlink r:id="rId707" ref="BJ151"/>
    <hyperlink r:id="rId708" ref="M152"/>
    <hyperlink r:id="rId709" ref="P152"/>
    <hyperlink r:id="rId710" ref="AZ152"/>
    <hyperlink r:id="rId711" ref="BB152"/>
    <hyperlink r:id="rId712" ref="BD152"/>
    <hyperlink r:id="rId713" ref="BI152"/>
    <hyperlink r:id="rId714" ref="BJ152"/>
    <hyperlink r:id="rId715" ref="M153"/>
    <hyperlink r:id="rId716" ref="AZ153"/>
    <hyperlink r:id="rId717" ref="BF153"/>
    <hyperlink r:id="rId718" ref="BH153"/>
    <hyperlink r:id="rId719" ref="BJ153"/>
    <hyperlink r:id="rId720" ref="M154"/>
    <hyperlink r:id="rId721" ref="AZ154"/>
    <hyperlink r:id="rId722" ref="BG154"/>
    <hyperlink r:id="rId723" ref="BH154"/>
    <hyperlink r:id="rId724" ref="M155"/>
    <hyperlink r:id="rId725" ref="BD155"/>
    <hyperlink r:id="rId726" ref="BF155"/>
    <hyperlink r:id="rId727" ref="BG155"/>
    <hyperlink r:id="rId728" ref="M156"/>
    <hyperlink r:id="rId729" ref="AI156"/>
    <hyperlink r:id="rId730" ref="BB156"/>
    <hyperlink r:id="rId731" ref="BH156"/>
    <hyperlink r:id="rId732" ref="BJ156"/>
    <hyperlink r:id="rId733" ref="M157"/>
    <hyperlink r:id="rId734" ref="AZ157"/>
    <hyperlink r:id="rId735" ref="BE157"/>
    <hyperlink r:id="rId736" ref="BJ157"/>
    <hyperlink r:id="rId737" ref="M158"/>
    <hyperlink r:id="rId738" ref="AI158"/>
    <hyperlink r:id="rId739" ref="AZ158"/>
    <hyperlink r:id="rId740" ref="BB158"/>
    <hyperlink r:id="rId741" ref="BI158"/>
    <hyperlink r:id="rId742" ref="BJ158"/>
    <hyperlink r:id="rId743" ref="M159"/>
    <hyperlink r:id="rId744" ref="AI159"/>
    <hyperlink r:id="rId745" ref="AZ159"/>
    <hyperlink r:id="rId746" ref="BB159"/>
    <hyperlink r:id="rId747" ref="BJ159"/>
    <hyperlink r:id="rId748" ref="M160"/>
    <hyperlink r:id="rId749" ref="AI160"/>
    <hyperlink r:id="rId750" ref="AZ160"/>
    <hyperlink r:id="rId751" ref="BI160"/>
    <hyperlink r:id="rId752" ref="M161"/>
    <hyperlink r:id="rId753" ref="AZ161"/>
    <hyperlink r:id="rId754" ref="BB161"/>
    <hyperlink r:id="rId755" ref="M162"/>
    <hyperlink r:id="rId756" ref="AZ162"/>
    <hyperlink r:id="rId757" ref="BG162"/>
    <hyperlink r:id="rId758" ref="BH162"/>
    <hyperlink r:id="rId759" ref="BJ162"/>
    <hyperlink r:id="rId760" ref="M163"/>
    <hyperlink r:id="rId761" ref="AZ163"/>
    <hyperlink r:id="rId762" ref="BI163"/>
    <hyperlink r:id="rId763" ref="BJ163"/>
    <hyperlink r:id="rId764" ref="M164"/>
    <hyperlink r:id="rId765" ref="AZ164"/>
    <hyperlink r:id="rId766" ref="BF164"/>
    <hyperlink r:id="rId767" ref="BJ164"/>
    <hyperlink r:id="rId768" ref="M165"/>
    <hyperlink r:id="rId769" ref="AZ165"/>
    <hyperlink r:id="rId770" ref="BD165"/>
    <hyperlink r:id="rId771" ref="BG165"/>
    <hyperlink r:id="rId772" ref="BJ165"/>
    <hyperlink r:id="rId773" ref="M166"/>
    <hyperlink r:id="rId774" ref="BH166"/>
    <hyperlink r:id="rId775" ref="M167"/>
    <hyperlink r:id="rId776" ref="BJ167"/>
    <hyperlink r:id="rId777" ref="M168"/>
    <hyperlink r:id="rId778" ref="BD168"/>
    <hyperlink r:id="rId779" ref="BI168"/>
    <hyperlink r:id="rId780" ref="M169"/>
    <hyperlink r:id="rId781" ref="AZ169"/>
    <hyperlink r:id="rId782" ref="BB169"/>
    <hyperlink r:id="rId783" ref="BG169"/>
    <hyperlink r:id="rId784" ref="BH169"/>
    <hyperlink r:id="rId785" ref="BI169"/>
    <hyperlink r:id="rId786" ref="M170"/>
    <hyperlink r:id="rId787" ref="AI170"/>
    <hyperlink r:id="rId788" ref="BH170"/>
    <hyperlink r:id="rId789" ref="BJ170"/>
    <hyperlink r:id="rId790" ref="M171"/>
    <hyperlink r:id="rId791" ref="AZ171"/>
    <hyperlink r:id="rId792" ref="BJ171"/>
    <hyperlink r:id="rId793" ref="M172"/>
    <hyperlink r:id="rId794" ref="AZ172"/>
    <hyperlink r:id="rId795" ref="BH172"/>
    <hyperlink r:id="rId796" ref="BI172"/>
    <hyperlink r:id="rId797" ref="M173"/>
    <hyperlink r:id="rId798" ref="BG173"/>
    <hyperlink r:id="rId799" ref="BH173"/>
    <hyperlink r:id="rId800" ref="BJ173"/>
    <hyperlink r:id="rId801" ref="M174"/>
    <hyperlink r:id="rId802" ref="AZ174"/>
    <hyperlink r:id="rId803" ref="M175"/>
    <hyperlink r:id="rId804" ref="AZ175"/>
    <hyperlink r:id="rId805" ref="BG175"/>
    <hyperlink r:id="rId806" ref="BJ175"/>
    <hyperlink r:id="rId807" ref="M176"/>
    <hyperlink r:id="rId808" location="4" ref="AZ176"/>
    <hyperlink r:id="rId809" ref="BF176"/>
    <hyperlink r:id="rId810" ref="BG176"/>
    <hyperlink r:id="rId811" ref="M177"/>
    <hyperlink r:id="rId812" ref="AZ177"/>
    <hyperlink r:id="rId813" ref="BB177"/>
    <hyperlink r:id="rId814" ref="BF177"/>
    <hyperlink r:id="rId815" ref="BI177"/>
    <hyperlink r:id="rId816" ref="M178"/>
    <hyperlink r:id="rId817" ref="BG178"/>
    <hyperlink r:id="rId818" ref="M179"/>
    <hyperlink r:id="rId819" ref="AI179"/>
    <hyperlink r:id="rId820" ref="BH179"/>
    <hyperlink r:id="rId821" ref="BJ179"/>
    <hyperlink r:id="rId822" ref="M180"/>
    <hyperlink r:id="rId823" location=":~:text=South%20Africa's%20public%20schools%20will,President%20Cyril%20Ramaphosa%20has%20said." ref="P180"/>
    <hyperlink r:id="rId824" ref="AI180"/>
    <hyperlink r:id="rId825" ref="AZ180"/>
    <hyperlink r:id="rId826" ref="BB180"/>
    <hyperlink r:id="rId827" ref="BH180"/>
    <hyperlink r:id="rId828" ref="BJ180"/>
    <hyperlink r:id="rId829" ref="M181"/>
    <hyperlink r:id="rId830" ref="BD181"/>
    <hyperlink r:id="rId831" ref="BJ181"/>
    <hyperlink r:id="rId832" ref="M182"/>
    <hyperlink r:id="rId833" ref="AI182"/>
    <hyperlink r:id="rId834" ref="AS182"/>
    <hyperlink r:id="rId835" ref="AZ182"/>
    <hyperlink r:id="rId836" ref="BB182"/>
    <hyperlink r:id="rId837" ref="M183"/>
    <hyperlink r:id="rId838" ref="P183"/>
    <hyperlink r:id="rId839" ref="AS183"/>
    <hyperlink r:id="rId840" ref="AZ183"/>
    <hyperlink r:id="rId841" ref="BI183"/>
    <hyperlink r:id="rId842" ref="BJ183"/>
    <hyperlink r:id="rId843" ref="M184"/>
    <hyperlink r:id="rId844" ref="AI184"/>
    <hyperlink r:id="rId845" ref="BI184"/>
    <hyperlink r:id="rId846" location=":~:text=Kitts%20and%20Nevis%20is%20prepared,with%20a%20virtual%20opening%20ceremony." ref="BJ184"/>
    <hyperlink r:id="rId847" ref="M185"/>
    <hyperlink r:id="rId848" ref="AI185"/>
    <hyperlink r:id="rId849" ref="AZ185"/>
    <hyperlink r:id="rId850" ref="BH185"/>
    <hyperlink r:id="rId851" ref="BJ185"/>
    <hyperlink r:id="rId852" ref="M186"/>
    <hyperlink r:id="rId853" ref="AE186"/>
    <hyperlink r:id="rId854" ref="AI186"/>
    <hyperlink r:id="rId855" ref="BG186"/>
    <hyperlink r:id="rId856" ref="BH186"/>
    <hyperlink r:id="rId857" ref="M187"/>
    <hyperlink r:id="rId858" ref="AI187"/>
    <hyperlink r:id="rId859" ref="AZ187"/>
    <hyperlink r:id="rId860" ref="BI187"/>
    <hyperlink r:id="rId861" ref="BJ187"/>
    <hyperlink r:id="rId862" ref="M188"/>
    <hyperlink r:id="rId863" ref="BD188"/>
    <hyperlink r:id="rId864" ref="BJ188"/>
    <hyperlink r:id="rId865" ref="M189"/>
    <hyperlink r:id="rId866" ref="AE189"/>
    <hyperlink r:id="rId867" ref="BH189"/>
    <hyperlink r:id="rId868" ref="BI189"/>
    <hyperlink r:id="rId869" ref="M190"/>
    <hyperlink r:id="rId870" ref="AI190"/>
    <hyperlink r:id="rId871" ref="AZ190"/>
    <hyperlink r:id="rId872" ref="BG190"/>
    <hyperlink r:id="rId873" ref="BI190"/>
    <hyperlink r:id="rId874" ref="BJ190"/>
    <hyperlink r:id="rId875" ref="M191"/>
    <hyperlink r:id="rId876" ref="AI191"/>
    <hyperlink r:id="rId877" location="-739379966" ref="AZ191"/>
    <hyperlink r:id="rId878" ref="BI191"/>
    <hyperlink r:id="rId879" ref="BJ191"/>
    <hyperlink r:id="rId880" ref="M192"/>
    <hyperlink r:id="rId881" ref="AS192"/>
    <hyperlink r:id="rId882" ref="AZ192"/>
    <hyperlink r:id="rId883" ref="BF192"/>
    <hyperlink r:id="rId884" ref="BG192"/>
    <hyperlink r:id="rId885" ref="BJ192"/>
    <hyperlink r:id="rId886" ref="M193"/>
    <hyperlink r:id="rId887" ref="AS193"/>
    <hyperlink r:id="rId888" ref="AZ193"/>
    <hyperlink r:id="rId889" ref="BB193"/>
    <hyperlink r:id="rId890" ref="BI193"/>
    <hyperlink r:id="rId891" ref="BJ193"/>
    <hyperlink r:id="rId892" ref="BJ194"/>
    <hyperlink r:id="rId893" ref="M195"/>
    <hyperlink r:id="rId894" ref="AI195"/>
    <hyperlink r:id="rId895" ref="AZ195"/>
    <hyperlink r:id="rId896" ref="BB195"/>
    <hyperlink r:id="rId897" ref="BD195"/>
    <hyperlink r:id="rId898" ref="BF195"/>
    <hyperlink r:id="rId899" ref="BH195"/>
    <hyperlink r:id="rId900" ref="BI195"/>
    <hyperlink r:id="rId901" ref="BJ195"/>
    <hyperlink r:id="rId902" ref="M196"/>
    <hyperlink r:id="rId903" ref="P196"/>
    <hyperlink r:id="rId904" ref="AZ196"/>
    <hyperlink r:id="rId905" ref="BD196"/>
    <hyperlink r:id="rId906" ref="BG196"/>
    <hyperlink r:id="rId907" ref="BH196"/>
    <hyperlink r:id="rId908" ref="BI196"/>
    <hyperlink r:id="rId909" ref="BJ196"/>
    <hyperlink r:id="rId910" ref="M197"/>
    <hyperlink r:id="rId911" location="more-2936" ref="AZ197"/>
    <hyperlink r:id="rId912" ref="BD197"/>
    <hyperlink r:id="rId913" ref="BH197"/>
    <hyperlink r:id="rId914" ref="BI197"/>
    <hyperlink r:id="rId915" ref="BJ197"/>
    <hyperlink r:id="rId916" ref="M198"/>
    <hyperlink r:id="rId917" ref="AI198"/>
    <hyperlink r:id="rId918" ref="AS198"/>
    <hyperlink r:id="rId919" ref="BD198"/>
    <hyperlink r:id="rId920" ref="BH198"/>
    <hyperlink r:id="rId921" ref="BI198"/>
    <hyperlink r:id="rId922" ref="BJ198"/>
    <hyperlink r:id="rId923" ref="BB199"/>
    <hyperlink r:id="rId924" ref="BI199"/>
    <hyperlink r:id="rId925" ref="M200"/>
    <hyperlink r:id="rId926" ref="AI200"/>
    <hyperlink r:id="rId927" ref="AZ200"/>
    <hyperlink r:id="rId928" ref="BH200"/>
    <hyperlink r:id="rId929" ref="M201"/>
    <hyperlink r:id="rId930" ref="AI201"/>
    <hyperlink r:id="rId931" ref="AZ201"/>
    <hyperlink r:id="rId932" ref="BG201"/>
    <hyperlink r:id="rId933" ref="BI201"/>
    <hyperlink r:id="rId934" ref="BJ201"/>
    <hyperlink r:id="rId935" ref="M202"/>
    <hyperlink r:id="rId936" ref="AI202"/>
    <hyperlink r:id="rId937" ref="AZ202"/>
    <hyperlink r:id="rId938" ref="BI202"/>
    <hyperlink r:id="rId939" ref="BJ202"/>
    <hyperlink r:id="rId940" ref="M203"/>
    <hyperlink r:id="rId941" ref="BB203"/>
    <hyperlink r:id="rId942" ref="M204"/>
    <hyperlink r:id="rId943" location=":~:text=Roll%2Dout%20Plan&amp;text=The%20Government's%20intention%20is%20to,Caicos%20on%207%20January%202021." ref="AZ204"/>
    <hyperlink r:id="rId944" ref="BB204"/>
    <hyperlink r:id="rId945" ref="BG204"/>
    <hyperlink r:id="rId946" ref="BH204"/>
    <hyperlink r:id="rId947" location=":~:text=In%20October%202020%2C%20the%20Ugandan,be%20decided%20by%20January%202021." ref="M206"/>
    <hyperlink r:id="rId948" ref="BG206"/>
    <hyperlink r:id="rId949" ref="BJ206"/>
    <hyperlink r:id="rId950" ref="M207"/>
    <hyperlink r:id="rId951" ref="AZ207"/>
    <hyperlink r:id="rId952" ref="BB207"/>
    <hyperlink r:id="rId953" ref="BH207"/>
    <hyperlink r:id="rId954" ref="BI207"/>
    <hyperlink r:id="rId955" ref="BJ207"/>
    <hyperlink r:id="rId956" location=":~:text=The%20UAE%20will%20begin%20a,out%20the%20details%20on%20Wednesday.&amp;text=The%20committee%20said%20it%20approved,safety%20of%20staff%20and%20pupils." ref="M208"/>
    <hyperlink r:id="rId957" ref="AZ208"/>
    <hyperlink r:id="rId958" location=":~:text=Earlier%2C%20on%20July%2021%2C%202020,the%20safe%20reopening%20of%20schools." ref="BJ208"/>
    <hyperlink r:id="rId959" ref="M209"/>
    <hyperlink r:id="rId960" ref="P209"/>
    <hyperlink r:id="rId961" ref="AI209"/>
    <hyperlink r:id="rId962" ref="AU209"/>
    <hyperlink r:id="rId963" ref="AZ209"/>
    <hyperlink r:id="rId964" ref="BB209"/>
    <hyperlink r:id="rId965" ref="BF209"/>
    <hyperlink r:id="rId966" ref="BG209"/>
    <hyperlink r:id="rId967" ref="BI209"/>
    <hyperlink r:id="rId968" ref="BJ209"/>
    <hyperlink r:id="rId969" ref="M210"/>
    <hyperlink r:id="rId970" ref="AI210"/>
    <hyperlink r:id="rId971" ref="AZ210"/>
    <hyperlink r:id="rId972" ref="BB210"/>
    <hyperlink r:id="rId973" ref="BJ210"/>
    <hyperlink r:id="rId974" ref="M211"/>
    <hyperlink r:id="rId975" ref="AI211"/>
    <hyperlink r:id="rId976" ref="AZ211"/>
    <hyperlink r:id="rId977" ref="BI211"/>
    <hyperlink r:id="rId978" ref="BJ211"/>
    <hyperlink r:id="rId979" location="!" ref="M212"/>
    <hyperlink r:id="rId980" ref="AZ212"/>
    <hyperlink r:id="rId981" ref="BH212"/>
    <hyperlink r:id="rId982" ref="BD213"/>
    <hyperlink r:id="rId983" ref="BH213"/>
    <hyperlink r:id="rId984" ref="BJ213"/>
    <hyperlink r:id="rId985" ref="M214"/>
    <hyperlink r:id="rId986" ref="M215"/>
    <hyperlink r:id="rId987" ref="AZ215"/>
    <hyperlink r:id="rId988" ref="BJ215"/>
    <hyperlink r:id="rId989" ref="M216"/>
    <hyperlink r:id="rId990" ref="AZ216"/>
    <hyperlink r:id="rId991" ref="BB216"/>
    <hyperlink r:id="rId992" ref="BF216"/>
    <hyperlink r:id="rId993" ref="BI216"/>
    <hyperlink r:id="rId994" ref="M217"/>
    <hyperlink r:id="rId995" ref="BJ217"/>
    <hyperlink r:id="rId996" ref="M218"/>
    <hyperlink r:id="rId997" ref="BH218"/>
    <hyperlink r:id="rId998" ref="BJ218"/>
    <hyperlink r:id="rId999" ref="M219"/>
    <hyperlink r:id="rId1000" ref="AI219"/>
    <hyperlink r:id="rId1001" ref="BJ219"/>
    <hyperlink r:id="rId1002" ref="M220"/>
    <hyperlink r:id="rId1003" ref="AI220"/>
    <hyperlink r:id="rId1004" ref="AZ220"/>
    <hyperlink r:id="rId1005" ref="BI220"/>
    <hyperlink r:id="rId1006" ref="BJ220"/>
  </hyperlinks>
  <drawing r:id="rId1007"/>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1.0" ySplit="2.0" topLeftCell="B3" activePane="bottomRight" state="frozen"/>
      <selection activeCell="B1" sqref="B1" pane="topRight"/>
      <selection activeCell="A3" sqref="A3" pane="bottomLeft"/>
      <selection activeCell="B3" sqref="B3" pane="bottomRight"/>
    </sheetView>
  </sheetViews>
  <sheetFormatPr customHeight="1" defaultColWidth="14.43" defaultRowHeight="15.75"/>
  <cols>
    <col customWidth="1" min="1" max="1" width="24.14"/>
    <col customWidth="1" min="4" max="5" width="13.14"/>
    <col customWidth="1" min="6" max="6" width="13.57"/>
    <col customWidth="1" min="7" max="7" width="19.0"/>
    <col customWidth="1" min="8" max="8" width="18.57"/>
    <col customWidth="1" min="9" max="9" width="16.57"/>
    <col customWidth="1" min="10" max="14" width="18.43"/>
    <col customWidth="1" min="15" max="15" width="14.14"/>
    <col customWidth="1" min="16" max="16" width="13.0"/>
    <col customWidth="1" min="17" max="17" width="14.71"/>
    <col customWidth="1" min="18" max="27" width="14.29"/>
    <col customWidth="1" min="28" max="28" width="18.0"/>
    <col customWidth="1" min="29" max="29" width="15.86"/>
    <col customWidth="1" min="30" max="30" width="24.57"/>
    <col customWidth="1" min="32" max="32" width="51.86"/>
    <col customWidth="1" min="33" max="33" width="14.29"/>
  </cols>
  <sheetData>
    <row r="1" ht="54.75" customHeight="1">
      <c r="A1" s="6"/>
      <c r="B1" s="152"/>
      <c r="C1" s="276"/>
      <c r="D1" s="3"/>
      <c r="E1" s="277"/>
      <c r="F1" s="7"/>
      <c r="G1" s="6"/>
      <c r="H1" s="7"/>
      <c r="I1" s="7"/>
      <c r="J1" s="7"/>
      <c r="K1" s="7"/>
      <c r="L1" s="7"/>
      <c r="M1" s="7"/>
      <c r="N1" s="6"/>
      <c r="O1" s="7"/>
      <c r="P1" s="7"/>
      <c r="Q1" s="7"/>
      <c r="R1" s="7"/>
      <c r="S1" s="7"/>
      <c r="T1" s="7"/>
      <c r="U1" s="7"/>
      <c r="V1" s="7"/>
      <c r="W1" s="7"/>
      <c r="X1" s="7"/>
      <c r="Y1" s="7"/>
      <c r="Z1" s="7"/>
      <c r="AA1" s="156"/>
      <c r="AB1" s="8"/>
      <c r="AC1" s="152"/>
      <c r="AD1" s="152"/>
      <c r="AE1" s="152"/>
      <c r="AF1" s="157"/>
      <c r="AG1" s="7"/>
    </row>
    <row r="2">
      <c r="A2" s="14" t="s">
        <v>0</v>
      </c>
      <c r="B2" s="16" t="s">
        <v>3367</v>
      </c>
      <c r="C2" s="278" t="s">
        <v>3368</v>
      </c>
      <c r="D2" s="16" t="s">
        <v>1909</v>
      </c>
      <c r="E2" s="16" t="s">
        <v>3369</v>
      </c>
      <c r="F2" s="19" t="s">
        <v>3370</v>
      </c>
      <c r="G2" s="16" t="s">
        <v>3371</v>
      </c>
      <c r="H2" s="19" t="s">
        <v>3372</v>
      </c>
      <c r="I2" s="19" t="s">
        <v>3373</v>
      </c>
      <c r="J2" s="19" t="s">
        <v>3374</v>
      </c>
      <c r="K2" s="19" t="s">
        <v>3375</v>
      </c>
      <c r="L2" s="19" t="s">
        <v>3376</v>
      </c>
      <c r="M2" s="16" t="s">
        <v>3377</v>
      </c>
      <c r="N2" s="16" t="s">
        <v>3378</v>
      </c>
      <c r="O2" s="16" t="s">
        <v>3379</v>
      </c>
      <c r="P2" s="16" t="s">
        <v>3380</v>
      </c>
      <c r="Q2" s="16" t="s">
        <v>3381</v>
      </c>
      <c r="R2" s="16" t="s">
        <v>3382</v>
      </c>
      <c r="S2" s="16" t="s">
        <v>3383</v>
      </c>
      <c r="T2" s="16" t="s">
        <v>3384</v>
      </c>
      <c r="U2" s="16" t="s">
        <v>3385</v>
      </c>
      <c r="V2" s="16" t="s">
        <v>3386</v>
      </c>
      <c r="W2" s="16" t="s">
        <v>3387</v>
      </c>
      <c r="X2" s="16" t="s">
        <v>3388</v>
      </c>
      <c r="Y2" s="16" t="s">
        <v>3389</v>
      </c>
      <c r="Z2" s="16" t="s">
        <v>3390</v>
      </c>
      <c r="AA2" s="20" t="s">
        <v>3391</v>
      </c>
      <c r="AB2" s="20" t="s">
        <v>3392</v>
      </c>
      <c r="AC2" s="16" t="s">
        <v>3393</v>
      </c>
      <c r="AD2" s="16" t="s">
        <v>3394</v>
      </c>
      <c r="AE2" s="16" t="s">
        <v>3395</v>
      </c>
      <c r="AF2" s="16" t="s">
        <v>3396</v>
      </c>
      <c r="AG2" s="19"/>
    </row>
    <row r="3">
      <c r="A3" s="24" t="s">
        <v>47</v>
      </c>
      <c r="B3" s="25" t="s">
        <v>3397</v>
      </c>
      <c r="C3" s="279">
        <v>44349.0</v>
      </c>
      <c r="D3" s="25" t="s">
        <v>51</v>
      </c>
      <c r="E3" s="42">
        <v>43901.0</v>
      </c>
      <c r="F3" s="42">
        <v>43907.0</v>
      </c>
      <c r="G3" s="32" t="s">
        <v>51</v>
      </c>
      <c r="H3" s="33">
        <v>44065.0</v>
      </c>
      <c r="I3" s="42"/>
      <c r="J3" s="42"/>
      <c r="K3" s="42"/>
      <c r="L3" s="42"/>
      <c r="M3" s="42"/>
      <c r="N3" s="42"/>
      <c r="O3" s="33">
        <v>44156.0</v>
      </c>
      <c r="P3" s="33">
        <v>44171.0</v>
      </c>
      <c r="Q3" s="33">
        <v>44186.0</v>
      </c>
      <c r="R3" s="33">
        <v>44248.0</v>
      </c>
      <c r="S3" s="33"/>
      <c r="T3" s="33"/>
      <c r="U3" s="33"/>
      <c r="V3" s="33"/>
      <c r="W3" s="33"/>
      <c r="X3" s="33"/>
      <c r="Y3" s="33"/>
      <c r="Z3" s="33"/>
      <c r="AA3" s="33">
        <f t="shared" ref="AA3:AA220" si="1">TODAY()</f>
        <v>44353</v>
      </c>
      <c r="AB3" s="25">
        <f>ROUNDDOWN((DATEDIF(H:H,AA:AA,"D")/7)-(DATEDIF(O:O,P:P,"D")/7)-(DATEDIF(Q:Q,R:R,"D")/7),0)</f>
        <v>30</v>
      </c>
      <c r="AC3" s="25">
        <f>ROUNDDOWN((DATEDIF(F:F,H:H,"D")/7),0)</f>
        <v>22</v>
      </c>
      <c r="AD3" s="25"/>
      <c r="AE3" s="25"/>
      <c r="AF3" s="32"/>
      <c r="AG3" s="33"/>
    </row>
    <row r="4">
      <c r="A4" s="24" t="s">
        <v>66</v>
      </c>
      <c r="B4" s="25" t="s">
        <v>3397</v>
      </c>
      <c r="C4" s="279">
        <v>44349.0</v>
      </c>
      <c r="D4" s="25" t="s">
        <v>51</v>
      </c>
      <c r="E4" s="42">
        <v>43901.0</v>
      </c>
      <c r="F4" s="42">
        <v>43899.0</v>
      </c>
      <c r="G4" s="25" t="s">
        <v>51</v>
      </c>
      <c r="H4" s="42">
        <v>44088.0</v>
      </c>
      <c r="I4" s="42"/>
      <c r="J4" s="42"/>
      <c r="K4" s="42"/>
      <c r="L4" s="42"/>
      <c r="M4" s="42"/>
      <c r="N4" s="42"/>
      <c r="O4" s="42">
        <v>43941.0</v>
      </c>
      <c r="P4" s="42">
        <v>43950.0</v>
      </c>
      <c r="Q4" s="42">
        <v>44002.0</v>
      </c>
      <c r="R4" s="42">
        <v>44089.0</v>
      </c>
      <c r="S4" s="42">
        <v>44188.0</v>
      </c>
      <c r="T4" s="42">
        <v>44201.0</v>
      </c>
      <c r="U4" s="42"/>
      <c r="V4" s="42"/>
      <c r="W4" s="42"/>
      <c r="X4" s="42"/>
      <c r="Y4" s="42"/>
      <c r="Z4" s="42"/>
      <c r="AA4" s="42">
        <f t="shared" si="1"/>
        <v>44353</v>
      </c>
      <c r="AB4" s="25">
        <f>ROUNDDOWN((DATEDIF(H:H,AA:AA,"D")/7)-(DATEDIF(S:S,T:T,"D")/7),0)</f>
        <v>36</v>
      </c>
      <c r="AC4" s="25">
        <f>ROUNDDOWN((DATEDIF(F:F,H:H,"D")/7)-(DATEDIF(O:O,P:P,"D")/7),0)</f>
        <v>25</v>
      </c>
      <c r="AD4" s="25"/>
      <c r="AE4" s="25"/>
      <c r="AF4" s="32"/>
      <c r="AG4" s="42"/>
    </row>
    <row r="5">
      <c r="A5" s="24" t="s">
        <v>80</v>
      </c>
      <c r="B5" s="25" t="s">
        <v>3397</v>
      </c>
      <c r="C5" s="279">
        <v>44349.0</v>
      </c>
      <c r="D5" s="25" t="s">
        <v>51</v>
      </c>
      <c r="E5" s="42">
        <v>43901.0</v>
      </c>
      <c r="F5" s="42">
        <v>43902.0</v>
      </c>
      <c r="G5" s="25" t="s">
        <v>51</v>
      </c>
      <c r="H5" s="42">
        <v>44125.0</v>
      </c>
      <c r="I5" s="42"/>
      <c r="J5" s="42"/>
      <c r="K5" s="42"/>
      <c r="L5" s="42"/>
      <c r="M5" s="42"/>
      <c r="N5" s="42"/>
      <c r="O5" s="42">
        <v>43909.0</v>
      </c>
      <c r="P5" s="42">
        <v>43927.0</v>
      </c>
      <c r="Q5" s="42">
        <v>44013.0</v>
      </c>
      <c r="R5" s="42">
        <v>44124.0</v>
      </c>
      <c r="S5" s="42">
        <v>44224.0</v>
      </c>
      <c r="T5" s="42">
        <v>44234.0</v>
      </c>
      <c r="U5" s="42">
        <v>44266.0</v>
      </c>
      <c r="V5" s="42">
        <v>44275.0</v>
      </c>
      <c r="W5" s="42"/>
      <c r="X5" s="42"/>
      <c r="Y5" s="42"/>
      <c r="Z5" s="42"/>
      <c r="AA5" s="42">
        <f t="shared" si="1"/>
        <v>44353</v>
      </c>
      <c r="AB5" s="25">
        <f>ROUNDDOWN((DATEDIF(H:H,AA:AA,"D")/7)-(DATEDIF(S:S,T:T,"D")/7)-(DATEDIF(U:U,V:V,"D")/7),0)</f>
        <v>29</v>
      </c>
      <c r="AC5" s="25">
        <f t="shared" ref="AC5:AC6" si="2">ROUNDDOWN((DATEDIF(F:F,H:H,"D")/7)-(DATEDIF(O:O,P:P,"D")/7)-(DATEDIF(Q:Q,R:R,"D")/7),0)</f>
        <v>13</v>
      </c>
      <c r="AD5" s="25"/>
      <c r="AE5" s="25"/>
      <c r="AF5" s="32"/>
      <c r="AG5" s="42"/>
    </row>
    <row r="6">
      <c r="A6" s="24" t="s">
        <v>91</v>
      </c>
      <c r="B6" s="25" t="s">
        <v>3397</v>
      </c>
      <c r="C6" s="279">
        <v>44349.0</v>
      </c>
      <c r="D6" s="25" t="s">
        <v>51</v>
      </c>
      <c r="E6" s="42">
        <v>43901.0</v>
      </c>
      <c r="F6" s="42">
        <v>43913.0</v>
      </c>
      <c r="G6" s="25" t="s">
        <v>51</v>
      </c>
      <c r="H6" s="42">
        <v>44074.0</v>
      </c>
      <c r="I6" s="55"/>
      <c r="J6" s="42"/>
      <c r="K6" s="42"/>
      <c r="L6" s="42"/>
      <c r="M6" s="42"/>
      <c r="N6" s="42"/>
      <c r="O6" s="42">
        <v>43972.0</v>
      </c>
      <c r="P6" s="42">
        <v>44073.0</v>
      </c>
      <c r="Q6" s="42"/>
      <c r="R6" s="42"/>
      <c r="S6" s="42"/>
      <c r="T6" s="42"/>
      <c r="U6" s="42"/>
      <c r="V6" s="42"/>
      <c r="W6" s="42"/>
      <c r="X6" s="42"/>
      <c r="Y6" s="42"/>
      <c r="Z6" s="42"/>
      <c r="AA6" s="42">
        <f t="shared" si="1"/>
        <v>44353</v>
      </c>
      <c r="AB6" s="25">
        <f>ROUNDDOWN((DATEDIF(H:H,AA:AA,"D")/7)-(DATEDIF(Q:Q,R:R,"D")/7),0)</f>
        <v>39</v>
      </c>
      <c r="AC6" s="25">
        <f t="shared" si="2"/>
        <v>8</v>
      </c>
      <c r="AD6" s="25" t="s">
        <v>3398</v>
      </c>
      <c r="AE6" s="25"/>
      <c r="AF6" s="32"/>
      <c r="AG6" s="42"/>
    </row>
    <row r="7">
      <c r="A7" s="24" t="s">
        <v>100</v>
      </c>
      <c r="B7" s="25" t="s">
        <v>3397</v>
      </c>
      <c r="C7" s="279">
        <v>44349.0</v>
      </c>
      <c r="D7" s="25" t="s">
        <v>51</v>
      </c>
      <c r="E7" s="42">
        <v>43901.0</v>
      </c>
      <c r="F7" s="42">
        <v>43903.0</v>
      </c>
      <c r="G7" s="25" t="s">
        <v>51</v>
      </c>
      <c r="H7" s="42">
        <v>43984.0</v>
      </c>
      <c r="I7" s="42"/>
      <c r="J7" s="55"/>
      <c r="K7" s="55"/>
      <c r="L7" s="55"/>
      <c r="M7" s="55"/>
      <c r="N7" s="55"/>
      <c r="O7" s="42">
        <v>44013.0</v>
      </c>
      <c r="P7" s="42">
        <v>44083.0</v>
      </c>
      <c r="Q7" s="42">
        <v>44186.0</v>
      </c>
      <c r="R7" s="42">
        <v>44201.0</v>
      </c>
      <c r="S7" s="42"/>
      <c r="T7" s="42"/>
      <c r="U7" s="42"/>
      <c r="V7" s="42"/>
      <c r="W7" s="42"/>
      <c r="X7" s="42"/>
      <c r="Y7" s="42"/>
      <c r="Z7" s="42"/>
      <c r="AA7" s="42">
        <f t="shared" si="1"/>
        <v>44353</v>
      </c>
      <c r="AB7" s="280">
        <f>ROUNDDOWN((DATEDIF(H:H,AA:AA,"D")/7)-(DATEDIF(O:O,P:P,"D")/7)-(DATEDIF(Q:Q,R:R,"D")/7),0)</f>
        <v>40</v>
      </c>
      <c r="AC7" s="280">
        <f t="shared" ref="AC7:AC8" si="3">ROUNDDOWN((DATEDIF(F:F,H:H,"D")/7),0)</f>
        <v>11</v>
      </c>
      <c r="AD7" s="25"/>
      <c r="AE7" s="25"/>
      <c r="AF7" s="32"/>
      <c r="AG7" s="42"/>
    </row>
    <row r="8">
      <c r="A8" s="24" t="s">
        <v>105</v>
      </c>
      <c r="B8" s="25" t="s">
        <v>3397</v>
      </c>
      <c r="C8" s="279">
        <v>44349.0</v>
      </c>
      <c r="D8" s="25" t="s">
        <v>51</v>
      </c>
      <c r="E8" s="42">
        <v>43901.0</v>
      </c>
      <c r="F8" s="42">
        <v>43914.0</v>
      </c>
      <c r="G8" s="25" t="s">
        <v>51</v>
      </c>
      <c r="H8" s="42">
        <v>44109.0</v>
      </c>
      <c r="I8" s="42"/>
      <c r="J8" s="42"/>
      <c r="K8" s="42"/>
      <c r="L8" s="42"/>
      <c r="M8" s="42"/>
      <c r="N8" s="42"/>
      <c r="O8" s="42">
        <v>44183.0</v>
      </c>
      <c r="P8" s="42">
        <v>44205.0</v>
      </c>
      <c r="Q8" s="42"/>
      <c r="R8" s="42"/>
      <c r="S8" s="42"/>
      <c r="T8" s="42"/>
      <c r="U8" s="42"/>
      <c r="V8" s="42"/>
      <c r="W8" s="42"/>
      <c r="X8" s="42"/>
      <c r="Y8" s="42"/>
      <c r="Z8" s="42"/>
      <c r="AA8" s="42">
        <f t="shared" si="1"/>
        <v>44353</v>
      </c>
      <c r="AB8" s="25">
        <f>ROUNDDOWN((DATEDIF(H:H,AA:AA,"D")/7)-(DATEDIF(O:O,P:P,"D")/7),0)</f>
        <v>31</v>
      </c>
      <c r="AC8" s="280">
        <f t="shared" si="3"/>
        <v>27</v>
      </c>
      <c r="AD8" s="25"/>
      <c r="AE8" s="25"/>
      <c r="AF8" s="32"/>
      <c r="AG8" s="42"/>
    </row>
    <row r="9">
      <c r="A9" s="24" t="s">
        <v>116</v>
      </c>
      <c r="B9" s="25" t="s">
        <v>159</v>
      </c>
      <c r="C9" s="279">
        <v>44349.0</v>
      </c>
      <c r="D9" s="25" t="s">
        <v>51</v>
      </c>
      <c r="E9" s="42">
        <v>43901.0</v>
      </c>
      <c r="F9" s="42">
        <v>43909.0</v>
      </c>
      <c r="G9" s="25" t="s">
        <v>51</v>
      </c>
      <c r="H9" s="33">
        <v>44081.0</v>
      </c>
      <c r="I9" s="42">
        <v>44230.0</v>
      </c>
      <c r="J9" s="42">
        <v>44298.0</v>
      </c>
      <c r="K9" s="42"/>
      <c r="L9" s="42"/>
      <c r="M9" s="42"/>
      <c r="N9" s="42"/>
      <c r="O9" s="33">
        <v>44013.0</v>
      </c>
      <c r="P9" s="42">
        <v>44081.0</v>
      </c>
      <c r="Q9" s="42">
        <v>44176.0</v>
      </c>
      <c r="R9" s="42">
        <v>44200.0</v>
      </c>
      <c r="S9" s="42"/>
      <c r="T9" s="42"/>
      <c r="U9" s="42"/>
      <c r="V9" s="42"/>
      <c r="W9" s="42"/>
      <c r="X9" s="42"/>
      <c r="Y9" s="42"/>
      <c r="Z9" s="42"/>
      <c r="AA9" s="42">
        <f t="shared" si="1"/>
        <v>44353</v>
      </c>
      <c r="AB9" s="25">
        <f>ROUNDDOWN((DATEDIF(H:H,I:I,"D")/7)-(DATEDIF(Q:Q,R:R,"D")/7)+(DATEDIF(J:J,AA:AA,"D")/7),0)</f>
        <v>25</v>
      </c>
      <c r="AC9" s="280">
        <f>ROUNDDOWN((DATEDIF(F:F,H:H,"D")/7)-(DATEDIF(O:O,P:P,"D")/7)+(DATEDIF(I:I,J:J,"D")/7),0)</f>
        <v>24</v>
      </c>
      <c r="AD9" s="25"/>
      <c r="AE9" s="25"/>
      <c r="AF9" s="32"/>
      <c r="AG9" s="42"/>
    </row>
    <row r="10">
      <c r="A10" s="24" t="s">
        <v>128</v>
      </c>
      <c r="B10" s="25" t="s">
        <v>159</v>
      </c>
      <c r="C10" s="279">
        <v>44349.0</v>
      </c>
      <c r="D10" s="25" t="s">
        <v>51</v>
      </c>
      <c r="E10" s="42">
        <v>43901.0</v>
      </c>
      <c r="F10" s="42">
        <v>43905.0</v>
      </c>
      <c r="G10" s="32" t="s">
        <v>51</v>
      </c>
      <c r="H10" s="42">
        <v>44117.0</v>
      </c>
      <c r="I10" s="42"/>
      <c r="J10" s="42"/>
      <c r="K10" s="42"/>
      <c r="L10" s="42"/>
      <c r="M10" s="42"/>
      <c r="N10" s="42"/>
      <c r="O10" s="42">
        <v>44032.0</v>
      </c>
      <c r="P10" s="33">
        <v>44044.0</v>
      </c>
      <c r="Q10" s="33">
        <v>44197.0</v>
      </c>
      <c r="R10" s="33">
        <v>44256.0</v>
      </c>
      <c r="S10" s="33"/>
      <c r="T10" s="33"/>
      <c r="U10" s="33"/>
      <c r="V10" s="33"/>
      <c r="W10" s="33"/>
      <c r="X10" s="33"/>
      <c r="Y10" s="33"/>
      <c r="Z10" s="33"/>
      <c r="AA10" s="33">
        <f t="shared" si="1"/>
        <v>44353</v>
      </c>
      <c r="AB10" s="280">
        <f>ROUNDDOWN((DATEDIF(H:H,AA:AA,"D")/7)-(DATEDIF(Q:Q,R:R,"D")/7),0)</f>
        <v>25</v>
      </c>
      <c r="AC10" s="280">
        <f>ROUNDDOWN((DATEDIF(F:F,H:H,"D")/7)-(DATEDIF(O:O,P:P,"D")/7),0)</f>
        <v>28</v>
      </c>
      <c r="AD10" s="25"/>
      <c r="AE10" s="25"/>
      <c r="AF10" s="32"/>
      <c r="AG10" s="33"/>
    </row>
    <row r="11">
      <c r="A11" s="24" t="s">
        <v>138</v>
      </c>
      <c r="B11" s="25" t="s">
        <v>3397</v>
      </c>
      <c r="C11" s="279">
        <v>44349.0</v>
      </c>
      <c r="D11" s="25" t="s">
        <v>51</v>
      </c>
      <c r="E11" s="42">
        <v>43901.0</v>
      </c>
      <c r="F11" s="42">
        <v>43906.0</v>
      </c>
      <c r="G11" s="32" t="s">
        <v>51</v>
      </c>
      <c r="H11" s="33">
        <v>44089.0</v>
      </c>
      <c r="I11" s="42"/>
      <c r="J11" s="42"/>
      <c r="K11" s="42"/>
      <c r="L11" s="42"/>
      <c r="M11" s="42"/>
      <c r="N11" s="42"/>
      <c r="O11" s="42">
        <v>43892.0</v>
      </c>
      <c r="P11" s="33">
        <v>43920.0</v>
      </c>
      <c r="Q11" s="33">
        <v>43983.0</v>
      </c>
      <c r="R11" s="33">
        <v>44089.0</v>
      </c>
      <c r="S11" s="33">
        <v>44120.0</v>
      </c>
      <c r="T11" s="33">
        <v>44147.0</v>
      </c>
      <c r="U11" s="33">
        <v>44190.0</v>
      </c>
      <c r="V11" s="33">
        <v>44206.0</v>
      </c>
      <c r="W11" s="33">
        <v>44277.0</v>
      </c>
      <c r="X11" s="33">
        <v>44284.0</v>
      </c>
      <c r="Y11" s="33"/>
      <c r="Z11" s="33"/>
      <c r="AA11" s="33">
        <f t="shared" si="1"/>
        <v>44353</v>
      </c>
      <c r="AB11" s="25">
        <f>ROUNDDOWN((DATEDIF(H:H,AA:AA,"D")/7)-(DATEDIF(S:S,T:T,"D")/7)-(DATEDIF(U:U,V:V,"D")/7)-(DATEDIF(W:W,X:X,"D")/7),0)</f>
        <v>30</v>
      </c>
      <c r="AC11" s="25">
        <f>ROUNDDOWN((DATEDIF(F:F,H:H,"D")/7)-(DATEDIF(Q:Q,R:R,"D")/7),0)</f>
        <v>11</v>
      </c>
      <c r="AD11" s="25" t="s">
        <v>3398</v>
      </c>
      <c r="AE11" s="25"/>
      <c r="AF11" s="32"/>
      <c r="AG11" s="33"/>
    </row>
    <row r="12">
      <c r="A12" s="24" t="s">
        <v>150</v>
      </c>
      <c r="B12" s="25" t="s">
        <v>3397</v>
      </c>
      <c r="C12" s="279">
        <v>44349.0</v>
      </c>
      <c r="D12" s="25" t="s">
        <v>51</v>
      </c>
      <c r="E12" s="42">
        <v>43901.0</v>
      </c>
      <c r="F12" s="42">
        <v>43906.0</v>
      </c>
      <c r="G12" s="25" t="s">
        <v>51</v>
      </c>
      <c r="H12" s="42">
        <v>43969.0</v>
      </c>
      <c r="I12" s="42"/>
      <c r="J12" s="42"/>
      <c r="K12" s="42"/>
      <c r="L12" s="42"/>
      <c r="M12" s="42"/>
      <c r="N12" s="42"/>
      <c r="O12" s="42">
        <v>43930.0</v>
      </c>
      <c r="P12" s="42">
        <v>43939.0</v>
      </c>
      <c r="Q12" s="42">
        <v>44013.0</v>
      </c>
      <c r="R12" s="42">
        <v>44076.0</v>
      </c>
      <c r="S12" s="42">
        <v>44183.0</v>
      </c>
      <c r="T12" s="42">
        <v>44200.0</v>
      </c>
      <c r="U12" s="42">
        <v>44287.0</v>
      </c>
      <c r="V12" s="42">
        <v>44295.0</v>
      </c>
      <c r="W12" s="42"/>
      <c r="X12" s="42"/>
      <c r="Y12" s="42"/>
      <c r="Z12" s="42"/>
      <c r="AA12" s="42">
        <f t="shared" si="1"/>
        <v>44353</v>
      </c>
      <c r="AB12" s="25">
        <f>ROUNDDOWN((DATEDIF(H:H,AA:AA,"D")/7)-(DATEDIF(Q:Q,R:R,"D")/7)-(DATEDIF(S:S,T:T,"D")/7)-(DATEDIF(U:U,V:V,"D")/7),0)</f>
        <v>42</v>
      </c>
      <c r="AC12" s="25">
        <f>ROUNDDOWN((DATEDIF(F:F,H:H,"D")/7)-(DATEDIF(O:O,P:P,"D")/7),0)</f>
        <v>7</v>
      </c>
      <c r="AD12" s="25"/>
      <c r="AE12" s="25"/>
      <c r="AF12" s="32"/>
      <c r="AG12" s="42"/>
    </row>
    <row r="13">
      <c r="A13" s="24" t="s">
        <v>157</v>
      </c>
      <c r="B13" s="25" t="s">
        <v>3397</v>
      </c>
      <c r="C13" s="279">
        <v>44349.0</v>
      </c>
      <c r="D13" s="32" t="s">
        <v>159</v>
      </c>
      <c r="E13" s="42">
        <v>43901.0</v>
      </c>
      <c r="F13" s="42">
        <v>43915.0</v>
      </c>
      <c r="G13" s="32" t="s">
        <v>51</v>
      </c>
      <c r="H13" s="33">
        <v>43976.0</v>
      </c>
      <c r="I13" s="42"/>
      <c r="J13" s="55"/>
      <c r="K13" s="55"/>
      <c r="L13" s="55"/>
      <c r="M13" s="55"/>
      <c r="N13" s="55"/>
      <c r="O13" s="42">
        <v>44016.0</v>
      </c>
      <c r="P13" s="42">
        <v>44032.0</v>
      </c>
      <c r="Q13" s="33">
        <v>44184.0</v>
      </c>
      <c r="R13" s="33">
        <v>44222.0</v>
      </c>
      <c r="S13" s="33">
        <v>44288.0</v>
      </c>
      <c r="T13" s="33">
        <v>44305.0</v>
      </c>
      <c r="U13" s="33"/>
      <c r="V13" s="33"/>
      <c r="W13" s="33"/>
      <c r="X13" s="33"/>
      <c r="Y13" s="33"/>
      <c r="Z13" s="33"/>
      <c r="AA13" s="33">
        <f t="shared" si="1"/>
        <v>44353</v>
      </c>
      <c r="AB13" s="25">
        <f>ROUNDDOWN((DATEDIF(H:H,AA:AA,"D")/7)-(DATEDIF(O:O,P:P,"D")/7)-(DATEDIF(Q:Q,R:R,"D")/7)-(DATEDIF(S:S,T:T,"D")/7),0)</f>
        <v>43</v>
      </c>
      <c r="AC13" s="25">
        <f>ROUNDDOWN((DATEDIF(F:F,H:H,"D")/7),0)</f>
        <v>8</v>
      </c>
      <c r="AD13" s="25"/>
      <c r="AE13" s="25"/>
      <c r="AF13" s="32"/>
      <c r="AG13" s="33"/>
    </row>
    <row r="14">
      <c r="A14" s="24" t="s">
        <v>168</v>
      </c>
      <c r="B14" s="25" t="s">
        <v>159</v>
      </c>
      <c r="C14" s="279">
        <v>44349.0</v>
      </c>
      <c r="D14" s="25" t="s">
        <v>51</v>
      </c>
      <c r="E14" s="42">
        <v>43901.0</v>
      </c>
      <c r="F14" s="42">
        <v>43906.0</v>
      </c>
      <c r="G14" s="32" t="s">
        <v>51</v>
      </c>
      <c r="H14" s="33">
        <v>43955.0</v>
      </c>
      <c r="I14" s="42">
        <v>44156.0</v>
      </c>
      <c r="J14" s="42">
        <v>44172.0</v>
      </c>
      <c r="K14" s="42">
        <v>44203.0</v>
      </c>
      <c r="L14" s="42">
        <v>44221.0</v>
      </c>
      <c r="M14" s="42"/>
      <c r="N14" s="42"/>
      <c r="O14" s="33">
        <v>43925.0</v>
      </c>
      <c r="P14" s="33">
        <v>43935.0</v>
      </c>
      <c r="Q14" s="33">
        <v>44023.0</v>
      </c>
      <c r="R14" s="33">
        <v>44080.0</v>
      </c>
      <c r="S14" s="33">
        <v>44186.0</v>
      </c>
      <c r="T14" s="33">
        <v>44202.0</v>
      </c>
      <c r="U14" s="33"/>
      <c r="V14" s="33"/>
      <c r="W14" s="33"/>
      <c r="X14" s="33"/>
      <c r="Y14" s="33"/>
      <c r="Z14" s="33"/>
      <c r="AA14" s="33">
        <f t="shared" si="1"/>
        <v>44353</v>
      </c>
      <c r="AB14" s="25">
        <f>ROUNDDOWN((DATEDIF(H:H,I:I,"D")/7)-(DATEDIF(Q:Q,R:R,"D")/7)-(DATEDIF(S:S,T:T,"D")/7)+(DATEDIF(J:J,K:K,"D")/7)+(DATEDIF(L:L,AA:AA,"D")/7),0)</f>
        <v>41</v>
      </c>
      <c r="AC14" s="25">
        <f>ROUNDDOWN((DATEDIF(F:F,H:H,"D")/7)-(DATEDIF(O:O,P:P,"D")/7)+(DATEDIF(I:I,J:J,"D")/7)+(DATEDIF(K:K,L:L,"D")/7),0)</f>
        <v>10</v>
      </c>
      <c r="AD14" s="25"/>
      <c r="AE14" s="25"/>
      <c r="AF14" s="32"/>
      <c r="AG14" s="33"/>
    </row>
    <row r="15">
      <c r="A15" s="24" t="s">
        <v>178</v>
      </c>
      <c r="B15" s="25" t="s">
        <v>159</v>
      </c>
      <c r="C15" s="279">
        <v>44349.0</v>
      </c>
      <c r="D15" s="25" t="s">
        <v>51</v>
      </c>
      <c r="E15" s="42">
        <v>43901.0</v>
      </c>
      <c r="F15" s="42">
        <v>43897.0</v>
      </c>
      <c r="G15" s="32" t="s">
        <v>51</v>
      </c>
      <c r="H15" s="33">
        <v>44089.0</v>
      </c>
      <c r="I15" s="42">
        <v>44137.0</v>
      </c>
      <c r="J15" s="42">
        <v>44228.0</v>
      </c>
      <c r="K15" s="42"/>
      <c r="L15" s="42"/>
      <c r="M15" s="42"/>
      <c r="N15" s="42"/>
      <c r="O15" s="42">
        <v>43983.0</v>
      </c>
      <c r="P15" s="33">
        <v>44088.0</v>
      </c>
      <c r="Q15" s="33">
        <v>44183.0</v>
      </c>
      <c r="R15" s="33">
        <v>44200.0</v>
      </c>
      <c r="S15" s="33">
        <v>44275.0</v>
      </c>
      <c r="T15" s="33">
        <v>44284.0</v>
      </c>
      <c r="U15" s="33"/>
      <c r="V15" s="33"/>
      <c r="W15" s="33"/>
      <c r="X15" s="33"/>
      <c r="Y15" s="33"/>
      <c r="Z15" s="33"/>
      <c r="AA15" s="33">
        <f t="shared" si="1"/>
        <v>44353</v>
      </c>
      <c r="AB15" s="25">
        <f>ROUNDDOWN((DATEDIF(H:H,I:I,"D")/7)+(DATEDIF(J:J,AA:AA,"D")/7)-(DATEDIF(S:S,T:T,"D")/7),0)</f>
        <v>23</v>
      </c>
      <c r="AC15" s="25">
        <f>ROUNDDOWN((DATEDIF(F:F,H:H,"D")/7)-(DATEDIF(O:O,P:P,"D")/7)+(DATEDIF(I:I,J:J,"D")/7)-(DATEDIF(Q:Q,R:R,"D")/7),0)</f>
        <v>23</v>
      </c>
      <c r="AD15" s="25"/>
      <c r="AE15" s="25"/>
      <c r="AF15" s="32"/>
      <c r="AG15" s="33"/>
    </row>
    <row r="16">
      <c r="A16" s="24" t="s">
        <v>188</v>
      </c>
      <c r="B16" s="25" t="s">
        <v>159</v>
      </c>
      <c r="C16" s="279">
        <v>44349.0</v>
      </c>
      <c r="D16" s="25" t="s">
        <v>51</v>
      </c>
      <c r="E16" s="42">
        <v>43901.0</v>
      </c>
      <c r="F16" s="42">
        <v>43906.0</v>
      </c>
      <c r="G16" s="25" t="s">
        <v>51</v>
      </c>
      <c r="H16" s="42">
        <v>44109.0</v>
      </c>
      <c r="I16" s="42"/>
      <c r="J16" s="42"/>
      <c r="K16" s="42"/>
      <c r="L16" s="42"/>
      <c r="M16" s="42"/>
      <c r="N16" s="42"/>
      <c r="O16" s="42">
        <v>43927.0</v>
      </c>
      <c r="P16" s="42">
        <v>43934.0</v>
      </c>
      <c r="Q16" s="42">
        <v>44013.0</v>
      </c>
      <c r="R16" s="42">
        <v>44074.0</v>
      </c>
      <c r="S16" s="42">
        <v>44176.0</v>
      </c>
      <c r="T16" s="42">
        <v>44199.0</v>
      </c>
      <c r="U16" s="42"/>
      <c r="V16" s="42"/>
      <c r="W16" s="42"/>
      <c r="X16" s="42"/>
      <c r="Y16" s="42"/>
      <c r="Z16" s="42"/>
      <c r="AA16" s="42">
        <f t="shared" si="1"/>
        <v>44353</v>
      </c>
      <c r="AB16" s="25">
        <f>ROUNDDOWN((DATEDIF(H:H,AA:AA,"D")/7)-(DATEDIF(S:S,T:T,"D")/7),0)</f>
        <v>31</v>
      </c>
      <c r="AC16" s="25">
        <f>ROUNDDOWN((DATEDIF(F:F,H:H,"D")/7)-(DATEDIF(O:O,P:P,"D")/7)-(DATEDIF(Q:Q,R:R,"D")/7),0)</f>
        <v>19</v>
      </c>
      <c r="AD16" s="25"/>
      <c r="AE16" s="25"/>
      <c r="AF16" s="32"/>
      <c r="AG16" s="42"/>
    </row>
    <row r="17">
      <c r="A17" s="24" t="s">
        <v>198</v>
      </c>
      <c r="B17" s="25" t="s">
        <v>159</v>
      </c>
      <c r="C17" s="279">
        <v>44349.0</v>
      </c>
      <c r="D17" s="25" t="s">
        <v>51</v>
      </c>
      <c r="E17" s="42">
        <v>43901.0</v>
      </c>
      <c r="F17" s="42">
        <v>43886.0</v>
      </c>
      <c r="G17" s="32" t="s">
        <v>51</v>
      </c>
      <c r="H17" s="33">
        <v>44129.0</v>
      </c>
      <c r="I17" s="42">
        <v>44246.0</v>
      </c>
      <c r="J17" s="42">
        <v>44269.0</v>
      </c>
      <c r="K17" s="42"/>
      <c r="L17" s="42"/>
      <c r="M17" s="42"/>
      <c r="N17" s="42"/>
      <c r="O17" s="33">
        <v>44013.0</v>
      </c>
      <c r="P17" s="33">
        <v>44089.0</v>
      </c>
      <c r="Q17" s="33">
        <v>44183.0</v>
      </c>
      <c r="R17" s="33">
        <v>44201.0</v>
      </c>
      <c r="S17" s="33">
        <v>44219.0</v>
      </c>
      <c r="T17" s="33">
        <v>44231.0</v>
      </c>
      <c r="U17" s="33"/>
      <c r="V17" s="33"/>
      <c r="W17" s="33"/>
      <c r="X17" s="33"/>
      <c r="Y17" s="33"/>
      <c r="Z17" s="33"/>
      <c r="AA17" s="33">
        <f t="shared" si="1"/>
        <v>44353</v>
      </c>
      <c r="AB17" s="25">
        <f>ROUNDDOWN((DATEDIF(H:H,I:I,"D")/7)-(DATEDIF(Q:Q,R:R,"D")/7)-(DATEDIF(S:S,T:T,"D")/7)+(DATEDIF(J:J,AA:AA,"D")/7),0)</f>
        <v>24</v>
      </c>
      <c r="AC17" s="25">
        <f>ROUNDDOWN((DATEDIF(F:F,H:H,"D")/7)-(DATEDIF(O:O,P:P,"D")/7)+(DATEDIF(I:I,J:J,"D")/7),0)</f>
        <v>27</v>
      </c>
      <c r="AD17" s="25"/>
      <c r="AE17" s="25"/>
      <c r="AF17" s="32"/>
      <c r="AG17" s="33"/>
    </row>
    <row r="18">
      <c r="A18" s="24" t="s">
        <v>209</v>
      </c>
      <c r="B18" s="25" t="s">
        <v>3399</v>
      </c>
      <c r="C18" s="279">
        <v>44349.0</v>
      </c>
      <c r="D18" s="25" t="s">
        <v>51</v>
      </c>
      <c r="E18" s="42">
        <v>43901.0</v>
      </c>
      <c r="F18" s="42">
        <v>43908.0</v>
      </c>
      <c r="G18" s="25" t="s">
        <v>58</v>
      </c>
      <c r="H18" s="55"/>
      <c r="I18" s="42"/>
      <c r="J18" s="42"/>
      <c r="K18" s="42"/>
      <c r="L18" s="42"/>
      <c r="M18" s="42"/>
      <c r="N18" s="42"/>
      <c r="O18" s="42">
        <v>43966.0</v>
      </c>
      <c r="P18" s="42">
        <v>43997.0</v>
      </c>
      <c r="Q18" s="42">
        <v>44064.0</v>
      </c>
      <c r="R18" s="42">
        <v>44080.0</v>
      </c>
      <c r="S18" s="42">
        <v>44179.0</v>
      </c>
      <c r="T18" s="42">
        <v>44200.0</v>
      </c>
      <c r="U18" s="42"/>
      <c r="V18" s="42"/>
      <c r="W18" s="42"/>
      <c r="X18" s="42"/>
      <c r="Y18" s="42"/>
      <c r="Z18" s="42"/>
      <c r="AA18" s="42">
        <f t="shared" si="1"/>
        <v>44353</v>
      </c>
      <c r="AB18" s="25">
        <f>ROUNDDOWN((DATEDIF(E:E,AA:AA,"D")/7)-(DATEDIF(F:F,AA:AA,"D")/7),0)</f>
        <v>1</v>
      </c>
      <c r="AC18" s="25">
        <f>ROUNDDOWN((DATEDIF(F:F,AA:AA,"D")/7)-(DATEDIF(O:O,P:P,"D")/7)-(DATEDIF(Q:Q,R:R,"D")/7)-(DATEDIF(S:S,T:T,"D")/7),0)</f>
        <v>53</v>
      </c>
      <c r="AD18" s="25"/>
      <c r="AE18" s="25"/>
      <c r="AF18" s="32"/>
      <c r="AG18" s="42"/>
    </row>
    <row r="19">
      <c r="A19" s="24" t="s">
        <v>222</v>
      </c>
      <c r="B19" s="25" t="s">
        <v>159</v>
      </c>
      <c r="C19" s="279">
        <v>44349.0</v>
      </c>
      <c r="D19" s="25" t="s">
        <v>51</v>
      </c>
      <c r="E19" s="42">
        <v>43901.0</v>
      </c>
      <c r="F19" s="42">
        <v>43909.0</v>
      </c>
      <c r="G19" s="32" t="s">
        <v>51</v>
      </c>
      <c r="H19" s="33">
        <v>43990.0</v>
      </c>
      <c r="I19" s="42">
        <v>44214.0</v>
      </c>
      <c r="J19" s="42">
        <v>44327.0</v>
      </c>
      <c r="K19" s="42"/>
      <c r="L19" s="42"/>
      <c r="M19" s="42"/>
      <c r="N19" s="42"/>
      <c r="O19" s="33">
        <v>43917.0</v>
      </c>
      <c r="P19" s="33">
        <v>43935.0</v>
      </c>
      <c r="Q19" s="33">
        <v>44044.0</v>
      </c>
      <c r="R19" s="33">
        <v>44094.0</v>
      </c>
      <c r="S19" s="33">
        <v>44176.0</v>
      </c>
      <c r="T19" s="33">
        <v>44213.0</v>
      </c>
      <c r="U19" s="33">
        <v>44282.0</v>
      </c>
      <c r="V19" s="33">
        <v>44306.0</v>
      </c>
      <c r="W19" s="33"/>
      <c r="X19" s="33"/>
      <c r="Y19" s="33"/>
      <c r="Z19" s="33"/>
      <c r="AA19" s="33">
        <f t="shared" si="1"/>
        <v>44353</v>
      </c>
      <c r="AB19" s="25">
        <f>ROUNDDOWN((DATEDIF(H:H,I:I,"D")/7)-(DATEDIF(Q:Q,R:R,"D")/7)-(DATEDIF(S:S,T:T,"D")/7)+(DATEDIF(J:J,AA:AA,"D")/7),0)</f>
        <v>23</v>
      </c>
      <c r="AC19" s="25">
        <f>ROUNDDOWN((DATEDIF(F:F,H:H,"D")/7)-(DATEDIF(O:O,P:P,"D")/7)+(DATEDIF(I:I,J:J,"D")/7)-(DATEDIF(U:U,V:V,"D")/7),0)</f>
        <v>21</v>
      </c>
      <c r="AD19" s="25"/>
      <c r="AE19" s="25"/>
      <c r="AF19" s="32"/>
      <c r="AG19" s="33"/>
    </row>
    <row r="20">
      <c r="A20" s="24" t="s">
        <v>230</v>
      </c>
      <c r="B20" s="25" t="s">
        <v>3397</v>
      </c>
      <c r="C20" s="279">
        <v>44349.0</v>
      </c>
      <c r="D20" s="25" t="s">
        <v>58</v>
      </c>
      <c r="E20" s="42">
        <v>43901.0</v>
      </c>
      <c r="F20" s="55"/>
      <c r="G20" s="25" t="s">
        <v>233</v>
      </c>
      <c r="H20" s="55"/>
      <c r="I20" s="55"/>
      <c r="J20" s="55"/>
      <c r="K20" s="55"/>
      <c r="L20" s="55"/>
      <c r="M20" s="55"/>
      <c r="N20" s="55"/>
      <c r="O20" s="42">
        <v>43982.0</v>
      </c>
      <c r="P20" s="42">
        <v>44074.0</v>
      </c>
      <c r="Q20" s="42">
        <v>44186.0</v>
      </c>
      <c r="R20" s="42">
        <v>44206.0</v>
      </c>
      <c r="S20" s="42"/>
      <c r="T20" s="42"/>
      <c r="U20" s="42"/>
      <c r="V20" s="42"/>
      <c r="W20" s="42"/>
      <c r="X20" s="42"/>
      <c r="Y20" s="42"/>
      <c r="Z20" s="42"/>
      <c r="AA20" s="42">
        <f t="shared" si="1"/>
        <v>44353</v>
      </c>
      <c r="AB20" s="25">
        <f>ROUNDDOWN((DATEDIF(E:E,AA:AA,"D")/7)-(DATEDIF(O:O,P:P,"D")/7)-(DATEDIF(Q:Q,R:R,"D")/7),0)</f>
        <v>48</v>
      </c>
      <c r="AC20" s="25">
        <f>ROUNDDOWN((DATEDIF(F:F,H:H,"D")/7),0)</f>
        <v>0</v>
      </c>
      <c r="AD20" s="25"/>
      <c r="AE20" s="25"/>
      <c r="AF20" s="32"/>
      <c r="AG20" s="42"/>
    </row>
    <row r="21">
      <c r="A21" s="24" t="s">
        <v>238</v>
      </c>
      <c r="B21" s="25" t="s">
        <v>159</v>
      </c>
      <c r="C21" s="279">
        <v>44349.0</v>
      </c>
      <c r="D21" s="25" t="s">
        <v>51</v>
      </c>
      <c r="E21" s="42">
        <v>43901.0</v>
      </c>
      <c r="F21" s="42">
        <v>43906.0</v>
      </c>
      <c r="G21" s="32" t="s">
        <v>51</v>
      </c>
      <c r="H21" s="33">
        <v>43969.0</v>
      </c>
      <c r="I21" s="42">
        <v>44284.0</v>
      </c>
      <c r="J21" s="42">
        <v>44306.0</v>
      </c>
      <c r="K21" s="42"/>
      <c r="L21" s="42"/>
      <c r="M21" s="42"/>
      <c r="N21" s="42"/>
      <c r="O21" s="33">
        <v>43927.0</v>
      </c>
      <c r="P21" s="33">
        <v>43938.0</v>
      </c>
      <c r="Q21" s="33">
        <v>44023.0</v>
      </c>
      <c r="R21" s="33">
        <v>44074.0</v>
      </c>
      <c r="S21" s="33">
        <v>44184.0</v>
      </c>
      <c r="T21" s="33">
        <v>44199.0</v>
      </c>
      <c r="U21" s="33"/>
      <c r="V21" s="33"/>
      <c r="W21" s="33"/>
      <c r="X21" s="33"/>
      <c r="Y21" s="33"/>
      <c r="Z21" s="33"/>
      <c r="AA21" s="33">
        <f t="shared" si="1"/>
        <v>44353</v>
      </c>
      <c r="AB21" s="25">
        <f>ROUNDDOWN((DATEDIF(H:H,I:I,"D")/7)-(DATEDIF(Q:Q,R:R,"D")/7)-(DATEDIF(S:S,T:T,"D")/7)+(DATEDIF(J:J,AA:AA,"D")/7),0)</f>
        <v>42</v>
      </c>
      <c r="AC21" s="25">
        <f>ROUNDDOWN((DATEDIF(F:F,H:H,"D")/7)-(DATEDIF(O:O,P:P,"D")/7)+(DATEDIF(I:I,J:J,"D")/7),0)</f>
        <v>10</v>
      </c>
      <c r="AD21" s="25"/>
      <c r="AE21" s="25"/>
      <c r="AF21" s="32"/>
      <c r="AG21" s="33"/>
    </row>
    <row r="22">
      <c r="A22" s="24" t="s">
        <v>247</v>
      </c>
      <c r="B22" s="25" t="s">
        <v>3397</v>
      </c>
      <c r="C22" s="279">
        <v>44349.0</v>
      </c>
      <c r="D22" s="25" t="s">
        <v>51</v>
      </c>
      <c r="E22" s="42">
        <v>43901.0</v>
      </c>
      <c r="F22" s="42">
        <v>43908.0</v>
      </c>
      <c r="G22" s="25" t="s">
        <v>51</v>
      </c>
      <c r="H22" s="42">
        <v>44298.0</v>
      </c>
      <c r="I22" s="42"/>
      <c r="J22" s="42"/>
      <c r="K22" s="42"/>
      <c r="L22" s="42"/>
      <c r="M22" s="42"/>
      <c r="N22" s="42"/>
      <c r="O22" s="42">
        <v>43927.0</v>
      </c>
      <c r="P22" s="42">
        <v>43938.0</v>
      </c>
      <c r="Q22" s="42">
        <v>44013.0</v>
      </c>
      <c r="R22" s="42">
        <v>44080.0</v>
      </c>
      <c r="S22" s="42">
        <v>44183.0</v>
      </c>
      <c r="T22" s="42">
        <v>44206.0</v>
      </c>
      <c r="U22" s="42"/>
      <c r="V22" s="42"/>
      <c r="W22" s="42"/>
      <c r="X22" s="42"/>
      <c r="Y22" s="42"/>
      <c r="Z22" s="42"/>
      <c r="AA22" s="42">
        <f t="shared" si="1"/>
        <v>44353</v>
      </c>
      <c r="AB22" s="25">
        <f>ROUNDDOWN((DATEDIF(H:H,AA:AA,"D")/7),0)</f>
        <v>7</v>
      </c>
      <c r="AC22" s="25">
        <f>ROUNDDOWN((DATEDIF(F:F,H:H,"D")/7)-(DATEDIF(O:O,P:P,"D")/7)-(DATEDIF(Q:Q,R:R,"D")/7)-(DATEDIF(S:S,T:T,"D")/7),0)</f>
        <v>41</v>
      </c>
      <c r="AD22" s="25"/>
      <c r="AE22" s="25"/>
      <c r="AF22" s="32"/>
      <c r="AG22" s="42"/>
    </row>
    <row r="23">
      <c r="A23" s="24" t="s">
        <v>257</v>
      </c>
      <c r="B23" s="25" t="s">
        <v>3397</v>
      </c>
      <c r="C23" s="279">
        <v>44349.0</v>
      </c>
      <c r="D23" s="25" t="s">
        <v>51</v>
      </c>
      <c r="E23" s="42">
        <v>43901.0</v>
      </c>
      <c r="F23" s="42">
        <v>43929.0</v>
      </c>
      <c r="G23" s="32" t="s">
        <v>51</v>
      </c>
      <c r="H23" s="33">
        <v>43962.0</v>
      </c>
      <c r="I23" s="55"/>
      <c r="J23" s="55"/>
      <c r="K23" s="55"/>
      <c r="L23" s="55"/>
      <c r="M23" s="55"/>
      <c r="N23" s="55"/>
      <c r="O23" s="42">
        <v>43931.0</v>
      </c>
      <c r="P23" s="42">
        <v>43943.0</v>
      </c>
      <c r="Q23" s="33">
        <v>44037.0</v>
      </c>
      <c r="R23" s="33">
        <v>44101.0</v>
      </c>
      <c r="S23" s="33">
        <v>44183.0</v>
      </c>
      <c r="T23" s="33">
        <v>44203.0</v>
      </c>
      <c r="U23" s="33">
        <v>44286.0</v>
      </c>
      <c r="V23" s="33">
        <v>44297.0</v>
      </c>
      <c r="W23" s="33"/>
      <c r="X23" s="33"/>
      <c r="Y23" s="33"/>
      <c r="Z23" s="33"/>
      <c r="AA23" s="33">
        <f t="shared" si="1"/>
        <v>44353</v>
      </c>
      <c r="AB23" s="25">
        <f>ROUNDDOWN((DATEDIF(H:H,AA:AA,"D")/7)-(DATEDIF(Q:Q,R:R,"D")/7)-(DATEDIF(S:S,T:T,"D")/7)-(DATEDIF(U:U,V:V,"D")/7),0)</f>
        <v>42</v>
      </c>
      <c r="AC23" s="25">
        <f>ROUNDDOWN((DATEDIF(F:F,H:H,"D")/7)-(DATEDIF(O:O,P:P,"D")/7),0)</f>
        <v>3</v>
      </c>
      <c r="AD23" s="25"/>
      <c r="AE23" s="25"/>
      <c r="AF23" s="32"/>
      <c r="AG23" s="33"/>
    </row>
    <row r="24">
      <c r="A24" s="24" t="s">
        <v>264</v>
      </c>
      <c r="B24" s="25" t="s">
        <v>3397</v>
      </c>
      <c r="C24" s="279">
        <v>44349.0</v>
      </c>
      <c r="D24" s="25" t="s">
        <v>51</v>
      </c>
      <c r="E24" s="42">
        <v>43901.0</v>
      </c>
      <c r="F24" s="42">
        <v>43913.0</v>
      </c>
      <c r="G24" s="32" t="s">
        <v>51</v>
      </c>
      <c r="H24" s="33">
        <v>43976.0</v>
      </c>
      <c r="I24" s="42"/>
      <c r="J24" s="42"/>
      <c r="K24" s="42"/>
      <c r="L24" s="42"/>
      <c r="M24" s="42"/>
      <c r="N24" s="42"/>
      <c r="O24" s="42">
        <v>44001.0</v>
      </c>
      <c r="P24" s="33">
        <v>44087.0</v>
      </c>
      <c r="Q24" s="33">
        <v>44182.0</v>
      </c>
      <c r="R24" s="33">
        <v>44200.0</v>
      </c>
      <c r="S24" s="33">
        <v>44288.0</v>
      </c>
      <c r="T24" s="33">
        <v>44297.0</v>
      </c>
      <c r="U24" s="33"/>
      <c r="V24" s="33"/>
      <c r="W24" s="33"/>
      <c r="X24" s="33"/>
      <c r="Y24" s="33"/>
      <c r="Z24" s="33"/>
      <c r="AA24" s="33">
        <f t="shared" si="1"/>
        <v>44353</v>
      </c>
      <c r="AB24" s="25">
        <f>ROUNDDOWN((DATEDIF(H:H,AA:AA,"D")/7)-(DATEDIF(O:O,P:P,"D")/7)-(DATEDIF(Q:Q,R:R,"D")/7)-(DATEDIF(S:S,T:T,"D")/7),0)</f>
        <v>37</v>
      </c>
      <c r="AC24" s="25">
        <f>ROUNDDOWN((DATEDIF(F:F,H:H,"D")/7),0)</f>
        <v>9</v>
      </c>
      <c r="AD24" s="25"/>
      <c r="AE24" s="25"/>
      <c r="AF24" s="32"/>
      <c r="AG24" s="33"/>
    </row>
    <row r="25">
      <c r="A25" s="24" t="s">
        <v>272</v>
      </c>
      <c r="B25" s="25" t="s">
        <v>3397</v>
      </c>
      <c r="C25" s="279">
        <v>44349.0</v>
      </c>
      <c r="D25" s="25" t="s">
        <v>51</v>
      </c>
      <c r="E25" s="42">
        <v>43901.0</v>
      </c>
      <c r="F25" s="42">
        <v>43903.0</v>
      </c>
      <c r="G25" s="25" t="s">
        <v>51</v>
      </c>
      <c r="H25" s="42">
        <v>44013.0</v>
      </c>
      <c r="I25" s="42">
        <v>44054.0</v>
      </c>
      <c r="J25" s="42">
        <v>44088.0</v>
      </c>
      <c r="K25" s="42"/>
      <c r="L25" s="42"/>
      <c r="M25" s="42"/>
      <c r="N25" s="42"/>
      <c r="O25" s="42">
        <v>44182.0</v>
      </c>
      <c r="P25" s="42">
        <v>44199.0</v>
      </c>
      <c r="Q25" s="42"/>
      <c r="R25" s="42"/>
      <c r="S25" s="42"/>
      <c r="T25" s="42"/>
      <c r="U25" s="42"/>
      <c r="V25" s="42"/>
      <c r="W25" s="42"/>
      <c r="X25" s="42"/>
      <c r="Y25" s="42"/>
      <c r="Z25" s="42"/>
      <c r="AA25" s="42">
        <f t="shared" si="1"/>
        <v>44353</v>
      </c>
      <c r="AB25" s="25">
        <f>ROUNDDOWN((DATEDIF(H:H,I:I,"D")/7)+(DATEDIF(J:J,AA:AA,"D")/7)-(DATEDIF(O:O,P:P,"D")/7),0)</f>
        <v>41</v>
      </c>
      <c r="AC25" s="25">
        <f>ROUNDDOWN((DATEDIF(F:F,H:H,"D")/7)+(DATEDIF(I:I,J:J,"D")/7),0)</f>
        <v>20</v>
      </c>
      <c r="AD25" s="25"/>
      <c r="AE25" s="25"/>
      <c r="AF25" s="32"/>
      <c r="AG25" s="42"/>
    </row>
    <row r="26">
      <c r="A26" s="24" t="s">
        <v>282</v>
      </c>
      <c r="B26" s="25" t="s">
        <v>159</v>
      </c>
      <c r="C26" s="279">
        <v>44349.0</v>
      </c>
      <c r="D26" s="25" t="s">
        <v>51</v>
      </c>
      <c r="E26" s="42">
        <v>43901.0</v>
      </c>
      <c r="F26" s="42">
        <v>43902.0</v>
      </c>
      <c r="G26" s="25" t="s">
        <v>51</v>
      </c>
      <c r="H26" s="42">
        <v>44228.0</v>
      </c>
      <c r="I26" s="42"/>
      <c r="J26" s="42"/>
      <c r="K26" s="42"/>
      <c r="L26" s="42"/>
      <c r="M26" s="42"/>
      <c r="N26" s="42"/>
      <c r="O26" s="42">
        <v>44012.0</v>
      </c>
      <c r="P26" s="42">
        <v>44027.0</v>
      </c>
      <c r="Q26" s="42">
        <v>44188.0</v>
      </c>
      <c r="R26" s="42">
        <v>44227.0</v>
      </c>
      <c r="S26" s="42"/>
      <c r="T26" s="42"/>
      <c r="U26" s="42"/>
      <c r="V26" s="42"/>
      <c r="W26" s="42"/>
      <c r="X26" s="42"/>
      <c r="Y26" s="42"/>
      <c r="Z26" s="42"/>
      <c r="AA26" s="42">
        <f t="shared" si="1"/>
        <v>44353</v>
      </c>
      <c r="AB26" s="25">
        <f>ROUNDDOWN((DATEDIF(H:H,AA:AA,"D")/7),0)</f>
        <v>17</v>
      </c>
      <c r="AC26" s="25">
        <f>ROUNDDOWN((DATEDIF(F:F,H:H,"D")/7)-(DATEDIF(O:O,P:P,"D")/7)-(DATEDIF(Q:Q,R:R,"D")/7),0)</f>
        <v>38</v>
      </c>
      <c r="AD26" s="25"/>
      <c r="AE26" s="25"/>
      <c r="AF26" s="32"/>
      <c r="AG26" s="42"/>
    </row>
    <row r="27">
      <c r="A27" s="24" t="s">
        <v>295</v>
      </c>
      <c r="B27" s="25" t="s">
        <v>159</v>
      </c>
      <c r="C27" s="279">
        <v>44349.0</v>
      </c>
      <c r="D27" s="25" t="s">
        <v>51</v>
      </c>
      <c r="E27" s="42">
        <v>43901.0</v>
      </c>
      <c r="F27" s="42">
        <v>43901.0</v>
      </c>
      <c r="G27" s="25" t="s">
        <v>51</v>
      </c>
      <c r="H27" s="42">
        <v>44081.0</v>
      </c>
      <c r="I27" s="42">
        <v>44267.0</v>
      </c>
      <c r="J27" s="42"/>
      <c r="K27" s="42"/>
      <c r="L27" s="42"/>
      <c r="M27" s="42"/>
      <c r="N27" s="42"/>
      <c r="O27" s="42">
        <v>43977.0</v>
      </c>
      <c r="P27" s="42">
        <v>44080.0</v>
      </c>
      <c r="Q27" s="42">
        <v>44190.0</v>
      </c>
      <c r="R27" s="42">
        <v>44216.0</v>
      </c>
      <c r="S27" s="42"/>
      <c r="T27" s="42"/>
      <c r="U27" s="42"/>
      <c r="V27" s="42"/>
      <c r="W27" s="42"/>
      <c r="X27" s="42"/>
      <c r="Y27" s="42"/>
      <c r="Z27" s="42"/>
      <c r="AA27" s="42">
        <f t="shared" si="1"/>
        <v>44353</v>
      </c>
      <c r="AB27" s="25">
        <f>ROUNDDOWN((DATEDIF(H:H,I:I,"D")/7)-(DATEDIF(Q:Q,R:R,"D")/7),0)</f>
        <v>22</v>
      </c>
      <c r="AC27" s="25">
        <f>ROUNDDOWN((DATEDIF(F:F,H:H,"D")/7)-(DATEDIF(O:O,P:P,"D")/7)+(DATEDIF(I:I,AA:AA,"D")/7),0)</f>
        <v>23</v>
      </c>
      <c r="AD27" s="25"/>
      <c r="AE27" s="25"/>
      <c r="AF27" s="32"/>
      <c r="AG27" s="42"/>
    </row>
    <row r="28">
      <c r="A28" s="24" t="s">
        <v>303</v>
      </c>
      <c r="B28" s="25" t="s">
        <v>3397</v>
      </c>
      <c r="C28" s="279">
        <v>44349.0</v>
      </c>
      <c r="D28" s="25" t="s">
        <v>51</v>
      </c>
      <c r="E28" s="42">
        <v>43901.0</v>
      </c>
      <c r="F28" s="42">
        <v>43913.0</v>
      </c>
      <c r="G28" s="25" t="s">
        <v>51</v>
      </c>
      <c r="H28" s="42">
        <v>43984.0</v>
      </c>
      <c r="I28" s="42"/>
      <c r="J28" s="42"/>
      <c r="K28" s="42"/>
      <c r="L28" s="42"/>
      <c r="M28" s="42"/>
      <c r="N28" s="42"/>
      <c r="O28" s="42">
        <v>43930.0</v>
      </c>
      <c r="P28" s="42">
        <v>43955.0</v>
      </c>
      <c r="Q28" s="42">
        <v>44169.0</v>
      </c>
      <c r="R28" s="42">
        <v>44207.0</v>
      </c>
      <c r="S28" s="42">
        <v>44309.0</v>
      </c>
      <c r="T28" s="42">
        <v>44328.0</v>
      </c>
      <c r="U28" s="42"/>
      <c r="V28" s="42"/>
      <c r="W28" s="42"/>
      <c r="X28" s="42"/>
      <c r="Y28" s="42"/>
      <c r="Z28" s="42"/>
      <c r="AA28" s="42">
        <f t="shared" si="1"/>
        <v>44353</v>
      </c>
      <c r="AB28" s="25">
        <f>ROUNDDOWN((DATEDIF(H:H,AA:AA,"D")/7)-(DATEDIF(Q:Q,R:R,"D")/7)-(DATEDIF(S:S,T:T,"D")/7),0)</f>
        <v>44</v>
      </c>
      <c r="AC28" s="25">
        <f t="shared" ref="AC28:AC29" si="4">ROUNDDOWN((DATEDIF(F:F,H:H,"D")/7)-(DATEDIF(O:O,P:P,"D")/7),0)</f>
        <v>6</v>
      </c>
      <c r="AD28" s="25" t="s">
        <v>3400</v>
      </c>
      <c r="AE28" s="25"/>
      <c r="AF28" s="32"/>
      <c r="AG28" s="42"/>
    </row>
    <row r="29">
      <c r="A29" s="24" t="s">
        <v>311</v>
      </c>
      <c r="B29" s="25" t="s">
        <v>159</v>
      </c>
      <c r="C29" s="279">
        <v>44349.0</v>
      </c>
      <c r="D29" s="25" t="s">
        <v>51</v>
      </c>
      <c r="E29" s="42">
        <v>43901.0</v>
      </c>
      <c r="F29" s="42">
        <v>43907.0</v>
      </c>
      <c r="G29" s="59" t="s">
        <v>51</v>
      </c>
      <c r="H29" s="61">
        <v>44053.0</v>
      </c>
      <c r="I29" s="42"/>
      <c r="J29" s="42"/>
      <c r="K29" s="42"/>
      <c r="L29" s="42"/>
      <c r="M29" s="42"/>
      <c r="N29" s="42"/>
      <c r="O29" s="42">
        <v>44025.0</v>
      </c>
      <c r="P29" s="61">
        <v>44039.0</v>
      </c>
      <c r="Q29" s="61">
        <v>44197.0</v>
      </c>
      <c r="R29" s="61">
        <v>44255.0</v>
      </c>
      <c r="S29" s="61"/>
      <c r="T29" s="61"/>
      <c r="U29" s="61"/>
      <c r="V29" s="61"/>
      <c r="W29" s="61"/>
      <c r="X29" s="61"/>
      <c r="Y29" s="61"/>
      <c r="Z29" s="61"/>
      <c r="AA29" s="61">
        <f t="shared" si="1"/>
        <v>44353</v>
      </c>
      <c r="AB29" s="25">
        <f>ROUNDDOWN((DATEDIF(H:H,AA:AA,"D")/7)-(DATEDIF(Q:Q,R:R,"D")/7),0)</f>
        <v>34</v>
      </c>
      <c r="AC29" s="25">
        <f t="shared" si="4"/>
        <v>18</v>
      </c>
      <c r="AD29" s="25"/>
      <c r="AE29" s="25"/>
      <c r="AF29" s="32"/>
      <c r="AG29" s="61"/>
    </row>
    <row r="30">
      <c r="A30" s="24" t="s">
        <v>327</v>
      </c>
      <c r="B30" s="25" t="s">
        <v>3397</v>
      </c>
      <c r="C30" s="279">
        <v>44349.0</v>
      </c>
      <c r="D30" s="25" t="s">
        <v>51</v>
      </c>
      <c r="E30" s="42">
        <v>43901.0</v>
      </c>
      <c r="F30" s="42">
        <v>43907.0</v>
      </c>
      <c r="G30" s="32" t="s">
        <v>51</v>
      </c>
      <c r="H30" s="33">
        <v>44095.0</v>
      </c>
      <c r="I30" s="42"/>
      <c r="J30" s="42"/>
      <c r="K30" s="42"/>
      <c r="L30" s="42"/>
      <c r="M30" s="42"/>
      <c r="N30" s="42"/>
      <c r="O30" s="281">
        <v>43924.0</v>
      </c>
      <c r="P30" s="281">
        <v>43938.0</v>
      </c>
      <c r="Q30" s="33">
        <v>44030.0</v>
      </c>
      <c r="R30" s="33">
        <v>44094.0</v>
      </c>
      <c r="S30" s="42">
        <v>44176.0</v>
      </c>
      <c r="T30" s="33">
        <v>44199.0</v>
      </c>
      <c r="U30" s="33">
        <v>44287.0</v>
      </c>
      <c r="V30" s="33">
        <v>44304.0</v>
      </c>
      <c r="W30" s="33"/>
      <c r="X30" s="33"/>
      <c r="Y30" s="33"/>
      <c r="Z30" s="33"/>
      <c r="AA30" s="33">
        <f t="shared" si="1"/>
        <v>44353</v>
      </c>
      <c r="AB30" s="25">
        <f>ROUNDDOWN((DATEDIF(H:H,AA:AA,"D")/7)-(DATEDIF(S:S,T:T,"D")/7)-(DATEDIF(U:U,V:V,"D")/7),0)</f>
        <v>31</v>
      </c>
      <c r="AC30" s="25">
        <f>ROUNDDOWN((DATEDIF(F:F,H:H,"D")/7)-(DATEDIF(O:O,P:P,"D")/7)-(DATEDIF(Q:Q,R:R,"D")/7),0)</f>
        <v>15</v>
      </c>
      <c r="AD30" s="25"/>
      <c r="AE30" s="25"/>
      <c r="AF30" s="32"/>
      <c r="AG30" s="33"/>
    </row>
    <row r="31">
      <c r="A31" s="24" t="s">
        <v>334</v>
      </c>
      <c r="B31" s="25" t="s">
        <v>3397</v>
      </c>
      <c r="C31" s="279">
        <v>44349.0</v>
      </c>
      <c r="D31" s="25" t="s">
        <v>51</v>
      </c>
      <c r="E31" s="42">
        <v>43901.0</v>
      </c>
      <c r="F31" s="42">
        <v>43911.0</v>
      </c>
      <c r="G31" s="32" t="s">
        <v>51</v>
      </c>
      <c r="H31" s="33">
        <v>43984.0</v>
      </c>
      <c r="I31" s="42"/>
      <c r="J31" s="42"/>
      <c r="K31" s="42"/>
      <c r="L31" s="42"/>
      <c r="M31" s="42"/>
      <c r="N31" s="42"/>
      <c r="O31" s="33">
        <v>43906.0</v>
      </c>
      <c r="P31" s="33">
        <v>43921.0</v>
      </c>
      <c r="Q31" s="33">
        <v>44166.0</v>
      </c>
      <c r="R31" s="33">
        <v>44196.0</v>
      </c>
      <c r="S31" s="33">
        <v>44268.0</v>
      </c>
      <c r="T31" s="33">
        <v>44280.0</v>
      </c>
      <c r="U31" s="33">
        <v>44326.0</v>
      </c>
      <c r="V31" s="33">
        <v>44340.0</v>
      </c>
      <c r="W31" s="33"/>
      <c r="X31" s="33"/>
      <c r="Y31" s="33"/>
      <c r="Z31" s="33"/>
      <c r="AA31" s="33">
        <f t="shared" si="1"/>
        <v>44353</v>
      </c>
      <c r="AB31" s="25">
        <f>ROUNDDOWN((DATEDIF(H:H,AA:AA,"D")/7)-(DATEDIF(Q:Q,R:R,"D")/7)-(DATEDIF(S:S,T:T,"D")/7)-(DATEDIF(U:U,V:V,"D")/7),0)</f>
        <v>44</v>
      </c>
      <c r="AC31" s="25">
        <f>ROUNDDOWN((DATEDIF(F:F,H:H,"D")/7)-(DATEDIF(O:O,P:P,"D")/7),0)</f>
        <v>8</v>
      </c>
      <c r="AD31" s="25" t="s">
        <v>3400</v>
      </c>
      <c r="AE31" s="25"/>
      <c r="AF31" s="32"/>
      <c r="AG31" s="33"/>
    </row>
    <row r="32">
      <c r="A32" s="24" t="s">
        <v>341</v>
      </c>
      <c r="B32" s="25" t="s">
        <v>3397</v>
      </c>
      <c r="C32" s="279">
        <v>44349.0</v>
      </c>
      <c r="D32" s="25" t="s">
        <v>51</v>
      </c>
      <c r="E32" s="42">
        <v>43901.0</v>
      </c>
      <c r="F32" s="42">
        <v>43903.0</v>
      </c>
      <c r="G32" s="32" t="s">
        <v>51</v>
      </c>
      <c r="H32" s="33">
        <v>44089.0</v>
      </c>
      <c r="I32" s="42">
        <v>44161.0</v>
      </c>
      <c r="J32" s="42">
        <v>44201.0</v>
      </c>
      <c r="K32" s="42">
        <v>44277.0</v>
      </c>
      <c r="L32" s="42">
        <v>44298.0</v>
      </c>
      <c r="M32" s="42"/>
      <c r="N32" s="42"/>
      <c r="O32" s="42">
        <v>43932.0</v>
      </c>
      <c r="P32" s="33">
        <v>43941.0</v>
      </c>
      <c r="Q32" s="33">
        <v>44013.0</v>
      </c>
      <c r="R32" s="33">
        <v>44088.0</v>
      </c>
      <c r="S32" s="33">
        <v>44187.0</v>
      </c>
      <c r="T32" s="33">
        <v>44200.0</v>
      </c>
      <c r="U32" s="33"/>
      <c r="V32" s="33"/>
      <c r="W32" s="33"/>
      <c r="X32" s="33"/>
      <c r="Y32" s="33"/>
      <c r="Z32" s="33"/>
      <c r="AA32" s="33">
        <f t="shared" si="1"/>
        <v>44353</v>
      </c>
      <c r="AB32" s="25">
        <f>ROUNDDOWN((DATEDIF(H:H,I:I,"D")/7)+(DATEDIF(J:J,K:K,"D")/7)+(DATEDIF(L:L,AA:AA,"D")/7)-(DATEDIF(S:S,T:T,"D")/7),0)</f>
        <v>27</v>
      </c>
      <c r="AC32" s="25">
        <f>ROUNDDOWN((DATEDIF(F:F,H:H,"D")/7)-(DATEDIF(O:O,P:P,"D")/7)-(DATEDIF(Q:Q,R:R,"D")/7)+(DATEDIF(I:I,J:J,"D")/7)-(DATEDIF(S:S,T:T,"D")/7)+(DATEDIF(K:K,L:L,"D")/7),0)</f>
        <v>21</v>
      </c>
      <c r="AD32" s="25"/>
      <c r="AE32" s="25"/>
      <c r="AF32" s="32"/>
      <c r="AG32" s="33"/>
    </row>
    <row r="33">
      <c r="A33" s="24" t="s">
        <v>352</v>
      </c>
      <c r="B33" s="25" t="s">
        <v>3397</v>
      </c>
      <c r="C33" s="279">
        <v>44349.0</v>
      </c>
      <c r="D33" s="25" t="s">
        <v>51</v>
      </c>
      <c r="E33" s="42">
        <v>43901.0</v>
      </c>
      <c r="F33" s="42">
        <v>43906.0</v>
      </c>
      <c r="G33" s="25" t="s">
        <v>51</v>
      </c>
      <c r="H33" s="42">
        <v>43984.0</v>
      </c>
      <c r="I33" s="42"/>
      <c r="J33" s="42"/>
      <c r="K33" s="42"/>
      <c r="L33" s="42"/>
      <c r="M33" s="42"/>
      <c r="N33" s="42"/>
      <c r="O33" s="42">
        <v>43910.0</v>
      </c>
      <c r="P33" s="42">
        <v>43921.0</v>
      </c>
      <c r="Q33" s="42">
        <v>44013.0</v>
      </c>
      <c r="R33" s="42">
        <v>44104.0</v>
      </c>
      <c r="S33" s="42">
        <v>44184.0</v>
      </c>
      <c r="T33" s="42">
        <v>44201.0</v>
      </c>
      <c r="U33" s="42">
        <v>44288.0</v>
      </c>
      <c r="V33" s="42">
        <v>44297.0</v>
      </c>
      <c r="W33" s="42"/>
      <c r="X33" s="42"/>
      <c r="Y33" s="42"/>
      <c r="Z33" s="42"/>
      <c r="AA33" s="42">
        <f t="shared" si="1"/>
        <v>44353</v>
      </c>
      <c r="AB33" s="25">
        <f>ROUNDDOWN((DATEDIF(H:H,AA:AA,"D")/7)-(DATEDIF(Q:Q,R:R,"D")/7)-(DATEDIF(S:S,T:T,"D")/7)-(DATEDIF(U:U,V:V,"D")/7),0)</f>
        <v>36</v>
      </c>
      <c r="AC33" s="25">
        <f>ROUNDDOWN((DATEDIF(F:F,H:H,"D")/7)-(DATEDIF(O:O,P:P,"D")/7),0)</f>
        <v>9</v>
      </c>
      <c r="AD33" s="25" t="s">
        <v>3398</v>
      </c>
      <c r="AE33" s="25"/>
      <c r="AF33" s="32"/>
      <c r="AG33" s="42"/>
    </row>
    <row r="34">
      <c r="A34" s="24" t="s">
        <v>359</v>
      </c>
      <c r="B34" s="25" t="s">
        <v>3397</v>
      </c>
      <c r="C34" s="279">
        <v>44349.0</v>
      </c>
      <c r="D34" s="25" t="s">
        <v>58</v>
      </c>
      <c r="E34" s="42">
        <v>43901.0</v>
      </c>
      <c r="F34" s="55"/>
      <c r="G34" s="25" t="s">
        <v>233</v>
      </c>
      <c r="H34" s="55"/>
      <c r="I34" s="55"/>
      <c r="J34" s="55"/>
      <c r="K34" s="55"/>
      <c r="L34" s="55"/>
      <c r="M34" s="55"/>
      <c r="N34" s="55"/>
      <c r="O34" s="42">
        <v>43931.0</v>
      </c>
      <c r="P34" s="42">
        <v>43939.0</v>
      </c>
      <c r="Q34" s="42">
        <v>44015.0</v>
      </c>
      <c r="R34" s="42">
        <v>44080.0</v>
      </c>
      <c r="S34" s="42">
        <v>44190.0</v>
      </c>
      <c r="T34" s="42">
        <v>44199.0</v>
      </c>
      <c r="U34" s="42">
        <v>44288.0</v>
      </c>
      <c r="V34" s="42">
        <v>44297.0</v>
      </c>
      <c r="W34" s="42"/>
      <c r="X34" s="42"/>
      <c r="Y34" s="42"/>
      <c r="Z34" s="42"/>
      <c r="AA34" s="42">
        <f t="shared" si="1"/>
        <v>44353</v>
      </c>
      <c r="AB34" s="25">
        <f>ROUNDDOWN((DATEDIF(E:E,AA:AA,"D")/7)-(DATEDIF(O:O,P:P,"D")/7)-(DATEDIF(Q:Q,R:R,"D")/7)-(DATEDIF(S:S,T:T,"D")/7)-(DATEDIF(U:U,V:V,"D")/7),0)</f>
        <v>51</v>
      </c>
      <c r="AC34" s="25">
        <f>ROUNDDOWN((DATEDIF(F:F,H:H,"D")/7),0)</f>
        <v>0</v>
      </c>
      <c r="AD34" s="25" t="s">
        <v>3398</v>
      </c>
      <c r="AE34" s="25"/>
      <c r="AF34" s="32"/>
      <c r="AG34" s="42"/>
    </row>
    <row r="35">
      <c r="A35" s="24" t="s">
        <v>364</v>
      </c>
      <c r="B35" s="25" t="s">
        <v>3397</v>
      </c>
      <c r="C35" s="279">
        <v>44349.0</v>
      </c>
      <c r="D35" s="25" t="s">
        <v>51</v>
      </c>
      <c r="E35" s="42">
        <v>43901.0</v>
      </c>
      <c r="F35" s="42">
        <v>43935.0</v>
      </c>
      <c r="G35" s="25" t="s">
        <v>51</v>
      </c>
      <c r="H35" s="42">
        <v>44105.0</v>
      </c>
      <c r="I35" s="42"/>
      <c r="J35" s="55"/>
      <c r="K35" s="55"/>
      <c r="L35" s="55"/>
      <c r="M35" s="55"/>
      <c r="N35" s="55"/>
      <c r="O35" s="42">
        <v>43913.0</v>
      </c>
      <c r="P35" s="42">
        <v>43934.0</v>
      </c>
      <c r="Q35" s="42">
        <v>44044.0</v>
      </c>
      <c r="R35" s="42">
        <v>44074.0</v>
      </c>
      <c r="S35" s="42">
        <v>44188.0</v>
      </c>
      <c r="T35" s="42">
        <v>44202.0</v>
      </c>
      <c r="U35" s="42"/>
      <c r="V35" s="42"/>
      <c r="W35" s="42"/>
      <c r="X35" s="42"/>
      <c r="Y35" s="42"/>
      <c r="Z35" s="42"/>
      <c r="AA35" s="42">
        <f t="shared" si="1"/>
        <v>44353</v>
      </c>
      <c r="AB35" s="25">
        <f>ROUNDDOWN((DATEDIF(H:H,AA:AA,"D")/7)-(DATEDIF(S:S,T:T,"D")/7),0)</f>
        <v>33</v>
      </c>
      <c r="AC35" s="25">
        <f>ROUNDDOWN((DATEDIF(F:F,H:H,"D")/7)-(DATEDIF(Q:Q,R:R,"D")/7),0)</f>
        <v>20</v>
      </c>
      <c r="AD35" s="25" t="s">
        <v>3398</v>
      </c>
      <c r="AE35" s="25"/>
      <c r="AF35" s="32"/>
      <c r="AG35" s="42"/>
    </row>
    <row r="36">
      <c r="A36" s="24" t="s">
        <v>369</v>
      </c>
      <c r="B36" s="25" t="s">
        <v>3399</v>
      </c>
      <c r="C36" s="279">
        <v>44349.0</v>
      </c>
      <c r="D36" s="25" t="s">
        <v>51</v>
      </c>
      <c r="E36" s="42">
        <v>43901.0</v>
      </c>
      <c r="F36" s="42">
        <v>43904.0</v>
      </c>
      <c r="G36" s="25" t="s">
        <v>51</v>
      </c>
      <c r="H36" s="42">
        <v>44081.0</v>
      </c>
      <c r="I36" s="42">
        <v>44276.0</v>
      </c>
      <c r="J36" s="42"/>
      <c r="K36" s="42"/>
      <c r="L36" s="42"/>
      <c r="M36" s="42"/>
      <c r="N36" s="42"/>
      <c r="O36" s="42">
        <v>44013.0</v>
      </c>
      <c r="P36" s="42">
        <v>44080.0</v>
      </c>
      <c r="Q36" s="42">
        <v>44197.0</v>
      </c>
      <c r="R36" s="42">
        <v>44199.0</v>
      </c>
      <c r="S36" s="42"/>
      <c r="T36" s="42"/>
      <c r="U36" s="42"/>
      <c r="V36" s="42"/>
      <c r="W36" s="42"/>
      <c r="X36" s="42"/>
      <c r="Y36" s="42"/>
      <c r="Z36" s="42"/>
      <c r="AA36" s="42">
        <f t="shared" si="1"/>
        <v>44353</v>
      </c>
      <c r="AB36" s="25">
        <f>ROUNDDOWN((DATEDIF(H:H,I:I,"D")/7)-(DATEDIF(Q:Q,R:R,"D")/7),0)</f>
        <v>27</v>
      </c>
      <c r="AC36" s="25">
        <f t="shared" ref="AC36:AC38" si="5">ROUNDDOWN((DATEDIF(F:F,H:H,"D")/7)-(DATEDIF(O:O,P:P,"D")/7),0)</f>
        <v>15</v>
      </c>
      <c r="AD36" s="25"/>
      <c r="AE36" s="25"/>
      <c r="AF36" s="32"/>
      <c r="AG36" s="42"/>
    </row>
    <row r="37">
      <c r="A37" s="24" t="s">
        <v>378</v>
      </c>
      <c r="B37" s="25" t="s">
        <v>3397</v>
      </c>
      <c r="C37" s="279">
        <v>44349.0</v>
      </c>
      <c r="D37" s="25" t="s">
        <v>51</v>
      </c>
      <c r="E37" s="42">
        <v>43901.0</v>
      </c>
      <c r="F37" s="42">
        <v>43908.0</v>
      </c>
      <c r="G37" s="25" t="s">
        <v>51</v>
      </c>
      <c r="H37" s="42">
        <v>43983.0</v>
      </c>
      <c r="I37" s="42"/>
      <c r="J37" s="42"/>
      <c r="K37" s="42"/>
      <c r="L37" s="42"/>
      <c r="M37" s="42"/>
      <c r="N37" s="42"/>
      <c r="O37" s="42">
        <v>43917.0</v>
      </c>
      <c r="P37" s="42">
        <v>43935.0</v>
      </c>
      <c r="Q37" s="42">
        <v>44044.0</v>
      </c>
      <c r="R37" s="42">
        <v>44108.0</v>
      </c>
      <c r="S37" s="42">
        <v>44184.0</v>
      </c>
      <c r="T37" s="42">
        <v>44200.0</v>
      </c>
      <c r="U37" s="42">
        <v>44282.0</v>
      </c>
      <c r="V37" s="42">
        <v>44291.0</v>
      </c>
      <c r="W37" s="42"/>
      <c r="X37" s="42"/>
      <c r="Y37" s="42"/>
      <c r="Z37" s="42"/>
      <c r="AA37" s="42">
        <f t="shared" si="1"/>
        <v>44353</v>
      </c>
      <c r="AB37" s="25">
        <f>ROUNDDOWN((DATEDIF(H:H,AA:AA,"D")/7)-(DATEDIF(Q:Q,R:R,"D")/7)-(DATEDIF(S:S,T:T,"D")/7)-(DATEDIF(U:U,V:V,"D")/7),0)</f>
        <v>40</v>
      </c>
      <c r="AC37" s="25">
        <f t="shared" si="5"/>
        <v>8</v>
      </c>
      <c r="AD37" s="25"/>
      <c r="AE37" s="25"/>
      <c r="AF37" s="32"/>
      <c r="AG37" s="42"/>
    </row>
    <row r="38">
      <c r="A38" s="24" t="s">
        <v>387</v>
      </c>
      <c r="B38" s="25" t="s">
        <v>159</v>
      </c>
      <c r="C38" s="279">
        <v>44349.0</v>
      </c>
      <c r="D38" s="25" t="s">
        <v>51</v>
      </c>
      <c r="E38" s="42">
        <v>43901.0</v>
      </c>
      <c r="F38" s="42">
        <v>43905.0</v>
      </c>
      <c r="G38" s="25" t="s">
        <v>51</v>
      </c>
      <c r="H38" s="42">
        <v>43983.0</v>
      </c>
      <c r="I38" s="42"/>
      <c r="J38" s="55"/>
      <c r="K38" s="55"/>
      <c r="L38" s="55"/>
      <c r="M38" s="55"/>
      <c r="N38" s="55"/>
      <c r="O38" s="42">
        <v>43905.0</v>
      </c>
      <c r="P38" s="42">
        <v>43920.0</v>
      </c>
      <c r="Q38" s="42">
        <v>44013.0</v>
      </c>
      <c r="R38" s="42">
        <v>44081.0</v>
      </c>
      <c r="S38" s="42">
        <v>44186.0</v>
      </c>
      <c r="T38" s="42">
        <v>44198.0</v>
      </c>
      <c r="U38" s="42"/>
      <c r="V38" s="42"/>
      <c r="W38" s="42"/>
      <c r="X38" s="42"/>
      <c r="Y38" s="42"/>
      <c r="Z38" s="42"/>
      <c r="AA38" s="42">
        <f t="shared" si="1"/>
        <v>44353</v>
      </c>
      <c r="AB38" s="25">
        <f>ROUNDDOWN((DATEDIF(H:H,AA:AA,"D")/7)-(DATEDIF(Q:Q,R:R,"D")/7)-(DATEDIF(S:S,T:T,"D")/7),0)</f>
        <v>41</v>
      </c>
      <c r="AC38" s="25">
        <f t="shared" si="5"/>
        <v>9</v>
      </c>
      <c r="AD38" s="25" t="s">
        <v>3398</v>
      </c>
      <c r="AE38" s="25"/>
      <c r="AF38" s="32"/>
      <c r="AG38" s="42"/>
    </row>
    <row r="39">
      <c r="A39" s="24" t="s">
        <v>395</v>
      </c>
      <c r="B39" s="25" t="s">
        <v>3397</v>
      </c>
      <c r="C39" s="279">
        <v>44349.0</v>
      </c>
      <c r="D39" s="25" t="s">
        <v>51</v>
      </c>
      <c r="E39" s="42">
        <v>43901.0</v>
      </c>
      <c r="F39" s="42">
        <v>43903.0</v>
      </c>
      <c r="G39" s="25" t="s">
        <v>51</v>
      </c>
      <c r="H39" s="42">
        <v>44069.0</v>
      </c>
      <c r="I39" s="42"/>
      <c r="J39" s="42"/>
      <c r="K39" s="42"/>
      <c r="L39" s="42"/>
      <c r="M39" s="42"/>
      <c r="N39" s="42"/>
      <c r="O39" s="42">
        <v>43930.0</v>
      </c>
      <c r="P39" s="42">
        <v>43940.0</v>
      </c>
      <c r="Q39" s="42">
        <v>44008.0</v>
      </c>
      <c r="R39" s="42">
        <v>44068.0</v>
      </c>
      <c r="S39" s="42">
        <v>44183.0</v>
      </c>
      <c r="T39" s="42">
        <v>44213.0</v>
      </c>
      <c r="U39" s="42">
        <v>44287.0</v>
      </c>
      <c r="V39" s="42">
        <v>44293.0</v>
      </c>
      <c r="W39" s="42"/>
      <c r="X39" s="42"/>
      <c r="Y39" s="42"/>
      <c r="Z39" s="42"/>
      <c r="AA39" s="42">
        <f t="shared" si="1"/>
        <v>44353</v>
      </c>
      <c r="AB39" s="25">
        <f>ROUNDDOWN((DATEDIF(H:H,AA:AA,"D")/7)-(DATEDIF(S:S,T:T,"D")/7)-(DATEDIF(U:U,V:V,"D")/7),0)</f>
        <v>35</v>
      </c>
      <c r="AC39" s="25">
        <f t="shared" ref="AC39:AC40" si="6">ROUNDDOWN((DATEDIF(F:F,H:H,"D")/7)-(DATEDIF(O:O,P:P,"D")/7)-(DATEDIF(Q:Q,R:R,"D")/7),0)</f>
        <v>13</v>
      </c>
      <c r="AD39" s="25" t="s">
        <v>3398</v>
      </c>
      <c r="AE39" s="25" t="s">
        <v>51</v>
      </c>
      <c r="AF39" s="44" t="s">
        <v>3401</v>
      </c>
      <c r="AG39" s="42"/>
    </row>
    <row r="40">
      <c r="A40" s="24" t="s">
        <v>403</v>
      </c>
      <c r="B40" s="25" t="s">
        <v>3397</v>
      </c>
      <c r="C40" s="279">
        <v>44349.0</v>
      </c>
      <c r="D40" s="25" t="s">
        <v>51</v>
      </c>
      <c r="E40" s="42">
        <v>43901.0</v>
      </c>
      <c r="F40" s="42">
        <v>43923.0</v>
      </c>
      <c r="G40" s="25" t="s">
        <v>51</v>
      </c>
      <c r="H40" s="42">
        <v>44123.0</v>
      </c>
      <c r="I40" s="42"/>
      <c r="J40" s="55"/>
      <c r="K40" s="55"/>
      <c r="L40" s="55"/>
      <c r="M40" s="55"/>
      <c r="N40" s="55"/>
      <c r="O40" s="42">
        <v>43939.0</v>
      </c>
      <c r="P40" s="42">
        <v>43954.0</v>
      </c>
      <c r="Q40" s="42">
        <v>44044.0</v>
      </c>
      <c r="R40" s="42">
        <v>44067.0</v>
      </c>
      <c r="S40" s="42">
        <v>44183.0</v>
      </c>
      <c r="T40" s="42">
        <v>44200.0</v>
      </c>
      <c r="U40" s="42"/>
      <c r="V40" s="42"/>
      <c r="W40" s="42"/>
      <c r="X40" s="42"/>
      <c r="Y40" s="42"/>
      <c r="Z40" s="42"/>
      <c r="AA40" s="42">
        <f t="shared" si="1"/>
        <v>44353</v>
      </c>
      <c r="AB40" s="25">
        <f>ROUNDDOWN((DATEDIF(H:H,AA:AA,"D")/7)-(DATEDIF(S:S,T:T,"D")/7),0)</f>
        <v>30</v>
      </c>
      <c r="AC40" s="25">
        <f t="shared" si="6"/>
        <v>23</v>
      </c>
      <c r="AD40" s="25" t="s">
        <v>3398</v>
      </c>
      <c r="AE40" s="25"/>
      <c r="AF40" s="32"/>
      <c r="AG40" s="42"/>
    </row>
    <row r="41">
      <c r="A41" s="24" t="s">
        <v>409</v>
      </c>
      <c r="B41" s="25" t="s">
        <v>3397</v>
      </c>
      <c r="C41" s="279">
        <v>44349.0</v>
      </c>
      <c r="D41" s="25" t="s">
        <v>51</v>
      </c>
      <c r="E41" s="42">
        <v>43901.0</v>
      </c>
      <c r="F41" s="42">
        <v>43910.0</v>
      </c>
      <c r="G41" s="32" t="s">
        <v>51</v>
      </c>
      <c r="H41" s="33">
        <v>44007.0</v>
      </c>
      <c r="I41" s="42">
        <v>44200.0</v>
      </c>
      <c r="J41" s="42">
        <v>44210.0</v>
      </c>
      <c r="K41" s="42"/>
      <c r="L41" s="42"/>
      <c r="M41" s="42"/>
      <c r="N41" s="42"/>
      <c r="O41" s="42">
        <v>43946.0</v>
      </c>
      <c r="P41" s="33">
        <v>43961.0</v>
      </c>
      <c r="Q41" s="33">
        <v>44043.0</v>
      </c>
      <c r="R41" s="33">
        <v>44088.0</v>
      </c>
      <c r="S41" s="33">
        <v>44188.0</v>
      </c>
      <c r="T41" s="33">
        <v>44199.0</v>
      </c>
      <c r="U41" s="33"/>
      <c r="V41" s="33"/>
      <c r="W41" s="33"/>
      <c r="X41" s="33"/>
      <c r="Y41" s="33"/>
      <c r="Z41" s="33"/>
      <c r="AA41" s="33">
        <f t="shared" si="1"/>
        <v>44353</v>
      </c>
      <c r="AB41" s="25">
        <f>ROUNDDOWN((DATEDIF(H:H,I:I,"D")/7)-(DATEDIF(Q:Q,R:R,"D")/7)-(DATEDIF(S:S,T:T,"D")/7)+(DATEDIF(J:J,AA:AA,"D")/7),0)</f>
        <v>40</v>
      </c>
      <c r="AC41" s="25">
        <f>ROUNDDOWN((DATEDIF(F:F,H:H,"D")/7)-(DATEDIF(O:O,P:P,"D")/7)+(DATEDIF(I:I,J:J,"D")/7),0)</f>
        <v>13</v>
      </c>
      <c r="AD41" s="25"/>
      <c r="AE41" s="25"/>
      <c r="AF41" s="32"/>
      <c r="AG41" s="33"/>
    </row>
    <row r="42">
      <c r="A42" s="24" t="s">
        <v>416</v>
      </c>
      <c r="B42" s="25" t="s">
        <v>3397</v>
      </c>
      <c r="C42" s="279">
        <v>44349.0</v>
      </c>
      <c r="D42" s="25" t="s">
        <v>159</v>
      </c>
      <c r="E42" s="42">
        <v>43901.0</v>
      </c>
      <c r="F42" s="42">
        <v>43908.0</v>
      </c>
      <c r="G42" s="32" t="s">
        <v>51</v>
      </c>
      <c r="H42" s="33">
        <v>43990.0</v>
      </c>
      <c r="I42" s="42"/>
      <c r="J42" s="42"/>
      <c r="K42" s="42"/>
      <c r="L42" s="42"/>
      <c r="M42" s="42"/>
      <c r="N42" s="42"/>
      <c r="O42" s="33"/>
      <c r="P42" s="147"/>
      <c r="Q42" s="33"/>
      <c r="R42" s="33"/>
      <c r="S42" s="33">
        <v>44188.0</v>
      </c>
      <c r="T42" s="33">
        <v>44206.0</v>
      </c>
      <c r="U42" s="33">
        <v>44242.0</v>
      </c>
      <c r="V42" s="33">
        <v>44248.0</v>
      </c>
      <c r="W42" s="33"/>
      <c r="X42" s="33"/>
      <c r="Y42" s="33"/>
      <c r="Z42" s="33"/>
      <c r="AA42" s="33">
        <f t="shared" si="1"/>
        <v>44353</v>
      </c>
      <c r="AB42" s="282">
        <f>ROUNDDOWN((DATEDIF(H:H,AA:AA,"D")/7)-(DATEDIF(S:S,T:T,"D")/7)-(DATEDIF(U:U,V:V,"D")/7),0)</f>
        <v>48</v>
      </c>
      <c r="AC42" s="282">
        <f>ROUNDDOWN((DATEDIF(F:F,H:H,"D")/7),0)</f>
        <v>11</v>
      </c>
      <c r="AD42" s="25" t="s">
        <v>3400</v>
      </c>
      <c r="AE42" s="25"/>
      <c r="AF42" s="32"/>
      <c r="AG42" s="33"/>
    </row>
    <row r="43">
      <c r="A43" s="24" t="s">
        <v>422</v>
      </c>
      <c r="B43" s="25" t="s">
        <v>159</v>
      </c>
      <c r="C43" s="279">
        <v>44349.0</v>
      </c>
      <c r="D43" s="25" t="s">
        <v>51</v>
      </c>
      <c r="E43" s="42">
        <v>43901.0</v>
      </c>
      <c r="F43" s="42">
        <v>43903.0</v>
      </c>
      <c r="G43" s="25" t="s">
        <v>51</v>
      </c>
      <c r="H43" s="42">
        <v>44130.0</v>
      </c>
      <c r="I43" s="42"/>
      <c r="J43" s="42"/>
      <c r="K43" s="42"/>
      <c r="L43" s="42"/>
      <c r="M43" s="42"/>
      <c r="N43" s="42"/>
      <c r="O43" s="42">
        <v>43934.0</v>
      </c>
      <c r="P43" s="42">
        <v>43945.0</v>
      </c>
      <c r="Q43" s="42">
        <v>44183.0</v>
      </c>
      <c r="R43" s="42">
        <v>44256.0</v>
      </c>
      <c r="S43" s="42"/>
      <c r="T43" s="42"/>
      <c r="U43" s="42"/>
      <c r="V43" s="42"/>
      <c r="W43" s="42"/>
      <c r="X43" s="42"/>
      <c r="Y43" s="42"/>
      <c r="Z43" s="42"/>
      <c r="AA43" s="42">
        <f t="shared" si="1"/>
        <v>44353</v>
      </c>
      <c r="AB43" s="25">
        <f>ROUNDDOWN((DATEDIF(H:H,AA:AA,"D")/7)-(DATEDIF(Q:Q,R:R,"D")/7),0)</f>
        <v>21</v>
      </c>
      <c r="AC43" s="25">
        <f>ROUNDDOWN((DATEDIF(F:F,H:H,"D")/7)-(DATEDIF(O:O,P:P,"D")/7),0)</f>
        <v>30</v>
      </c>
      <c r="AD43" s="25"/>
      <c r="AE43" s="25"/>
      <c r="AF43" s="32"/>
      <c r="AG43" s="42"/>
    </row>
    <row r="44" ht="19.5" customHeight="1">
      <c r="A44" s="24" t="s">
        <v>434</v>
      </c>
      <c r="B44" s="25" t="s">
        <v>3397</v>
      </c>
      <c r="C44" s="279">
        <v>44349.0</v>
      </c>
      <c r="D44" s="25" t="s">
        <v>159</v>
      </c>
      <c r="E44" s="42">
        <v>43901.0</v>
      </c>
      <c r="F44" s="42">
        <v>43878.0</v>
      </c>
      <c r="G44" s="32" t="s">
        <v>51</v>
      </c>
      <c r="H44" s="33">
        <v>43948.0</v>
      </c>
      <c r="I44" s="42"/>
      <c r="J44" s="42"/>
      <c r="K44" s="42"/>
      <c r="L44" s="42"/>
      <c r="M44" s="42"/>
      <c r="N44" s="42"/>
      <c r="O44" s="33">
        <v>44013.0</v>
      </c>
      <c r="P44" s="33">
        <v>44074.0</v>
      </c>
      <c r="Q44" s="33">
        <v>44179.0</v>
      </c>
      <c r="R44" s="33">
        <v>44200.0</v>
      </c>
      <c r="S44" s="33">
        <v>44228.0</v>
      </c>
      <c r="T44" s="33">
        <v>44255.0</v>
      </c>
      <c r="U44" s="33"/>
      <c r="V44" s="33"/>
      <c r="W44" s="33"/>
      <c r="X44" s="33"/>
      <c r="Y44" s="33"/>
      <c r="Z44" s="33"/>
      <c r="AA44" s="33">
        <f t="shared" si="1"/>
        <v>44353</v>
      </c>
      <c r="AB44" s="25">
        <f>ROUNDDOWN((DATEDIF(H:H,AA:AA,"D")/7)-(DATEDIF(Q:Q,R:R,"D")/7)-(DATEDIF(S:S,T:T,"D")/7)-(DATEDIF(O:O,P:P,"D")/7),0)</f>
        <v>42</v>
      </c>
      <c r="AC44" s="25">
        <f>ROUNDDOWN((DATEDIF(F:F,H:H,"D")/7),0)</f>
        <v>10</v>
      </c>
      <c r="AD44" s="25" t="s">
        <v>3398</v>
      </c>
      <c r="AE44" s="25"/>
      <c r="AF44" s="32"/>
      <c r="AG44" s="33"/>
    </row>
    <row r="45">
      <c r="A45" s="24" t="s">
        <v>447</v>
      </c>
      <c r="B45" s="25" t="s">
        <v>159</v>
      </c>
      <c r="C45" s="279">
        <v>44349.0</v>
      </c>
      <c r="D45" s="25" t="s">
        <v>51</v>
      </c>
      <c r="E45" s="42">
        <v>43901.0</v>
      </c>
      <c r="F45" s="42">
        <v>43905.0</v>
      </c>
      <c r="G45" s="59" t="s">
        <v>51</v>
      </c>
      <c r="H45" s="61">
        <v>44103.0</v>
      </c>
      <c r="I45" s="42"/>
      <c r="J45" s="42"/>
      <c r="K45" s="42"/>
      <c r="L45" s="42"/>
      <c r="M45" s="42"/>
      <c r="N45" s="42"/>
      <c r="O45" s="42">
        <v>43920.0</v>
      </c>
      <c r="P45" s="61">
        <v>43940.0</v>
      </c>
      <c r="Q45" s="61">
        <v>44166.0</v>
      </c>
      <c r="R45" s="61">
        <v>44227.0</v>
      </c>
      <c r="S45" s="61"/>
      <c r="T45" s="61"/>
      <c r="U45" s="61"/>
      <c r="V45" s="61"/>
      <c r="W45" s="61"/>
      <c r="X45" s="61"/>
      <c r="Y45" s="61"/>
      <c r="Z45" s="61"/>
      <c r="AA45" s="61">
        <f t="shared" si="1"/>
        <v>44353</v>
      </c>
      <c r="AB45" s="25">
        <f>ROUNDDOWN((DATEDIF(H:H,AA:AA,"D")/7)-(DATEDIF(Q:Q,R:R,"D")/7),0)</f>
        <v>27</v>
      </c>
      <c r="AC45" s="25">
        <f>ROUNDDOWN((DATEDIF(F:F,H:H,"D")/7)-(DATEDIF(O:O,P:P,"D")/7),0)</f>
        <v>25</v>
      </c>
      <c r="AD45" s="25"/>
      <c r="AE45" s="25"/>
      <c r="AF45" s="32"/>
      <c r="AG45" s="61"/>
    </row>
    <row r="46">
      <c r="A46" s="24" t="s">
        <v>460</v>
      </c>
      <c r="B46" s="25" t="s">
        <v>3397</v>
      </c>
      <c r="C46" s="279">
        <v>44349.0</v>
      </c>
      <c r="D46" s="25" t="s">
        <v>51</v>
      </c>
      <c r="E46" s="42">
        <v>43901.0</v>
      </c>
      <c r="F46" s="42">
        <v>43913.0</v>
      </c>
      <c r="G46" s="32" t="s">
        <v>51</v>
      </c>
      <c r="H46" s="33">
        <v>44013.0</v>
      </c>
      <c r="I46" s="42">
        <v>44230.0</v>
      </c>
      <c r="J46" s="42">
        <v>44258.0</v>
      </c>
      <c r="K46" s="55"/>
      <c r="L46" s="55"/>
      <c r="M46" s="55"/>
      <c r="N46" s="55"/>
      <c r="O46" s="42">
        <v>44051.0</v>
      </c>
      <c r="P46" s="33">
        <v>44088.0</v>
      </c>
      <c r="Q46" s="33"/>
      <c r="R46" s="33"/>
      <c r="S46" s="33"/>
      <c r="T46" s="33"/>
      <c r="U46" s="33"/>
      <c r="V46" s="33"/>
      <c r="W46" s="33"/>
      <c r="X46" s="33"/>
      <c r="Y46" s="33"/>
      <c r="Z46" s="33"/>
      <c r="AA46" s="33">
        <f t="shared" si="1"/>
        <v>44353</v>
      </c>
      <c r="AB46" s="25">
        <f>ROUNDDOWN((DATEDIF(H:H,I:I,"D")/7)-(DATEDIF(O:O,P:P,"D")/7)+(DATEDIF(J:J,AA:AA,"D")/7),0)</f>
        <v>39</v>
      </c>
      <c r="AC46" s="25">
        <f>ROUNDDOWN((DATEDIF(F:F,H:H,"D")/7)+(DATEDIF(I:I,J:J,"D")/7),0)</f>
        <v>18</v>
      </c>
      <c r="AD46" s="25"/>
      <c r="AE46" s="25"/>
      <c r="AF46" s="32"/>
      <c r="AG46" s="33"/>
    </row>
    <row r="47" ht="18.0" customHeight="1">
      <c r="A47" s="24" t="s">
        <v>463</v>
      </c>
      <c r="B47" s="25" t="s">
        <v>3397</v>
      </c>
      <c r="C47" s="279">
        <v>44349.0</v>
      </c>
      <c r="D47" s="25" t="s">
        <v>51</v>
      </c>
      <c r="E47" s="42">
        <v>43901.0</v>
      </c>
      <c r="F47" s="42">
        <v>43913.0</v>
      </c>
      <c r="G47" s="25" t="s">
        <v>51</v>
      </c>
      <c r="H47" s="42">
        <v>44053.0</v>
      </c>
      <c r="I47" s="42">
        <v>44200.0</v>
      </c>
      <c r="J47" s="42">
        <v>44249.0</v>
      </c>
      <c r="K47" s="42"/>
      <c r="L47" s="42"/>
      <c r="M47" s="42"/>
      <c r="N47" s="42"/>
      <c r="O47" s="42">
        <v>43927.0</v>
      </c>
      <c r="P47" s="42">
        <v>43941.0</v>
      </c>
      <c r="Q47" s="42">
        <v>44044.0</v>
      </c>
      <c r="R47" s="42">
        <v>44052.0</v>
      </c>
      <c r="S47" s="42">
        <v>44181.0</v>
      </c>
      <c r="T47" s="42">
        <v>44199.0</v>
      </c>
      <c r="U47" s="42"/>
      <c r="V47" s="42"/>
      <c r="W47" s="42"/>
      <c r="X47" s="42"/>
      <c r="Y47" s="42"/>
      <c r="Z47" s="42"/>
      <c r="AA47" s="42">
        <f t="shared" si="1"/>
        <v>44353</v>
      </c>
      <c r="AB47" s="25">
        <f>ROUNDDOWN((DATEDIF(H:H,I:I,"D")/7)-(DATEDIF(S:S,T:T,"D")/7)+(DATEDIF(J:J,AA:AA,"D")/7),0)</f>
        <v>33</v>
      </c>
      <c r="AC47" s="25">
        <f>ROUNDDOWN((DATEDIF(F:F,H:H,"D")/7)-(DATEDIF(O:O,P:P,"D")/7)-(DATEDIF(Q:Q,R:R,"D")/7)+(DATEDIF(I:I,J:J,"D")/7),0)</f>
        <v>23</v>
      </c>
      <c r="AD47" s="25"/>
      <c r="AE47" s="25"/>
      <c r="AF47" s="32"/>
      <c r="AG47" s="42"/>
    </row>
    <row r="48">
      <c r="A48" s="24" t="s">
        <v>469</v>
      </c>
      <c r="B48" s="25" t="s">
        <v>159</v>
      </c>
      <c r="C48" s="279">
        <v>44349.0</v>
      </c>
      <c r="D48" s="25" t="s">
        <v>51</v>
      </c>
      <c r="E48" s="42">
        <v>43901.0</v>
      </c>
      <c r="F48" s="42">
        <v>43909.0</v>
      </c>
      <c r="G48" s="25" t="s">
        <v>51</v>
      </c>
      <c r="H48" s="42">
        <v>44116.0</v>
      </c>
      <c r="I48" s="42"/>
      <c r="J48" s="55"/>
      <c r="K48" s="55"/>
      <c r="L48" s="55"/>
      <c r="M48" s="55"/>
      <c r="N48" s="55"/>
      <c r="O48" s="42">
        <v>43938.0</v>
      </c>
      <c r="P48" s="42">
        <v>43955.0</v>
      </c>
      <c r="Q48" s="42">
        <v>44013.0</v>
      </c>
      <c r="R48" s="42">
        <v>44094.0</v>
      </c>
      <c r="S48" s="42">
        <v>44189.0</v>
      </c>
      <c r="T48" s="42">
        <v>44206.0</v>
      </c>
      <c r="U48" s="42">
        <v>44278.0</v>
      </c>
      <c r="V48" s="42">
        <v>44290.0</v>
      </c>
      <c r="W48" s="42"/>
      <c r="X48" s="42"/>
      <c r="Y48" s="42"/>
      <c r="Z48" s="42"/>
      <c r="AA48" s="42">
        <f t="shared" si="1"/>
        <v>44353</v>
      </c>
      <c r="AB48" s="25">
        <f>ROUNDDOWN((DATEDIF(H:H,AA:AA,"D")/7)-(DATEDIF(S:S,T:T,"D")/7)-(DATEDIF(U:U,V:V,"D")/7),0)</f>
        <v>29</v>
      </c>
      <c r="AC48" s="25">
        <f>ROUNDDOWN((DATEDIF(F:F,H:H,"D")/7)-(DATEDIF(O:O,P:P,"D")/7)-(DATEDIF(Q:Q,R:R,"D")/7),0)</f>
        <v>15</v>
      </c>
      <c r="AD48" s="25" t="s">
        <v>3398</v>
      </c>
      <c r="AE48" s="25"/>
      <c r="AF48" s="32"/>
      <c r="AG48" s="42"/>
    </row>
    <row r="49">
      <c r="A49" s="24" t="s">
        <v>472</v>
      </c>
      <c r="B49" s="25" t="s">
        <v>159</v>
      </c>
      <c r="C49" s="279">
        <v>44349.0</v>
      </c>
      <c r="D49" s="25" t="s">
        <v>51</v>
      </c>
      <c r="E49" s="42">
        <v>43901.0</v>
      </c>
      <c r="F49" s="42">
        <v>43907.0</v>
      </c>
      <c r="G49" s="32" t="s">
        <v>51</v>
      </c>
      <c r="H49" s="33">
        <v>44235.0</v>
      </c>
      <c r="I49" s="42"/>
      <c r="J49" s="42"/>
      <c r="K49" s="42"/>
      <c r="L49" s="42"/>
      <c r="M49" s="42"/>
      <c r="N49" s="42"/>
      <c r="O49" s="42">
        <v>43925.0</v>
      </c>
      <c r="P49" s="33">
        <v>43931.0</v>
      </c>
      <c r="Q49" s="33">
        <v>44011.0</v>
      </c>
      <c r="R49" s="33">
        <v>44022.0</v>
      </c>
      <c r="S49" s="33">
        <v>44189.0</v>
      </c>
      <c r="T49" s="33">
        <v>44228.0</v>
      </c>
      <c r="U49" s="33"/>
      <c r="V49" s="33"/>
      <c r="W49" s="33"/>
      <c r="X49" s="33"/>
      <c r="Y49" s="33"/>
      <c r="Z49" s="33"/>
      <c r="AA49" s="33">
        <f t="shared" si="1"/>
        <v>44353</v>
      </c>
      <c r="AB49" s="25">
        <f>ROUNDDOWN((DATEDIF(H:H,AA:AA,"D")/7))</f>
        <v>16</v>
      </c>
      <c r="AC49" s="25">
        <f>ROUNDDOWN((DATEDIF(F:F,H:H,"D")/7)-(DATEDIF(O:O,P:P,"D")/7)-(DATEDIF(Q:Q,R:R,"D")/7)-(DATEDIF(S:S,T:T,"D")/7),0)</f>
        <v>38</v>
      </c>
      <c r="AD49" s="25" t="s">
        <v>3400</v>
      </c>
      <c r="AE49" s="25"/>
      <c r="AF49" s="32"/>
      <c r="AG49" s="33"/>
    </row>
    <row r="50">
      <c r="A50" s="24" t="s">
        <v>485</v>
      </c>
      <c r="B50" s="25" t="s">
        <v>3397</v>
      </c>
      <c r="C50" s="279">
        <v>44349.0</v>
      </c>
      <c r="D50" s="25" t="s">
        <v>51</v>
      </c>
      <c r="E50" s="42">
        <v>43901.0</v>
      </c>
      <c r="F50" s="42">
        <v>43906.0</v>
      </c>
      <c r="G50" s="32" t="s">
        <v>51</v>
      </c>
      <c r="H50" s="33">
        <v>43976.0</v>
      </c>
      <c r="I50" s="42"/>
      <c r="J50" s="33"/>
      <c r="K50" s="33"/>
      <c r="L50" s="33"/>
      <c r="M50" s="33"/>
      <c r="N50" s="33"/>
      <c r="O50" s="42">
        <v>43925.0</v>
      </c>
      <c r="P50" s="33">
        <v>43940.0</v>
      </c>
      <c r="Q50" s="33">
        <v>44013.0</v>
      </c>
      <c r="R50" s="215">
        <v>44087.0</v>
      </c>
      <c r="S50" s="215">
        <v>44183.0</v>
      </c>
      <c r="T50" s="215">
        <v>44199.0</v>
      </c>
      <c r="U50" s="215">
        <v>44281.0</v>
      </c>
      <c r="V50" s="215">
        <v>44297.0</v>
      </c>
      <c r="W50" s="283"/>
      <c r="X50" s="283"/>
      <c r="Y50" s="283"/>
      <c r="Z50" s="283"/>
      <c r="AA50" s="215">
        <f t="shared" si="1"/>
        <v>44353</v>
      </c>
      <c r="AB50" s="25">
        <f>ROUNDDOWN((DATEDIF(H:H,AA:AA,"D")/7)-(DATEDIF(Q:Q,R:R,"D")/7)-(DATEDIF(S:S,T:T,"D")/7)-(DATEDIF(U:U,V:V,"D")/7),0)</f>
        <v>38</v>
      </c>
      <c r="AC50" s="25">
        <f>ROUNDDOWN((DATEDIF(F:F,H:H,"D")/7)-(DATEDIF(O:O,P:P,"D")/7),0)</f>
        <v>7</v>
      </c>
      <c r="AD50" s="25" t="s">
        <v>3398</v>
      </c>
      <c r="AE50" s="25"/>
      <c r="AF50" s="32"/>
      <c r="AG50" s="283"/>
    </row>
    <row r="51">
      <c r="A51" s="24" t="s">
        <v>491</v>
      </c>
      <c r="B51" s="25" t="s">
        <v>3397</v>
      </c>
      <c r="C51" s="279">
        <v>44349.0</v>
      </c>
      <c r="D51" s="25" t="s">
        <v>51</v>
      </c>
      <c r="E51" s="42">
        <v>43901.0</v>
      </c>
      <c r="F51" s="42">
        <v>43903.0</v>
      </c>
      <c r="G51" s="32" t="s">
        <v>51</v>
      </c>
      <c r="H51" s="33">
        <v>43962.0</v>
      </c>
      <c r="I51" s="42"/>
      <c r="J51" s="42"/>
      <c r="K51" s="42"/>
      <c r="L51" s="42"/>
      <c r="M51" s="42"/>
      <c r="N51" s="42"/>
      <c r="O51" s="33">
        <v>44013.0</v>
      </c>
      <c r="P51" s="33">
        <v>44080.0</v>
      </c>
      <c r="Q51" s="33">
        <v>44188.0</v>
      </c>
      <c r="R51" s="33">
        <v>44213.0</v>
      </c>
      <c r="S51" s="33"/>
      <c r="T51" s="33"/>
      <c r="U51" s="33"/>
      <c r="V51" s="33"/>
      <c r="W51" s="33"/>
      <c r="X51" s="33"/>
      <c r="Y51" s="33"/>
      <c r="Z51" s="33"/>
      <c r="AA51" s="33">
        <f t="shared" si="1"/>
        <v>44353</v>
      </c>
      <c r="AB51" s="25">
        <f>ROUNDDOWN((DATEDIF(H:H,AA:AA,"D")/7)-(DATEDIF(Q:Q,R:R,"D")/7)-(DATEDIF(O:O,P:P,"D")/7),0)</f>
        <v>42</v>
      </c>
      <c r="AC51" s="25">
        <f>ROUNDDOWN((DATEDIF(F:F,H:H,"D")/7),0)</f>
        <v>8</v>
      </c>
      <c r="AD51" s="25" t="s">
        <v>3398</v>
      </c>
      <c r="AE51" s="25" t="s">
        <v>51</v>
      </c>
      <c r="AF51" s="32" t="s">
        <v>3402</v>
      </c>
      <c r="AG51" s="33"/>
    </row>
    <row r="52">
      <c r="A52" s="24" t="s">
        <v>501</v>
      </c>
      <c r="B52" s="25" t="s">
        <v>3399</v>
      </c>
      <c r="C52" s="279">
        <v>44349.0</v>
      </c>
      <c r="D52" s="25" t="s">
        <v>51</v>
      </c>
      <c r="E52" s="42">
        <v>43901.0</v>
      </c>
      <c r="F52" s="42">
        <v>43913.0</v>
      </c>
      <c r="G52" s="32" t="s">
        <v>51</v>
      </c>
      <c r="H52" s="33">
        <v>44076.0</v>
      </c>
      <c r="I52" s="42">
        <v>44210.0</v>
      </c>
      <c r="J52" s="42"/>
      <c r="K52" s="42"/>
      <c r="L52" s="42"/>
      <c r="M52" s="42"/>
      <c r="N52" s="42"/>
      <c r="O52" s="42">
        <v>43931.0</v>
      </c>
      <c r="P52" s="33">
        <v>43941.0</v>
      </c>
      <c r="Q52" s="33">
        <v>44031.0</v>
      </c>
      <c r="R52" s="33">
        <v>44074.0</v>
      </c>
      <c r="S52" s="33">
        <v>44183.0</v>
      </c>
      <c r="T52" s="33">
        <v>44204.0</v>
      </c>
      <c r="U52" s="33"/>
      <c r="V52" s="33"/>
      <c r="W52" s="33"/>
      <c r="X52" s="33"/>
      <c r="Y52" s="33"/>
      <c r="Z52" s="33"/>
      <c r="AA52" s="33">
        <f t="shared" si="1"/>
        <v>44353</v>
      </c>
      <c r="AB52" s="25">
        <f>ROUNDDOWN((DATEDIF(H:H,I:I,"D")/7)-(DATEDIF(S:S,T:T,"D")/7),0)</f>
        <v>16</v>
      </c>
      <c r="AC52" s="25">
        <f>ROUNDDOWN((DATEDIF(F:F,H:H,"D")/7)-(DATEDIF(O:O,P:P,"D")/7)-(DATEDIF(Q:Q,R:R,"D")/7)+(DATEDIF(I:I,AA:AA,"D")/7),0)</f>
        <v>36</v>
      </c>
      <c r="AD52" s="25"/>
      <c r="AE52" s="25"/>
      <c r="AF52" s="32"/>
      <c r="AG52" s="33"/>
    </row>
    <row r="53">
      <c r="A53" s="24" t="s">
        <v>509</v>
      </c>
      <c r="B53" s="25" t="s">
        <v>3397</v>
      </c>
      <c r="C53" s="279">
        <v>44349.0</v>
      </c>
      <c r="D53" s="25" t="s">
        <v>51</v>
      </c>
      <c r="E53" s="42">
        <v>43901.0</v>
      </c>
      <c r="F53" s="42">
        <v>43907.0</v>
      </c>
      <c r="G53" s="25" t="s">
        <v>51</v>
      </c>
      <c r="H53" s="42">
        <v>43983.0</v>
      </c>
      <c r="I53" s="42">
        <v>44284.0</v>
      </c>
      <c r="J53" s="42">
        <v>44314.0</v>
      </c>
      <c r="K53" s="42"/>
      <c r="L53" s="42"/>
      <c r="M53" s="42"/>
      <c r="N53" s="42"/>
      <c r="O53" s="42">
        <v>44287.0</v>
      </c>
      <c r="P53" s="42">
        <v>44297.0</v>
      </c>
      <c r="Q53" s="42"/>
      <c r="R53" s="42"/>
      <c r="S53" s="42"/>
      <c r="T53" s="42"/>
      <c r="U53" s="42"/>
      <c r="V53" s="42"/>
      <c r="W53" s="42"/>
      <c r="X53" s="42"/>
      <c r="Y53" s="42"/>
      <c r="Z53" s="42"/>
      <c r="AA53" s="42">
        <f t="shared" si="1"/>
        <v>44353</v>
      </c>
      <c r="AB53" s="282">
        <f>ROUNDDOWN((DATEDIF(H:H,I:I,"D")/7)+(DATEDIF(J:J,AA:AA,"D")/7),0)</f>
        <v>48</v>
      </c>
      <c r="AC53" s="282">
        <f>ROUNDDOWN((DATEDIF(F:F,H:H,"D")/7)+(DATEDIF(I:I,J:J,"D")/7),0)</f>
        <v>15</v>
      </c>
      <c r="AD53" s="25" t="s">
        <v>3398</v>
      </c>
      <c r="AE53" s="25"/>
      <c r="AF53" s="32"/>
      <c r="AG53" s="42"/>
    </row>
    <row r="54" ht="17.25" customHeight="1">
      <c r="A54" s="24" t="s">
        <v>514</v>
      </c>
      <c r="B54" s="25" t="s">
        <v>3397</v>
      </c>
      <c r="C54" s="279">
        <v>44349.0</v>
      </c>
      <c r="D54" s="25" t="s">
        <v>51</v>
      </c>
      <c r="E54" s="42">
        <v>43901.0</v>
      </c>
      <c r="F54" s="42">
        <v>43903.0</v>
      </c>
      <c r="G54" s="25" t="s">
        <v>51</v>
      </c>
      <c r="H54" s="42">
        <v>43972.0</v>
      </c>
      <c r="I54" s="42">
        <v>44204.0</v>
      </c>
      <c r="J54" s="42">
        <v>44235.0</v>
      </c>
      <c r="K54" s="42"/>
      <c r="L54" s="42"/>
      <c r="M54" s="42"/>
      <c r="N54" s="42"/>
      <c r="O54" s="42">
        <v>43934.0</v>
      </c>
      <c r="P54" s="42">
        <v>43945.0</v>
      </c>
      <c r="Q54" s="42">
        <v>44000.0</v>
      </c>
      <c r="R54" s="42">
        <v>44087.0</v>
      </c>
      <c r="S54" s="42">
        <v>44188.0</v>
      </c>
      <c r="T54" s="42">
        <v>44203.0</v>
      </c>
      <c r="U54" s="42"/>
      <c r="V54" s="42"/>
      <c r="W54" s="42"/>
      <c r="X54" s="42"/>
      <c r="Y54" s="42"/>
      <c r="Z54" s="42"/>
      <c r="AA54" s="42">
        <f t="shared" si="1"/>
        <v>44353</v>
      </c>
      <c r="AB54" s="25">
        <f>ROUNDDOWN((DATEDIF(H:H,I:I,"D")/7)-(DATEDIF(Q:Q,R:R,"D")/7)-(DATEDIF(S:S,T:T,"D")/7)+(DATEDIF(J:J,AA:AA,"D")/7),0)</f>
        <v>35</v>
      </c>
      <c r="AC54" s="25">
        <f>ROUNDDOWN((DATEDIF(F:F,H:H,"D")/7)-(DATEDIF(O:O,P:P,"D")/7)+(DATEDIF(I:I,J:J,"D")/7),0)</f>
        <v>12</v>
      </c>
      <c r="AD54" s="25" t="s">
        <v>3398</v>
      </c>
      <c r="AE54" s="25"/>
      <c r="AF54" s="32"/>
      <c r="AG54" s="42"/>
    </row>
    <row r="55">
      <c r="A55" s="24" t="s">
        <v>522</v>
      </c>
      <c r="B55" s="25" t="s">
        <v>159</v>
      </c>
      <c r="C55" s="279">
        <v>44349.0</v>
      </c>
      <c r="D55" s="25" t="s">
        <v>51</v>
      </c>
      <c r="E55" s="42">
        <v>43901.0</v>
      </c>
      <c r="F55" s="42">
        <v>43902.0</v>
      </c>
      <c r="G55" s="25" t="s">
        <v>51</v>
      </c>
      <c r="H55" s="42">
        <v>43962.0</v>
      </c>
      <c r="I55" s="42">
        <v>44118.0</v>
      </c>
      <c r="J55" s="42">
        <v>44153.0</v>
      </c>
      <c r="K55" s="42">
        <v>44256.0</v>
      </c>
      <c r="L55" s="42">
        <v>44298.0</v>
      </c>
      <c r="M55" s="42"/>
      <c r="N55" s="42"/>
      <c r="O55" s="42">
        <v>44013.0</v>
      </c>
      <c r="P55" s="42">
        <v>44074.0</v>
      </c>
      <c r="Q55" s="42">
        <v>44197.0</v>
      </c>
      <c r="R55" s="42">
        <v>44199.0</v>
      </c>
      <c r="S55" s="42"/>
      <c r="T55" s="42"/>
      <c r="U55" s="42"/>
      <c r="V55" s="42"/>
      <c r="W55" s="42"/>
      <c r="X55" s="42"/>
      <c r="Y55" s="42"/>
      <c r="Z55" s="42"/>
      <c r="AA55" s="42">
        <f t="shared" si="1"/>
        <v>44353</v>
      </c>
      <c r="AB55" s="25">
        <f>ROUNDDOWN((DATEDIF(H:H,I:I,"D")/7)-(DATEDIF(O:O,P:P,"D")/7)-(DATEDIF(Q:Q,R:R,"D")/7)+(DATEDIF(J:J,K:K,"D")/7)+(DATEDIF(L:L,AA:AA,"D")/7),0)</f>
        <v>35</v>
      </c>
      <c r="AC55" s="25">
        <f>ROUNDDOWN((DATEDIF(F:F,H:H,"D")/7)+(DATEDIF(I:I,J:J,"D")/7)+(DATEDIF(K:K,L:L,"D")/7),0)</f>
        <v>19</v>
      </c>
      <c r="AD55" s="25" t="s">
        <v>3398</v>
      </c>
      <c r="AE55" s="25"/>
      <c r="AF55" s="32"/>
      <c r="AG55" s="42"/>
    </row>
    <row r="56">
      <c r="A56" s="24" t="s">
        <v>531</v>
      </c>
      <c r="B56" s="25" t="s">
        <v>159</v>
      </c>
      <c r="C56" s="279">
        <v>44349.0</v>
      </c>
      <c r="D56" s="25" t="s">
        <v>51</v>
      </c>
      <c r="E56" s="42">
        <v>43901.0</v>
      </c>
      <c r="F56" s="42">
        <v>43906.0</v>
      </c>
      <c r="G56" s="32" t="s">
        <v>51</v>
      </c>
      <c r="H56" s="33">
        <v>43936.0</v>
      </c>
      <c r="I56" s="42">
        <v>44230.0</v>
      </c>
      <c r="J56" s="42">
        <v>44235.0</v>
      </c>
      <c r="K56" s="42"/>
      <c r="L56" s="42"/>
      <c r="M56" s="42"/>
      <c r="N56" s="42"/>
      <c r="O56" s="42">
        <v>43925.0</v>
      </c>
      <c r="P56" s="42">
        <v>43934.0</v>
      </c>
      <c r="Q56" s="33">
        <v>44013.0</v>
      </c>
      <c r="R56" s="33">
        <v>44052.0</v>
      </c>
      <c r="S56" s="33">
        <v>44186.0</v>
      </c>
      <c r="T56" s="33">
        <v>44199.0</v>
      </c>
      <c r="U56" s="33"/>
      <c r="V56" s="33"/>
      <c r="W56" s="33"/>
      <c r="X56" s="33"/>
      <c r="Y56" s="33"/>
      <c r="Z56" s="33"/>
      <c r="AA56" s="33">
        <f t="shared" si="1"/>
        <v>44353</v>
      </c>
      <c r="AB56" s="25">
        <f>ROUNDDOWN((DATEDIF(H:H,I:I,"D")/7)-(DATEDIF(Q:Q,R:R,"D")/7)-(DATEDIF(S:S,T:T,"D")/7)+(DATEDIF(J:J,AA:AA,"D")/7),0)</f>
        <v>51</v>
      </c>
      <c r="AC56" s="25">
        <f>ROUNDDOWN((DATEDIF(F:F,H:H,"D")/7)-(DATEDIF(O:O,P:P,"D")/7)+(DATEDIF(I:I,J:J,"D")/7),0)</f>
        <v>3</v>
      </c>
      <c r="AD56" s="25" t="s">
        <v>3398</v>
      </c>
      <c r="AE56" s="25"/>
      <c r="AF56" s="32"/>
      <c r="AG56" s="33"/>
    </row>
    <row r="57" ht="16.5" customHeight="1">
      <c r="A57" s="24" t="s">
        <v>542</v>
      </c>
      <c r="B57" s="25" t="s">
        <v>3397</v>
      </c>
      <c r="C57" s="279">
        <v>44349.0</v>
      </c>
      <c r="D57" s="25" t="s">
        <v>51</v>
      </c>
      <c r="E57" s="42">
        <v>43901.0</v>
      </c>
      <c r="F57" s="42">
        <v>43913.0</v>
      </c>
      <c r="G57" s="59" t="s">
        <v>51</v>
      </c>
      <c r="H57" s="61">
        <v>44080.0</v>
      </c>
      <c r="I57" s="42"/>
      <c r="J57" s="42"/>
      <c r="K57" s="42"/>
      <c r="L57" s="42"/>
      <c r="M57" s="42"/>
      <c r="N57" s="42"/>
      <c r="O57" s="61">
        <v>43931.0</v>
      </c>
      <c r="P57" s="61">
        <v>43939.0</v>
      </c>
      <c r="Q57" s="61">
        <v>43966.0</v>
      </c>
      <c r="R57" s="61">
        <v>44075.0</v>
      </c>
      <c r="S57" s="61">
        <v>44129.0</v>
      </c>
      <c r="T57" s="61">
        <v>44135.0</v>
      </c>
      <c r="U57" s="61">
        <v>44192.0</v>
      </c>
      <c r="V57" s="61">
        <v>44198.0</v>
      </c>
      <c r="W57" s="61">
        <v>44241.0</v>
      </c>
      <c r="X57" s="61">
        <v>44247.0</v>
      </c>
      <c r="Y57" s="61">
        <v>44309.0</v>
      </c>
      <c r="Z57" s="61">
        <v>44324.0</v>
      </c>
      <c r="AA57" s="61">
        <f t="shared" si="1"/>
        <v>44353</v>
      </c>
      <c r="AB57" s="25">
        <f>ROUNDDOWN((DATEDIF(H:H,AA:AA,"D")/7)-(DATEDIF(S:S,T:T,"D")/7)-(DATEDIF(U:U,V:V,"D")/7)-(DATEDIF(W:W,X:X,"D")/7)-(DATEDIF(Y:Y,Z:Z,"D")/7),0)</f>
        <v>34</v>
      </c>
      <c r="AC57" s="25">
        <f t="shared" ref="AC57:AC59" si="7">ROUNDDOWN((DATEDIF(F:F,H:H,"D")/7)-(DATEDIF(O:O,P:P,"D")/7)-(DATEDIF(Q:Q,R:R,"D")/7),0)</f>
        <v>7</v>
      </c>
      <c r="AD57" s="25"/>
      <c r="AE57" s="25"/>
      <c r="AF57" s="32"/>
      <c r="AG57" s="61"/>
    </row>
    <row r="58" ht="18.0" customHeight="1">
      <c r="A58" s="24" t="s">
        <v>549</v>
      </c>
      <c r="B58" s="25" t="s">
        <v>3397</v>
      </c>
      <c r="C58" s="279">
        <v>44349.0</v>
      </c>
      <c r="D58" s="25" t="s">
        <v>51</v>
      </c>
      <c r="E58" s="42">
        <v>43901.0</v>
      </c>
      <c r="F58" s="42">
        <v>43913.0</v>
      </c>
      <c r="G58" s="25" t="s">
        <v>51</v>
      </c>
      <c r="H58" s="42">
        <v>44081.0</v>
      </c>
      <c r="I58" s="42"/>
      <c r="J58" s="42"/>
      <c r="K58" s="42"/>
      <c r="L58" s="42"/>
      <c r="M58" s="42"/>
      <c r="N58" s="42"/>
      <c r="O58" s="42">
        <v>43928.0</v>
      </c>
      <c r="P58" s="42">
        <v>43941.0</v>
      </c>
      <c r="Q58" s="42">
        <v>44044.0</v>
      </c>
      <c r="R58" s="42">
        <v>44080.0</v>
      </c>
      <c r="S58" s="42">
        <v>44186.0</v>
      </c>
      <c r="T58" s="42">
        <v>44201.0</v>
      </c>
      <c r="U58" s="42">
        <v>44286.0</v>
      </c>
      <c r="V58" s="42">
        <v>44298.0</v>
      </c>
      <c r="W58" s="42"/>
      <c r="X58" s="42"/>
      <c r="Y58" s="42"/>
      <c r="Z58" s="42"/>
      <c r="AA58" s="42">
        <f t="shared" si="1"/>
        <v>44353</v>
      </c>
      <c r="AB58" s="25">
        <f>ROUNDDOWN((DATEDIF(H:H,AA:AA,"D")/7)-(DATEDIF(S:S,T:T,"D")/7)-(DATEDIF(U:U,V:V,"D")/7),0)</f>
        <v>35</v>
      </c>
      <c r="AC58" s="25">
        <f t="shared" si="7"/>
        <v>17</v>
      </c>
      <c r="AD58" s="25"/>
      <c r="AE58" s="25"/>
      <c r="AF58" s="32"/>
      <c r="AG58" s="42"/>
    </row>
    <row r="59">
      <c r="A59" s="24" t="s">
        <v>555</v>
      </c>
      <c r="B59" s="25" t="s">
        <v>159</v>
      </c>
      <c r="C59" s="279">
        <v>44349.0</v>
      </c>
      <c r="D59" s="25" t="s">
        <v>51</v>
      </c>
      <c r="E59" s="42">
        <v>43901.0</v>
      </c>
      <c r="F59" s="42">
        <v>43907.0</v>
      </c>
      <c r="G59" s="32" t="s">
        <v>51</v>
      </c>
      <c r="H59" s="33">
        <v>44292.0</v>
      </c>
      <c r="I59" s="42"/>
      <c r="J59" s="42"/>
      <c r="K59" s="42"/>
      <c r="L59" s="42"/>
      <c r="M59" s="42"/>
      <c r="N59" s="42"/>
      <c r="O59" s="42">
        <v>44032.0</v>
      </c>
      <c r="P59" s="33">
        <v>44066.0</v>
      </c>
      <c r="Q59" s="33">
        <v>44185.0</v>
      </c>
      <c r="R59" s="33">
        <v>44202.0</v>
      </c>
      <c r="S59" s="33"/>
      <c r="T59" s="33"/>
      <c r="U59" s="33"/>
      <c r="V59" s="33"/>
      <c r="W59" s="33"/>
      <c r="X59" s="33"/>
      <c r="Y59" s="33"/>
      <c r="Z59" s="33"/>
      <c r="AA59" s="33">
        <f t="shared" si="1"/>
        <v>44353</v>
      </c>
      <c r="AB59" s="25">
        <f>ROUNDDOWN((DATEDIF(H:H,AA:AA,"D")/7),0)</f>
        <v>8</v>
      </c>
      <c r="AC59" s="25">
        <f t="shared" si="7"/>
        <v>47</v>
      </c>
      <c r="AD59" s="25" t="s">
        <v>3398</v>
      </c>
      <c r="AE59" s="84" t="s">
        <v>51</v>
      </c>
      <c r="AF59" s="25" t="s">
        <v>3403</v>
      </c>
      <c r="AG59" s="33"/>
    </row>
    <row r="60">
      <c r="A60" s="24" t="s">
        <v>567</v>
      </c>
      <c r="B60" s="25" t="s">
        <v>159</v>
      </c>
      <c r="C60" s="279">
        <v>44349.0</v>
      </c>
      <c r="D60" s="25" t="s">
        <v>51</v>
      </c>
      <c r="E60" s="42">
        <v>43901.0</v>
      </c>
      <c r="F60" s="42">
        <v>43906.0</v>
      </c>
      <c r="G60" s="25" t="s">
        <v>51</v>
      </c>
      <c r="H60" s="42">
        <v>44004.0</v>
      </c>
      <c r="I60" s="42">
        <v>44288.0</v>
      </c>
      <c r="J60" s="42">
        <v>44337.0</v>
      </c>
      <c r="K60" s="42"/>
      <c r="L60" s="42"/>
      <c r="M60" s="42"/>
      <c r="N60" s="42"/>
      <c r="O60" s="42">
        <v>44013.0</v>
      </c>
      <c r="P60" s="42">
        <v>44074.0</v>
      </c>
      <c r="Q60" s="42">
        <v>44188.0</v>
      </c>
      <c r="R60" s="42">
        <v>44199.0</v>
      </c>
      <c r="S60" s="42"/>
      <c r="T60" s="42"/>
      <c r="U60" s="42"/>
      <c r="V60" s="42"/>
      <c r="W60" s="42"/>
      <c r="X60" s="42"/>
      <c r="Y60" s="42"/>
      <c r="Z60" s="42"/>
      <c r="AA60" s="42">
        <f t="shared" si="1"/>
        <v>44353</v>
      </c>
      <c r="AB60" s="25">
        <f>ROUNDDOWN((DATEDIF(H:H,I:I,"D")/7)-(DATEDIF(O:O,P:P,"D")/7)-(DATEDIF(Q:Q,R:R,"D")/7)+(DATEDIF(J:J,AA:AA,"D")/7),0)</f>
        <v>32</v>
      </c>
      <c r="AC60" s="25">
        <f>ROUNDDOWN((DATEDIF(F:F,H:H,"D")/7)+(DATEDIF(I:I,J:J,"D")/7),0)</f>
        <v>21</v>
      </c>
      <c r="AD60" s="25"/>
      <c r="AE60" s="25"/>
      <c r="AF60" s="32"/>
      <c r="AG60" s="42"/>
    </row>
    <row r="61">
      <c r="A61" s="24" t="s">
        <v>578</v>
      </c>
      <c r="B61" s="25" t="s">
        <v>3404</v>
      </c>
      <c r="C61" s="279">
        <v>44349.0</v>
      </c>
      <c r="D61" s="25" t="s">
        <v>51</v>
      </c>
      <c r="E61" s="42">
        <v>43901.0</v>
      </c>
      <c r="F61" s="42">
        <v>43905.0</v>
      </c>
      <c r="G61" s="25" t="s">
        <v>51</v>
      </c>
      <c r="H61" s="42">
        <v>44089.0</v>
      </c>
      <c r="I61" s="42"/>
      <c r="J61" s="42"/>
      <c r="K61" s="42"/>
      <c r="L61" s="42"/>
      <c r="M61" s="42"/>
      <c r="N61" s="42"/>
      <c r="O61" s="42">
        <v>43946.0</v>
      </c>
      <c r="P61" s="42">
        <v>43955.0</v>
      </c>
      <c r="Q61" s="42">
        <v>44013.0</v>
      </c>
      <c r="R61" s="42">
        <v>44088.0</v>
      </c>
      <c r="S61" s="42">
        <v>44183.0</v>
      </c>
      <c r="T61" s="42">
        <v>44205.0</v>
      </c>
      <c r="U61" s="42">
        <v>44212.0</v>
      </c>
      <c r="V61" s="42">
        <v>44254.0</v>
      </c>
      <c r="W61" s="42">
        <v>44313.0</v>
      </c>
      <c r="X61" s="42"/>
      <c r="Y61" s="42"/>
      <c r="Z61" s="42"/>
      <c r="AA61" s="42">
        <f t="shared" si="1"/>
        <v>44353</v>
      </c>
      <c r="AB61" s="25">
        <f>ROUNDDOWN((DATEDIF(H:H,AA:AA,"D")/7)-(DATEDIF(S:S,T:T,"D")/7)-(DATEDIF(U:U,V:V,"D")/7),0)</f>
        <v>28</v>
      </c>
      <c r="AC61" s="25">
        <f t="shared" ref="AC61:AC62" si="8">ROUNDDOWN((DATEDIF(F:F,H:H,"D")/7)-(DATEDIF(O:O,P:P,"D")/7)-(DATEDIF(Q:Q,R:R,"D")/7),0)</f>
        <v>14</v>
      </c>
      <c r="AD61" s="25" t="s">
        <v>3398</v>
      </c>
      <c r="AE61" s="25"/>
      <c r="AF61" s="32"/>
      <c r="AG61" s="42"/>
    </row>
    <row r="62">
      <c r="A62" s="24" t="s">
        <v>587</v>
      </c>
      <c r="B62" s="25" t="s">
        <v>159</v>
      </c>
      <c r="C62" s="279">
        <v>44349.0</v>
      </c>
      <c r="D62" s="25" t="s">
        <v>51</v>
      </c>
      <c r="E62" s="42">
        <v>43901.0</v>
      </c>
      <c r="F62" s="42">
        <v>43901.0</v>
      </c>
      <c r="G62" s="32" t="s">
        <v>51</v>
      </c>
      <c r="H62" s="33">
        <v>44292.0</v>
      </c>
      <c r="I62" s="42"/>
      <c r="J62" s="42"/>
      <c r="K62" s="42"/>
      <c r="L62" s="42"/>
      <c r="M62" s="42"/>
      <c r="N62" s="42"/>
      <c r="O62" s="33">
        <v>43927.0</v>
      </c>
      <c r="P62" s="33">
        <v>43934.0</v>
      </c>
      <c r="Q62" s="33">
        <v>44166.0</v>
      </c>
      <c r="R62" s="33">
        <v>44197.0</v>
      </c>
      <c r="S62" s="33"/>
      <c r="T62" s="33"/>
      <c r="U62" s="33"/>
      <c r="V62" s="33"/>
      <c r="W62" s="33"/>
      <c r="X62" s="33"/>
      <c r="Y62" s="33"/>
      <c r="Z62" s="33"/>
      <c r="AA62" s="33">
        <f t="shared" si="1"/>
        <v>44353</v>
      </c>
      <c r="AB62" s="25">
        <f>ROUNDDOWN((DATEDIF(H:H,AA:AA,"D")/7),0)</f>
        <v>8</v>
      </c>
      <c r="AC62" s="25">
        <f t="shared" si="8"/>
        <v>50</v>
      </c>
      <c r="AD62" s="25" t="s">
        <v>3400</v>
      </c>
      <c r="AE62" s="25"/>
      <c r="AF62" s="32"/>
      <c r="AG62" s="33"/>
    </row>
    <row r="63">
      <c r="A63" s="24" t="s">
        <v>602</v>
      </c>
      <c r="B63" s="25" t="s">
        <v>3399</v>
      </c>
      <c r="C63" s="279">
        <v>44349.0</v>
      </c>
      <c r="D63" s="25" t="s">
        <v>51</v>
      </c>
      <c r="E63" s="42">
        <v>43901.0</v>
      </c>
      <c r="F63" s="42">
        <v>43908.0</v>
      </c>
      <c r="G63" s="25" t="s">
        <v>51</v>
      </c>
      <c r="H63" s="42">
        <v>44075.0</v>
      </c>
      <c r="I63" s="42">
        <v>44242.0</v>
      </c>
      <c r="J63" s="42"/>
      <c r="K63" s="42"/>
      <c r="L63" s="42"/>
      <c r="M63" s="42"/>
      <c r="N63" s="42"/>
      <c r="O63" s="42">
        <v>44013.0</v>
      </c>
      <c r="P63" s="42">
        <v>44074.0</v>
      </c>
      <c r="Q63" s="42">
        <v>44183.0</v>
      </c>
      <c r="R63" s="42">
        <v>44203.0</v>
      </c>
      <c r="S63" s="42"/>
      <c r="T63" s="42"/>
      <c r="U63" s="42"/>
      <c r="V63" s="42"/>
      <c r="W63" s="42"/>
      <c r="X63" s="42"/>
      <c r="Y63" s="42"/>
      <c r="Z63" s="42"/>
      <c r="AA63" s="42">
        <f t="shared" si="1"/>
        <v>44353</v>
      </c>
      <c r="AB63" s="25">
        <f>ROUNDDOWN((DATEDIF(H:H,I:I,"D")/7)-(DATEDIF(Q:Q,R:R,"D")/7),0)</f>
        <v>21</v>
      </c>
      <c r="AC63" s="25">
        <f>ROUNDDOWN((DATEDIF(F:F,H:H,"D")/7)-(DATEDIF(O:O,P:P,"D")/7)+(DATEDIF(I:I,AA:AA,"D")/7),0)</f>
        <v>31</v>
      </c>
      <c r="AD63" s="25" t="s">
        <v>3398</v>
      </c>
      <c r="AE63" s="25"/>
      <c r="AF63" s="32"/>
      <c r="AG63" s="42"/>
    </row>
    <row r="64">
      <c r="A64" s="24" t="s">
        <v>609</v>
      </c>
      <c r="B64" s="25" t="s">
        <v>3397</v>
      </c>
      <c r="C64" s="279">
        <v>44349.0</v>
      </c>
      <c r="D64" s="25" t="s">
        <v>51</v>
      </c>
      <c r="E64" s="42">
        <v>43901.0</v>
      </c>
      <c r="F64" s="42">
        <v>43917.0</v>
      </c>
      <c r="G64" s="25" t="s">
        <v>51</v>
      </c>
      <c r="H64" s="42">
        <v>44018.0</v>
      </c>
      <c r="I64" s="42"/>
      <c r="J64" s="42"/>
      <c r="K64" s="42"/>
      <c r="L64" s="42"/>
      <c r="M64" s="42"/>
      <c r="N64" s="42"/>
      <c r="O64" s="42">
        <v>44013.0</v>
      </c>
      <c r="P64" s="42">
        <v>44017.0</v>
      </c>
      <c r="Q64" s="42">
        <v>44183.0</v>
      </c>
      <c r="R64" s="42">
        <v>44199.0</v>
      </c>
      <c r="S64" s="42"/>
      <c r="T64" s="42"/>
      <c r="U64" s="42"/>
      <c r="V64" s="42"/>
      <c r="W64" s="42"/>
      <c r="X64" s="42"/>
      <c r="Y64" s="42"/>
      <c r="Z64" s="42"/>
      <c r="AA64" s="42">
        <f t="shared" si="1"/>
        <v>44353</v>
      </c>
      <c r="AB64" s="25">
        <f>ROUNDDOWN((DATEDIF(H:H,AA:AA,"D")/7)-(DATEDIF(Q:Q,R:R,"D")/7),0)</f>
        <v>45</v>
      </c>
      <c r="AC64" s="25">
        <f>ROUNDDOWN((DATEDIF(F:F,H:H,"D")/7)-(DATEDIF(O:O,P:P,"D")/7),0)</f>
        <v>13</v>
      </c>
      <c r="AD64" s="25" t="s">
        <v>3398</v>
      </c>
      <c r="AE64" s="25"/>
      <c r="AF64" s="32"/>
      <c r="AG64" s="42"/>
    </row>
    <row r="65">
      <c r="A65" s="24" t="s">
        <v>614</v>
      </c>
      <c r="B65" s="25" t="s">
        <v>159</v>
      </c>
      <c r="C65" s="279">
        <v>44349.0</v>
      </c>
      <c r="D65" s="25" t="s">
        <v>51</v>
      </c>
      <c r="E65" s="42">
        <v>43901.0</v>
      </c>
      <c r="F65" s="42">
        <v>43902.0</v>
      </c>
      <c r="G65" s="25" t="s">
        <v>51</v>
      </c>
      <c r="H65" s="42">
        <v>43966.0</v>
      </c>
      <c r="I65" s="42">
        <v>44266.0</v>
      </c>
      <c r="J65" s="42">
        <v>44319.0</v>
      </c>
      <c r="K65" s="42"/>
      <c r="L65" s="42"/>
      <c r="M65" s="42"/>
      <c r="N65" s="42"/>
      <c r="O65" s="42">
        <v>43941.0</v>
      </c>
      <c r="P65" s="42">
        <v>43947.0</v>
      </c>
      <c r="Q65" s="42">
        <v>44013.0</v>
      </c>
      <c r="R65" s="42">
        <v>44074.0</v>
      </c>
      <c r="S65" s="42">
        <v>44186.0</v>
      </c>
      <c r="T65" s="42">
        <v>44206.0</v>
      </c>
      <c r="U65" s="42"/>
      <c r="V65" s="42"/>
      <c r="W65" s="42"/>
      <c r="X65" s="42"/>
      <c r="Y65" s="42"/>
      <c r="Z65" s="42"/>
      <c r="AA65" s="42">
        <f t="shared" si="1"/>
        <v>44353</v>
      </c>
      <c r="AB65" s="25">
        <f>ROUNDDOWN((DATEDIF(H:H,I:I,"D")/7)-(DATEDIF(Q:Q,R:R,"D")/7)-(DATEDIF(S:S,T:T,"D")/7)+(DATEDIF(J:J,AA:AA,"D")/7),0)</f>
        <v>36</v>
      </c>
      <c r="AC65" s="25">
        <f>ROUNDDOWN((DATEDIF(F:F,H:H,"D")/7)-(DATEDIF(O:O,P:P,"D")/7)+(DATEDIF(I:I,J:J,"D")/7),0)</f>
        <v>15</v>
      </c>
      <c r="AD65" s="25" t="s">
        <v>3398</v>
      </c>
      <c r="AE65" s="25"/>
      <c r="AF65" s="32"/>
      <c r="AG65" s="42"/>
    </row>
    <row r="66">
      <c r="A66" s="24" t="s">
        <v>623</v>
      </c>
      <c r="B66" s="25" t="s">
        <v>3397</v>
      </c>
      <c r="C66" s="279">
        <v>44349.0</v>
      </c>
      <c r="D66" s="25" t="s">
        <v>51</v>
      </c>
      <c r="E66" s="42">
        <v>43901.0</v>
      </c>
      <c r="F66" s="42">
        <v>43914.0</v>
      </c>
      <c r="G66" s="25" t="s">
        <v>51</v>
      </c>
      <c r="H66" s="42">
        <v>44018.0</v>
      </c>
      <c r="I66" s="42">
        <v>44197.0</v>
      </c>
      <c r="J66" s="42">
        <v>44278.0</v>
      </c>
      <c r="K66" s="42"/>
      <c r="L66" s="42"/>
      <c r="M66" s="42"/>
      <c r="N66" s="42"/>
      <c r="O66" s="42">
        <v>44166.0</v>
      </c>
      <c r="P66" s="42">
        <v>44196.0</v>
      </c>
      <c r="Q66" s="42"/>
      <c r="R66" s="42"/>
      <c r="S66" s="42"/>
      <c r="T66" s="42"/>
      <c r="U66" s="42"/>
      <c r="V66" s="42"/>
      <c r="W66" s="42"/>
      <c r="X66" s="42"/>
      <c r="Y66" s="42"/>
      <c r="Z66" s="42"/>
      <c r="AA66" s="42">
        <f t="shared" si="1"/>
        <v>44353</v>
      </c>
      <c r="AB66" s="25">
        <f>ROUNDDOWN((DATEDIF(H:H,I:I,"D")/7)-(DATEDIF(O:O,P:P,"D")/7)+(DATEDIF(J:J,AA:AA,"D")/7),0)</f>
        <v>32</v>
      </c>
      <c r="AC66" s="25">
        <f>ROUNDDOWN((DATEDIF(F:F,H:H,"D")/7)+(DATEDIF(I:I,J:J,"D")/7),0)</f>
        <v>26</v>
      </c>
      <c r="AD66" s="25" t="s">
        <v>3405</v>
      </c>
      <c r="AE66" s="25" t="s">
        <v>51</v>
      </c>
      <c r="AF66" s="32" t="s">
        <v>3406</v>
      </c>
      <c r="AG66" s="42"/>
    </row>
    <row r="67">
      <c r="A67" s="24" t="s">
        <v>634</v>
      </c>
      <c r="B67" s="25" t="s">
        <v>3397</v>
      </c>
      <c r="C67" s="279">
        <v>44349.0</v>
      </c>
      <c r="D67" s="25" t="s">
        <v>51</v>
      </c>
      <c r="E67" s="42">
        <v>43901.0</v>
      </c>
      <c r="F67" s="42">
        <v>43906.0</v>
      </c>
      <c r="G67" s="32" t="s">
        <v>51</v>
      </c>
      <c r="H67" s="33">
        <v>44124.0</v>
      </c>
      <c r="I67" s="42"/>
      <c r="J67" s="42"/>
      <c r="K67" s="42"/>
      <c r="L67" s="42"/>
      <c r="M67" s="42"/>
      <c r="N67" s="42"/>
      <c r="O67" s="42">
        <v>43904.0</v>
      </c>
      <c r="P67" s="33">
        <v>43912.0</v>
      </c>
      <c r="Q67" s="33">
        <v>44183.0</v>
      </c>
      <c r="R67" s="33">
        <v>44203.0</v>
      </c>
      <c r="S67" s="33"/>
      <c r="T67" s="33"/>
      <c r="U67" s="33"/>
      <c r="V67" s="33"/>
      <c r="W67" s="33"/>
      <c r="X67" s="33"/>
      <c r="Y67" s="33"/>
      <c r="Z67" s="33"/>
      <c r="AA67" s="33">
        <f t="shared" si="1"/>
        <v>44353</v>
      </c>
      <c r="AB67" s="25">
        <f>ROUNDDOWN((DATEDIF(H:H,AA:AA,"D")/7)-(DATEDIF(Q:Q,R:R,"D")/7),0)</f>
        <v>29</v>
      </c>
      <c r="AC67" s="25">
        <f t="shared" ref="AC67:AC69" si="9">ROUNDDOWN((DATEDIF(F:F,H:H,"D")/7)-(DATEDIF(O:O,P:P,"D")/7),0)</f>
        <v>30</v>
      </c>
      <c r="AD67" s="25" t="s">
        <v>3398</v>
      </c>
      <c r="AE67" s="25" t="s">
        <v>51</v>
      </c>
      <c r="AF67" s="32" t="s">
        <v>3407</v>
      </c>
      <c r="AG67" s="33"/>
    </row>
    <row r="68">
      <c r="A68" s="24" t="s">
        <v>643</v>
      </c>
      <c r="B68" s="25" t="s">
        <v>3397</v>
      </c>
      <c r="C68" s="279">
        <v>44349.0</v>
      </c>
      <c r="D68" s="25" t="s">
        <v>51</v>
      </c>
      <c r="E68" s="42">
        <v>43901.0</v>
      </c>
      <c r="F68" s="42">
        <v>43902.0</v>
      </c>
      <c r="G68" s="25" t="s">
        <v>51</v>
      </c>
      <c r="H68" s="42">
        <v>43941.0</v>
      </c>
      <c r="I68" s="55"/>
      <c r="J68" s="55"/>
      <c r="K68" s="55"/>
      <c r="L68" s="55"/>
      <c r="M68" s="55"/>
      <c r="N68" s="55"/>
      <c r="O68" s="42">
        <v>43927.0</v>
      </c>
      <c r="P68" s="42">
        <v>43934.0</v>
      </c>
      <c r="Q68" s="42">
        <v>44013.0</v>
      </c>
      <c r="R68" s="42">
        <v>44052.0</v>
      </c>
      <c r="S68" s="42">
        <v>44183.0</v>
      </c>
      <c r="T68" s="42">
        <v>44200.0</v>
      </c>
      <c r="U68" s="42"/>
      <c r="V68" s="42"/>
      <c r="W68" s="42"/>
      <c r="X68" s="42"/>
      <c r="Y68" s="42"/>
      <c r="Z68" s="42"/>
      <c r="AA68" s="42">
        <f t="shared" si="1"/>
        <v>44353</v>
      </c>
      <c r="AB68" s="25">
        <f t="shared" ref="AB68:AB69" si="10">ROUNDDOWN((DATEDIF(H:H,AA:AA,"D")/7)-(DATEDIF(Q:Q,R:R,"D")/7)-(DATEDIF(S:S,T:T,"D")/7),0)</f>
        <v>50</v>
      </c>
      <c r="AC68" s="25">
        <f t="shared" si="9"/>
        <v>4</v>
      </c>
      <c r="AD68" s="25" t="s">
        <v>3398</v>
      </c>
      <c r="AE68" s="25"/>
      <c r="AF68" s="32"/>
      <c r="AG68" s="42"/>
    </row>
    <row r="69">
      <c r="A69" s="24" t="s">
        <v>646</v>
      </c>
      <c r="B69" s="25" t="s">
        <v>3397</v>
      </c>
      <c r="C69" s="279">
        <v>44349.0</v>
      </c>
      <c r="D69" s="25" t="s">
        <v>51</v>
      </c>
      <c r="E69" s="42">
        <v>43901.0</v>
      </c>
      <c r="F69" s="42">
        <v>43909.0</v>
      </c>
      <c r="G69" s="32" t="s">
        <v>51</v>
      </c>
      <c r="H69" s="33">
        <v>44012.0</v>
      </c>
      <c r="I69" s="42"/>
      <c r="J69" s="42"/>
      <c r="K69" s="42"/>
      <c r="L69" s="42"/>
      <c r="M69" s="42"/>
      <c r="N69" s="42"/>
      <c r="O69" s="33">
        <v>43941.0</v>
      </c>
      <c r="P69" s="33">
        <v>43952.0</v>
      </c>
      <c r="Q69" s="33">
        <v>44184.0</v>
      </c>
      <c r="R69" s="33">
        <v>44214.0</v>
      </c>
      <c r="S69" s="33">
        <v>44310.0</v>
      </c>
      <c r="T69" s="33">
        <v>44326.0</v>
      </c>
      <c r="U69" s="33"/>
      <c r="V69" s="33"/>
      <c r="W69" s="33"/>
      <c r="X69" s="33"/>
      <c r="Y69" s="33"/>
      <c r="Z69" s="33"/>
      <c r="AA69" s="33">
        <f t="shared" si="1"/>
        <v>44353</v>
      </c>
      <c r="AB69" s="280">
        <f t="shared" si="10"/>
        <v>42</v>
      </c>
      <c r="AC69" s="25">
        <f t="shared" si="9"/>
        <v>13</v>
      </c>
      <c r="AD69" s="25" t="s">
        <v>3400</v>
      </c>
      <c r="AE69" s="25"/>
      <c r="AF69" s="32"/>
      <c r="AG69" s="33"/>
    </row>
    <row r="70">
      <c r="A70" s="24" t="s">
        <v>653</v>
      </c>
      <c r="B70" s="25" t="s">
        <v>159</v>
      </c>
      <c r="C70" s="279">
        <v>44349.0</v>
      </c>
      <c r="D70" s="25" t="s">
        <v>51</v>
      </c>
      <c r="E70" s="42">
        <v>43901.0</v>
      </c>
      <c r="F70" s="42">
        <v>43907.0</v>
      </c>
      <c r="G70" s="32" t="s">
        <v>51</v>
      </c>
      <c r="H70" s="33">
        <v>43965.0</v>
      </c>
      <c r="I70" s="42"/>
      <c r="J70" s="42"/>
      <c r="K70" s="42"/>
      <c r="L70" s="42"/>
      <c r="M70" s="42"/>
      <c r="N70" s="42"/>
      <c r="O70" s="42">
        <v>43966.0</v>
      </c>
      <c r="P70" s="33">
        <v>44055.0</v>
      </c>
      <c r="Q70" s="33">
        <v>44188.0</v>
      </c>
      <c r="R70" s="33">
        <v>44202.0</v>
      </c>
      <c r="S70" s="33"/>
      <c r="T70" s="33"/>
      <c r="U70" s="33"/>
      <c r="V70" s="33"/>
      <c r="W70" s="33"/>
      <c r="X70" s="33"/>
      <c r="Y70" s="33"/>
      <c r="Z70" s="33"/>
      <c r="AA70" s="33">
        <f t="shared" si="1"/>
        <v>44353</v>
      </c>
      <c r="AB70" s="25">
        <f>ROUNDDOWN((DATEDIF(H:H,AA:AA,"D")/7)-(DATEDIF(O:O,P:P,"D")/7)-(DATEDIF(Q:Q,R:R,"D")/7),0)</f>
        <v>40</v>
      </c>
      <c r="AC70" s="25">
        <f>ROUNDDOWN((DATEDIF(F:F,H:H,"D")/7),0)</f>
        <v>8</v>
      </c>
      <c r="AD70" s="25" t="s">
        <v>3398</v>
      </c>
      <c r="AE70" s="25"/>
      <c r="AF70" s="32"/>
      <c r="AG70" s="33"/>
    </row>
    <row r="71">
      <c r="A71" s="24" t="s">
        <v>661</v>
      </c>
      <c r="B71" s="25" t="s">
        <v>3397</v>
      </c>
      <c r="C71" s="279">
        <v>44349.0</v>
      </c>
      <c r="D71" s="25" t="s">
        <v>51</v>
      </c>
      <c r="E71" s="42">
        <v>43901.0</v>
      </c>
      <c r="F71" s="42">
        <v>43906.0</v>
      </c>
      <c r="G71" s="32" t="s">
        <v>51</v>
      </c>
      <c r="H71" s="33">
        <v>43962.0</v>
      </c>
      <c r="I71" s="42">
        <v>44289.0</v>
      </c>
      <c r="J71" s="42">
        <v>44312.0</v>
      </c>
      <c r="K71" s="42"/>
      <c r="L71" s="42"/>
      <c r="M71" s="42"/>
      <c r="N71" s="42"/>
      <c r="O71" s="33">
        <v>43926.0</v>
      </c>
      <c r="P71" s="33">
        <v>43940.0</v>
      </c>
      <c r="Q71" s="33">
        <v>44013.0</v>
      </c>
      <c r="R71" s="33">
        <v>44074.0</v>
      </c>
      <c r="S71" s="33">
        <v>44184.0</v>
      </c>
      <c r="T71" s="33">
        <v>44199.0</v>
      </c>
      <c r="U71" s="33"/>
      <c r="V71" s="33"/>
      <c r="W71" s="33"/>
      <c r="X71" s="33"/>
      <c r="Y71" s="33"/>
      <c r="Z71" s="33"/>
      <c r="AA71" s="33">
        <f t="shared" si="1"/>
        <v>44353</v>
      </c>
      <c r="AB71" s="25">
        <f>ROUNDDOWN((DATEDIF(H:H,I:I,"D")/7)-(DATEDIF(Q:Q,R:R,"D")/7)-(DATEDIF(S:S,T:T,"D")/7)+(DATEDIF(J:J,AA:AA,"D")/7),0)</f>
        <v>41</v>
      </c>
      <c r="AC71" s="25">
        <f>ROUNDDOWN((DATEDIF(F:F,H:H,"D")/7)-(DATEDIF(O:O,P:P,"D")/7)+(DATEDIF(I:I,J:J,"D")/7),0)</f>
        <v>9</v>
      </c>
      <c r="AD71" s="25" t="s">
        <v>3398</v>
      </c>
      <c r="AE71" s="25"/>
      <c r="AF71" s="32"/>
      <c r="AG71" s="33"/>
    </row>
    <row r="72">
      <c r="A72" s="24" t="s">
        <v>675</v>
      </c>
      <c r="B72" s="25" t="s">
        <v>3397</v>
      </c>
      <c r="C72" s="279">
        <v>44349.0</v>
      </c>
      <c r="D72" s="25" t="s">
        <v>51</v>
      </c>
      <c r="E72" s="42">
        <v>43901.0</v>
      </c>
      <c r="F72" s="42">
        <v>43909.0</v>
      </c>
      <c r="G72" s="25" t="s">
        <v>51</v>
      </c>
      <c r="H72" s="42">
        <v>44081.0</v>
      </c>
      <c r="I72" s="42"/>
      <c r="J72" s="42"/>
      <c r="K72" s="42"/>
      <c r="L72" s="42"/>
      <c r="M72" s="42"/>
      <c r="N72" s="42"/>
      <c r="O72" s="55"/>
      <c r="P72" s="55"/>
      <c r="Q72" s="42"/>
      <c r="R72" s="42"/>
      <c r="S72" s="42"/>
      <c r="T72" s="42"/>
      <c r="U72" s="42"/>
      <c r="V72" s="42"/>
      <c r="W72" s="42"/>
      <c r="X72" s="42"/>
      <c r="Y72" s="42"/>
      <c r="Z72" s="42"/>
      <c r="AA72" s="42">
        <f t="shared" si="1"/>
        <v>44353</v>
      </c>
      <c r="AB72" s="282">
        <f>ROUNDDOWN((DATEDIF(H:H,AA:AA,"D")/7),0)</f>
        <v>38</v>
      </c>
      <c r="AC72" s="282">
        <f>ROUNDDOWN((DATEDIF(F:F,H:H,"D")/7),0)</f>
        <v>24</v>
      </c>
      <c r="AD72" s="25" t="s">
        <v>3398</v>
      </c>
      <c r="AE72" s="25"/>
      <c r="AF72" s="32"/>
      <c r="AG72" s="42"/>
    </row>
    <row r="73" ht="19.5" customHeight="1">
      <c r="A73" s="24" t="s">
        <v>678</v>
      </c>
      <c r="B73" s="25" t="s">
        <v>3397</v>
      </c>
      <c r="C73" s="279">
        <v>44349.0</v>
      </c>
      <c r="D73" s="25" t="s">
        <v>51</v>
      </c>
      <c r="E73" s="42">
        <v>43901.0</v>
      </c>
      <c r="F73" s="42">
        <v>43904.0</v>
      </c>
      <c r="G73" s="25" t="s">
        <v>51</v>
      </c>
      <c r="H73" s="42">
        <v>44144.0</v>
      </c>
      <c r="I73" s="42"/>
      <c r="J73" s="42"/>
      <c r="K73" s="42"/>
      <c r="L73" s="42"/>
      <c r="M73" s="42"/>
      <c r="N73" s="42"/>
      <c r="O73" s="42">
        <v>43918.0</v>
      </c>
      <c r="P73" s="42">
        <v>43934.0</v>
      </c>
      <c r="Q73" s="42">
        <v>44062.0</v>
      </c>
      <c r="R73" s="42">
        <v>44143.0</v>
      </c>
      <c r="S73" s="42">
        <v>44188.0</v>
      </c>
      <c r="T73" s="42">
        <v>44199.0</v>
      </c>
      <c r="U73" s="42"/>
      <c r="V73" s="42"/>
      <c r="W73" s="42"/>
      <c r="X73" s="42"/>
      <c r="Y73" s="42"/>
      <c r="Z73" s="42"/>
      <c r="AA73" s="42">
        <f t="shared" si="1"/>
        <v>44353</v>
      </c>
      <c r="AB73" s="25">
        <f>ROUNDDOWN((DATEDIF(H:H,AA:AA,"D")/7)-(DATEDIF(S:S,T:T,"D")/7),0)</f>
        <v>28</v>
      </c>
      <c r="AC73" s="25">
        <f>ROUNDDOWN((DATEDIF(F:F,H:H,"D")/7)-(DATEDIF(O:O,P:P,"D")/7)-(DATEDIF(Q:Q,R:R,"D")/7),0)</f>
        <v>20</v>
      </c>
      <c r="AD73" s="25" t="s">
        <v>3398</v>
      </c>
      <c r="AE73" s="25"/>
      <c r="AF73" s="32"/>
      <c r="AG73" s="42"/>
    </row>
    <row r="74" ht="17.25" customHeight="1">
      <c r="A74" s="229" t="s">
        <v>2432</v>
      </c>
      <c r="B74" s="25" t="s">
        <v>3397</v>
      </c>
      <c r="C74" s="279">
        <v>44349.0</v>
      </c>
      <c r="D74" s="25" t="s">
        <v>51</v>
      </c>
      <c r="E74" s="42">
        <v>43901.0</v>
      </c>
      <c r="F74" s="42">
        <v>43908.0</v>
      </c>
      <c r="G74" s="25" t="s">
        <v>51</v>
      </c>
      <c r="H74" s="42">
        <v>44118.0</v>
      </c>
      <c r="I74" s="42"/>
      <c r="J74" s="42"/>
      <c r="K74" s="42"/>
      <c r="L74" s="42"/>
      <c r="M74" s="42"/>
      <c r="N74" s="42"/>
      <c r="O74" s="42">
        <v>44044.0</v>
      </c>
      <c r="P74" s="42">
        <v>44074.0</v>
      </c>
      <c r="Q74" s="42">
        <v>44183.0</v>
      </c>
      <c r="R74" s="42">
        <v>44203.0</v>
      </c>
      <c r="S74" s="42"/>
      <c r="T74" s="42"/>
      <c r="U74" s="42"/>
      <c r="V74" s="42"/>
      <c r="W74" s="42"/>
      <c r="X74" s="42"/>
      <c r="Y74" s="42"/>
      <c r="Z74" s="42"/>
      <c r="AA74" s="42">
        <f t="shared" si="1"/>
        <v>44353</v>
      </c>
      <c r="AB74" s="25">
        <f>ROUNDDOWN((DATEDIF(H:H,AA:AA,"D")/7)-(DATEDIF(Q:Q,R:R,"D")/7),0)</f>
        <v>30</v>
      </c>
      <c r="AC74" s="25">
        <f>ROUNDDOWN((DATEDIF(F:F,H:H,"D")/7)-(DATEDIF(O:O,P:P,"D")/7),0)</f>
        <v>25</v>
      </c>
      <c r="AD74" s="25" t="s">
        <v>3398</v>
      </c>
      <c r="AE74" s="25" t="s">
        <v>51</v>
      </c>
      <c r="AF74" s="32" t="s">
        <v>3408</v>
      </c>
      <c r="AG74" s="42"/>
    </row>
    <row r="75">
      <c r="A75" s="24" t="s">
        <v>692</v>
      </c>
      <c r="B75" s="25" t="s">
        <v>3397</v>
      </c>
      <c r="C75" s="279">
        <v>44349.0</v>
      </c>
      <c r="D75" s="25" t="s">
        <v>51</v>
      </c>
      <c r="E75" s="42">
        <v>43901.0</v>
      </c>
      <c r="F75" s="42">
        <v>43901.0</v>
      </c>
      <c r="G75" s="32" t="s">
        <v>51</v>
      </c>
      <c r="H75" s="33">
        <v>44089.0</v>
      </c>
      <c r="I75" s="42"/>
      <c r="J75" s="42"/>
      <c r="K75" s="42"/>
      <c r="L75" s="42"/>
      <c r="M75" s="42"/>
      <c r="N75" s="42"/>
      <c r="O75" s="42">
        <v>43899.0</v>
      </c>
      <c r="P75" s="33">
        <v>43906.0</v>
      </c>
      <c r="Q75" s="33">
        <v>44013.0</v>
      </c>
      <c r="R75" s="33">
        <v>44074.0</v>
      </c>
      <c r="S75" s="33">
        <v>44189.0</v>
      </c>
      <c r="T75" s="33">
        <v>44213.0</v>
      </c>
      <c r="U75" s="33"/>
      <c r="V75" s="33"/>
      <c r="W75" s="33"/>
      <c r="X75" s="33"/>
      <c r="Y75" s="33"/>
      <c r="Z75" s="33"/>
      <c r="AA75" s="33">
        <f t="shared" si="1"/>
        <v>44353</v>
      </c>
      <c r="AB75" s="25">
        <f>ROUNDDOWN((DATEDIF(H:H,AA:AA,"D")/7)-(DATEDIF(S:S,T:T,"D")/7),0)</f>
        <v>34</v>
      </c>
      <c r="AC75" s="25">
        <f>ROUNDDOWN((DATEDIF(F:F,H:H,"D")/7)-(DATEDIF(O:O,P:P,"D")/7)-(DATEDIF(Q:Q,R:R,"D")/7),0)</f>
        <v>17</v>
      </c>
      <c r="AD75" s="25" t="s">
        <v>3398</v>
      </c>
      <c r="AE75" s="25"/>
      <c r="AF75" s="32"/>
      <c r="AG75" s="33"/>
    </row>
    <row r="76">
      <c r="A76" s="24" t="s">
        <v>702</v>
      </c>
      <c r="B76" s="25" t="s">
        <v>159</v>
      </c>
      <c r="C76" s="279">
        <v>44349.0</v>
      </c>
      <c r="D76" s="32" t="s">
        <v>159</v>
      </c>
      <c r="E76" s="42">
        <v>43901.0</v>
      </c>
      <c r="F76" s="42">
        <v>43906.0</v>
      </c>
      <c r="G76" s="25" t="s">
        <v>51</v>
      </c>
      <c r="H76" s="42">
        <v>43955.0</v>
      </c>
      <c r="I76" s="42">
        <v>44181.0</v>
      </c>
      <c r="J76" s="42">
        <v>44249.0</v>
      </c>
      <c r="K76" s="42"/>
      <c r="L76" s="42"/>
      <c r="M76" s="42"/>
      <c r="N76" s="42"/>
      <c r="O76" s="42">
        <v>43927.0</v>
      </c>
      <c r="P76" s="42">
        <v>43940.0</v>
      </c>
      <c r="Q76" s="42">
        <v>44013.0</v>
      </c>
      <c r="R76" s="42">
        <v>44052.0</v>
      </c>
      <c r="S76" s="42">
        <v>44186.0</v>
      </c>
      <c r="T76" s="42">
        <v>44200.0</v>
      </c>
      <c r="U76" s="42"/>
      <c r="V76" s="42"/>
      <c r="W76" s="42"/>
      <c r="X76" s="42"/>
      <c r="Y76" s="42"/>
      <c r="Z76" s="42"/>
      <c r="AA76" s="42">
        <f t="shared" si="1"/>
        <v>44353</v>
      </c>
      <c r="AB76" s="25">
        <f>ROUNDDOWN((DATEDIF(H:H,I:I,"D")/7)-(DATEDIF(Q:Q,R:R,"D")/7)+(DATEDIF(J:J,AA:AA,"D")/7),0)</f>
        <v>41</v>
      </c>
      <c r="AC76" s="25">
        <f>ROUNDDOWN((DATEDIF(F:F,H:H,"D")/7)-(DATEDIF(O:O,P:P,"D")/7)-(DATEDIF(S:S,T:T,"D")/7)+(DATEDIF(I:I,J:J,"D")/7),0)</f>
        <v>12</v>
      </c>
      <c r="AD76" s="25" t="s">
        <v>3398</v>
      </c>
      <c r="AE76" s="25"/>
      <c r="AF76" s="32"/>
      <c r="AG76" s="42"/>
    </row>
    <row r="77">
      <c r="A77" s="24" t="s">
        <v>713</v>
      </c>
      <c r="B77" s="25" t="s">
        <v>3397</v>
      </c>
      <c r="C77" s="279">
        <v>44349.0</v>
      </c>
      <c r="D77" s="25" t="s">
        <v>51</v>
      </c>
      <c r="E77" s="42">
        <v>43901.0</v>
      </c>
      <c r="F77" s="42">
        <v>43905.0</v>
      </c>
      <c r="G77" s="32" t="s">
        <v>51</v>
      </c>
      <c r="H77" s="33">
        <v>44004.0</v>
      </c>
      <c r="I77" s="42"/>
      <c r="J77" s="42"/>
      <c r="K77" s="42"/>
      <c r="L77" s="42"/>
      <c r="M77" s="42"/>
      <c r="N77" s="42"/>
      <c r="O77" s="33">
        <v>43926.0</v>
      </c>
      <c r="P77" s="33">
        <v>43955.0</v>
      </c>
      <c r="Q77" s="33">
        <v>44074.0</v>
      </c>
      <c r="R77" s="33">
        <v>44111.0</v>
      </c>
      <c r="S77" s="33">
        <v>44180.0</v>
      </c>
      <c r="T77" s="33">
        <v>44203.0</v>
      </c>
      <c r="U77" s="33"/>
      <c r="V77" s="33"/>
      <c r="W77" s="33"/>
      <c r="X77" s="33"/>
      <c r="Y77" s="33"/>
      <c r="Z77" s="33"/>
      <c r="AA77" s="33">
        <f t="shared" si="1"/>
        <v>44353</v>
      </c>
      <c r="AB77" s="25">
        <f>ROUNDDOWN((DATEDIF(H:H,AA:AA,"D")/7)-(DATEDIF(Q:Q,R:R,"D")/7)-(DATEDIF(S:S,T:T,"D")/7),0)</f>
        <v>41</v>
      </c>
      <c r="AC77" s="25">
        <f>ROUNDDOWN((DATEDIF(F:F,H:H,"D")/7)-(DATEDIF(O:O,P:P,"D")/7),0)</f>
        <v>10</v>
      </c>
      <c r="AD77" s="25" t="s">
        <v>3400</v>
      </c>
      <c r="AE77" s="25" t="s">
        <v>51</v>
      </c>
      <c r="AF77" s="32" t="s">
        <v>3409</v>
      </c>
      <c r="AG77" s="33"/>
    </row>
    <row r="78">
      <c r="A78" s="24" t="s">
        <v>723</v>
      </c>
      <c r="B78" s="25" t="s">
        <v>3397</v>
      </c>
      <c r="C78" s="279">
        <v>44349.0</v>
      </c>
      <c r="D78" s="32" t="s">
        <v>159</v>
      </c>
      <c r="E78" s="42">
        <v>43901.0</v>
      </c>
      <c r="F78" s="42">
        <v>43913.0</v>
      </c>
      <c r="G78" s="32" t="s">
        <v>51</v>
      </c>
      <c r="H78" s="33">
        <v>43977.0</v>
      </c>
      <c r="I78" s="42">
        <v>44207.0</v>
      </c>
      <c r="J78" s="33">
        <v>44249.0</v>
      </c>
      <c r="K78" s="33"/>
      <c r="L78" s="33"/>
      <c r="M78" s="33"/>
      <c r="N78" s="33"/>
      <c r="O78" s="33">
        <v>43993.0</v>
      </c>
      <c r="P78" s="33">
        <v>44075.0</v>
      </c>
      <c r="Q78" s="33">
        <v>44186.0</v>
      </c>
      <c r="R78" s="33">
        <v>44206.0</v>
      </c>
      <c r="S78" s="33"/>
      <c r="T78" s="33"/>
      <c r="U78" s="33"/>
      <c r="V78" s="33"/>
      <c r="W78" s="33"/>
      <c r="X78" s="33"/>
      <c r="Y78" s="33"/>
      <c r="Z78" s="33"/>
      <c r="AA78" s="33">
        <f t="shared" si="1"/>
        <v>44353</v>
      </c>
      <c r="AB78" s="25">
        <f>ROUNDDOWN((DATEDIF(H:H,I:I,"D")/7)-(DATEDIF(O:O,P:P,"D")/7)-(DATEDIF(Q:Q,R:R,"D")/7)+(DATEDIF(J:J,AA:AA,"D")/7),0)</f>
        <v>33</v>
      </c>
      <c r="AC78" s="25">
        <f>ROUNDDOWN((DATEDIF(F:F,H:H,"D")/7)+(DATEDIF(I:I,J:J,"D")/7),0)</f>
        <v>15</v>
      </c>
      <c r="AD78" s="25" t="s">
        <v>3398</v>
      </c>
      <c r="AE78" s="25" t="s">
        <v>51</v>
      </c>
      <c r="AF78" s="32" t="s">
        <v>3410</v>
      </c>
      <c r="AG78" s="33"/>
    </row>
    <row r="79">
      <c r="A79" s="24" t="s">
        <v>729</v>
      </c>
      <c r="B79" s="25" t="s">
        <v>3397</v>
      </c>
      <c r="C79" s="279">
        <v>44349.0</v>
      </c>
      <c r="D79" s="25" t="s">
        <v>51</v>
      </c>
      <c r="E79" s="42">
        <v>43901.0</v>
      </c>
      <c r="F79" s="42">
        <v>43901.0</v>
      </c>
      <c r="G79" s="32" t="s">
        <v>51</v>
      </c>
      <c r="H79" s="33">
        <v>43969.0</v>
      </c>
      <c r="I79" s="42">
        <v>44151.0</v>
      </c>
      <c r="J79" s="42">
        <v>44207.0</v>
      </c>
      <c r="K79" s="42">
        <v>44271.0</v>
      </c>
      <c r="L79" s="42">
        <v>44298.0</v>
      </c>
      <c r="M79" s="42"/>
      <c r="N79" s="42"/>
      <c r="O79" s="33">
        <v>43934.0</v>
      </c>
      <c r="P79" s="33">
        <v>43947.0</v>
      </c>
      <c r="Q79" s="33">
        <v>43998.0</v>
      </c>
      <c r="R79" s="33">
        <v>44074.0</v>
      </c>
      <c r="S79" s="33">
        <v>44186.0</v>
      </c>
      <c r="T79" s="33">
        <v>44199.0</v>
      </c>
      <c r="U79" s="33"/>
      <c r="V79" s="33"/>
      <c r="W79" s="33"/>
      <c r="X79" s="33"/>
      <c r="Y79" s="33"/>
      <c r="Z79" s="33"/>
      <c r="AA79" s="33">
        <f t="shared" si="1"/>
        <v>44353</v>
      </c>
      <c r="AB79" s="25">
        <f>ROUNDDOWN((DATEDIF(H:H,I:I,"D")/7)+(DATEDIF(J:J,K:K,"D")/7)+(DATEDIF(L:L,AA:AA,"D")/7)-(DATEDIF(Q:Q,R:R,"D")/7),0)</f>
        <v>32</v>
      </c>
      <c r="AC79" s="25">
        <f>ROUNDDOWN((DATEDIF(F:F,H:H,"D")/7)-(DATEDIF(O:O,P:P,"D")/7)-(DATEDIF(S:S,T:T,"D")/7)+(DATEDIF(I:I,J:J,"D")/7)+(DATEDIF(K:K,L:L,"D")/7),0)</f>
        <v>17</v>
      </c>
      <c r="AD79" s="25" t="s">
        <v>3398</v>
      </c>
      <c r="AE79" s="25"/>
      <c r="AF79" s="32"/>
      <c r="AG79" s="33"/>
    </row>
    <row r="80">
      <c r="A80" s="24" t="s">
        <v>740</v>
      </c>
      <c r="B80" s="25" t="s">
        <v>3397</v>
      </c>
      <c r="C80" s="279">
        <v>44349.0</v>
      </c>
      <c r="D80" s="25" t="s">
        <v>51</v>
      </c>
      <c r="E80" s="42">
        <v>43901.0</v>
      </c>
      <c r="F80" s="42">
        <v>43913.0</v>
      </c>
      <c r="G80" s="32" t="s">
        <v>51</v>
      </c>
      <c r="H80" s="33">
        <v>43935.0</v>
      </c>
      <c r="I80" s="42"/>
      <c r="J80" s="42"/>
      <c r="K80" s="42"/>
      <c r="L80" s="42"/>
      <c r="M80" s="42"/>
      <c r="N80" s="42"/>
      <c r="O80" s="42">
        <v>43927.0</v>
      </c>
      <c r="P80" s="42">
        <v>43934.0</v>
      </c>
      <c r="Q80" s="33">
        <v>44013.0</v>
      </c>
      <c r="R80" s="33">
        <v>44057.0</v>
      </c>
      <c r="S80" s="33">
        <v>44188.0</v>
      </c>
      <c r="T80" s="33">
        <v>44200.0</v>
      </c>
      <c r="U80" s="33"/>
      <c r="V80" s="33"/>
      <c r="W80" s="33"/>
      <c r="X80" s="33"/>
      <c r="Y80" s="33"/>
      <c r="Z80" s="33"/>
      <c r="AA80" s="33">
        <f t="shared" si="1"/>
        <v>44353</v>
      </c>
      <c r="AB80" s="25">
        <f>ROUNDDOWN((DATEDIF(H:H,AA:AA,"D")/7)-(DATEDIF(Q:Q,R:R,"D")/7)-(DATEDIF(S:S,T:T,"D")/7),0)</f>
        <v>51</v>
      </c>
      <c r="AC80" s="25">
        <f t="shared" ref="AC80:AC81" si="11">ROUNDDOWN((DATEDIF(F:F,H:H,"D")/7)-(DATEDIF(O:O,P:P,"D")/7),0)</f>
        <v>2</v>
      </c>
      <c r="AD80" s="25" t="s">
        <v>3398</v>
      </c>
      <c r="AE80" s="25"/>
      <c r="AF80" s="32"/>
      <c r="AG80" s="33"/>
    </row>
    <row r="81">
      <c r="A81" s="24" t="s">
        <v>745</v>
      </c>
      <c r="B81" s="25" t="s">
        <v>3397</v>
      </c>
      <c r="C81" s="279">
        <v>44349.0</v>
      </c>
      <c r="D81" s="25" t="s">
        <v>51</v>
      </c>
      <c r="E81" s="42">
        <v>43901.0</v>
      </c>
      <c r="F81" s="42">
        <v>43905.0</v>
      </c>
      <c r="G81" s="25" t="s">
        <v>51</v>
      </c>
      <c r="H81" s="42">
        <v>44081.0</v>
      </c>
      <c r="I81" s="55"/>
      <c r="J81" s="55"/>
      <c r="K81" s="55"/>
      <c r="L81" s="55"/>
      <c r="M81" s="55"/>
      <c r="N81" s="55"/>
      <c r="O81" s="42">
        <v>44044.0</v>
      </c>
      <c r="P81" s="42">
        <v>44080.0</v>
      </c>
      <c r="Q81" s="42">
        <v>44176.0</v>
      </c>
      <c r="R81" s="42">
        <v>44200.0</v>
      </c>
      <c r="S81" s="42"/>
      <c r="T81" s="42"/>
      <c r="U81" s="42"/>
      <c r="V81" s="42"/>
      <c r="W81" s="42"/>
      <c r="X81" s="42"/>
      <c r="Y81" s="42"/>
      <c r="Z81" s="42"/>
      <c r="AA81" s="42">
        <f t="shared" si="1"/>
        <v>44353</v>
      </c>
      <c r="AB81" s="25">
        <f>ROUNDDOWN((DATEDIF(H:H,AA:AA,"D")/7)-(DATEDIF(Q:Q,R:R,"D")/7),0)</f>
        <v>35</v>
      </c>
      <c r="AC81" s="25">
        <f t="shared" si="11"/>
        <v>20</v>
      </c>
      <c r="AD81" s="25" t="s">
        <v>3398</v>
      </c>
      <c r="AE81" s="25" t="s">
        <v>51</v>
      </c>
      <c r="AF81" s="32" t="s">
        <v>3411</v>
      </c>
      <c r="AG81" s="42"/>
    </row>
    <row r="82">
      <c r="A82" s="24" t="s">
        <v>749</v>
      </c>
      <c r="B82" s="25" t="s">
        <v>3397</v>
      </c>
      <c r="C82" s="279">
        <v>44349.0</v>
      </c>
      <c r="D82" s="25" t="s">
        <v>51</v>
      </c>
      <c r="E82" s="42">
        <v>43901.0</v>
      </c>
      <c r="F82" s="42">
        <v>43906.0</v>
      </c>
      <c r="G82" s="25" t="s">
        <v>51</v>
      </c>
      <c r="H82" s="42">
        <v>44215.0</v>
      </c>
      <c r="I82" s="42"/>
      <c r="J82" s="42"/>
      <c r="K82" s="42"/>
      <c r="L82" s="42"/>
      <c r="M82" s="42"/>
      <c r="N82" s="42"/>
      <c r="O82" s="42">
        <v>43927.0</v>
      </c>
      <c r="P82" s="281">
        <v>43934.0</v>
      </c>
      <c r="Q82" s="281">
        <v>43980.0</v>
      </c>
      <c r="R82" s="42">
        <v>44059.0</v>
      </c>
      <c r="S82" s="42">
        <v>44186.0</v>
      </c>
      <c r="T82" s="42">
        <v>44199.0</v>
      </c>
      <c r="U82" s="42">
        <v>44284.0</v>
      </c>
      <c r="V82" s="42">
        <v>44291.0</v>
      </c>
      <c r="W82" s="42">
        <v>44344.0</v>
      </c>
      <c r="X82" s="42"/>
      <c r="Y82" s="42"/>
      <c r="Z82" s="42"/>
      <c r="AA82" s="42">
        <f t="shared" si="1"/>
        <v>44353</v>
      </c>
      <c r="AB82" s="25">
        <f>ROUNDDOWN((DATEDIF(H:H,AA:AA,"D")/7)-(DATEDIF(U:U,V:V,"D")/7),0)</f>
        <v>18</v>
      </c>
      <c r="AC82" s="25">
        <f>ROUNDDOWN((DATEDIF(F:F,H:H,"D")/7)-(DATEDIF(O:O,P:P,"D")/7)-(DATEDIF(Q:Q,R:R,"D")/7)-(DATEDIF(S:S,T:T,"D")/7),0)</f>
        <v>30</v>
      </c>
      <c r="AD82" s="25"/>
      <c r="AE82" s="25"/>
      <c r="AF82" s="44" t="s">
        <v>3412</v>
      </c>
      <c r="AG82" s="42"/>
    </row>
    <row r="83">
      <c r="A83" s="24" t="s">
        <v>756</v>
      </c>
      <c r="B83" s="25" t="s">
        <v>159</v>
      </c>
      <c r="C83" s="279">
        <v>44349.0</v>
      </c>
      <c r="D83" s="25" t="s">
        <v>51</v>
      </c>
      <c r="E83" s="42">
        <v>43901.0</v>
      </c>
      <c r="F83" s="42">
        <v>43906.0</v>
      </c>
      <c r="G83" s="25" t="s">
        <v>51</v>
      </c>
      <c r="H83" s="42">
        <v>44200.0</v>
      </c>
      <c r="I83" s="42"/>
      <c r="J83" s="42"/>
      <c r="K83" s="42"/>
      <c r="L83" s="42"/>
      <c r="M83" s="42"/>
      <c r="N83" s="42"/>
      <c r="O83" s="42">
        <v>44180.0</v>
      </c>
      <c r="P83" s="42">
        <v>44201.0</v>
      </c>
      <c r="Q83" s="42"/>
      <c r="R83" s="42"/>
      <c r="S83" s="42"/>
      <c r="T83" s="42"/>
      <c r="U83" s="42"/>
      <c r="V83" s="42"/>
      <c r="W83" s="42"/>
      <c r="X83" s="42"/>
      <c r="Y83" s="42"/>
      <c r="Z83" s="42"/>
      <c r="AA83" s="42">
        <f t="shared" si="1"/>
        <v>44353</v>
      </c>
      <c r="AB83" s="25">
        <f>ROUNDDOWN((DATEDIF(H:H,AA:AA,"D")/7),0)</f>
        <v>21</v>
      </c>
      <c r="AC83" s="25">
        <f t="shared" ref="AC83:AC84" si="12">ROUNDDOWN((DATEDIF(F:F,H:H,"D")/7)-(DATEDIF(O:O,P:P,"D")/7),0)</f>
        <v>39</v>
      </c>
      <c r="AD83" s="25" t="s">
        <v>3400</v>
      </c>
      <c r="AE83" s="25"/>
      <c r="AF83" s="32"/>
      <c r="AG83" s="42"/>
    </row>
    <row r="84">
      <c r="A84" s="24" t="s">
        <v>768</v>
      </c>
      <c r="B84" s="25" t="s">
        <v>3397</v>
      </c>
      <c r="C84" s="279">
        <v>44349.0</v>
      </c>
      <c r="D84" s="25" t="s">
        <v>51</v>
      </c>
      <c r="E84" s="42">
        <v>43901.0</v>
      </c>
      <c r="F84" s="42">
        <v>43914.0</v>
      </c>
      <c r="G84" s="25" t="s">
        <v>51</v>
      </c>
      <c r="H84" s="42">
        <v>44011.0</v>
      </c>
      <c r="I84" s="42"/>
      <c r="J84" s="55"/>
      <c r="K84" s="55"/>
      <c r="L84" s="55"/>
      <c r="M84" s="55"/>
      <c r="N84" s="55"/>
      <c r="O84" s="42">
        <v>43925.0</v>
      </c>
      <c r="P84" s="42">
        <v>43933.0</v>
      </c>
      <c r="Q84" s="42">
        <v>44120.0</v>
      </c>
      <c r="R84" s="42">
        <v>44150.0</v>
      </c>
      <c r="S84" s="42"/>
      <c r="T84" s="42"/>
      <c r="U84" s="42"/>
      <c r="V84" s="42"/>
      <c r="W84" s="42"/>
      <c r="X84" s="42"/>
      <c r="Y84" s="42"/>
      <c r="Z84" s="42"/>
      <c r="AA84" s="42">
        <f t="shared" si="1"/>
        <v>44353</v>
      </c>
      <c r="AB84" s="25">
        <f>ROUNDDOWN((DATEDIF(H:H,AA:AA,"D")/7)-(DATEDIF(Q:Q,R:R,"D")/7),0)</f>
        <v>44</v>
      </c>
      <c r="AC84" s="25">
        <f t="shared" si="12"/>
        <v>12</v>
      </c>
      <c r="AD84" s="25" t="s">
        <v>3398</v>
      </c>
      <c r="AE84" s="25"/>
      <c r="AF84" s="32"/>
      <c r="AG84" s="42"/>
    </row>
    <row r="85">
      <c r="A85" s="24" t="s">
        <v>777</v>
      </c>
      <c r="B85" s="25" t="s">
        <v>3397</v>
      </c>
      <c r="C85" s="279">
        <v>44349.0</v>
      </c>
      <c r="D85" s="25" t="s">
        <v>51</v>
      </c>
      <c r="E85" s="42">
        <v>43901.0</v>
      </c>
      <c r="F85" s="42">
        <v>43909.0</v>
      </c>
      <c r="G85" s="25" t="s">
        <v>51</v>
      </c>
      <c r="H85" s="42">
        <v>44109.0</v>
      </c>
      <c r="I85" s="55"/>
      <c r="J85" s="55"/>
      <c r="K85" s="55"/>
      <c r="L85" s="55"/>
      <c r="M85" s="55"/>
      <c r="N85" s="55"/>
      <c r="O85" s="42">
        <v>43927.0</v>
      </c>
      <c r="P85" s="42">
        <v>43938.0</v>
      </c>
      <c r="Q85" s="42">
        <v>44044.0</v>
      </c>
      <c r="R85" s="42">
        <v>44108.0</v>
      </c>
      <c r="S85" s="42"/>
      <c r="T85" s="42"/>
      <c r="U85" s="42"/>
      <c r="V85" s="42"/>
      <c r="W85" s="42"/>
      <c r="X85" s="42"/>
      <c r="Y85" s="42"/>
      <c r="Z85" s="42"/>
      <c r="AA85" s="42">
        <f t="shared" si="1"/>
        <v>44353</v>
      </c>
      <c r="AB85" s="25">
        <f>ROUNDDOWN((DATEDIF(H:H,AA:AA,"D")/7),0)</f>
        <v>34</v>
      </c>
      <c r="AC85" s="25">
        <f t="shared" ref="AC85:AC87" si="13">ROUNDDOWN((DATEDIF(F:F,H:H,"D")/7)-(DATEDIF(O:O,P:P,"D")/7)-(DATEDIF(Q:Q,R:R,"D")/7),0)</f>
        <v>17</v>
      </c>
      <c r="AD85" s="25" t="s">
        <v>3398</v>
      </c>
      <c r="AE85" s="25" t="s">
        <v>51</v>
      </c>
      <c r="AF85" s="32" t="s">
        <v>3413</v>
      </c>
      <c r="AG85" s="42"/>
    </row>
    <row r="86">
      <c r="A86" s="24" t="s">
        <v>781</v>
      </c>
      <c r="B86" s="25" t="s">
        <v>159</v>
      </c>
      <c r="C86" s="279">
        <v>44349.0</v>
      </c>
      <c r="D86" s="25" t="s">
        <v>51</v>
      </c>
      <c r="E86" s="42">
        <v>43901.0</v>
      </c>
      <c r="F86" s="42">
        <v>43906.0</v>
      </c>
      <c r="G86" s="32" t="s">
        <v>51</v>
      </c>
      <c r="H86" s="33">
        <v>44144.0</v>
      </c>
      <c r="I86" s="42"/>
      <c r="J86" s="42"/>
      <c r="K86" s="42"/>
      <c r="L86" s="42"/>
      <c r="M86" s="42"/>
      <c r="N86" s="42"/>
      <c r="O86" s="42">
        <v>43927.0</v>
      </c>
      <c r="P86" s="42">
        <v>43938.0</v>
      </c>
      <c r="Q86" s="33">
        <v>44043.0</v>
      </c>
      <c r="R86" s="33">
        <v>44080.0</v>
      </c>
      <c r="S86" s="33">
        <v>44183.0</v>
      </c>
      <c r="T86" s="33">
        <v>44199.0</v>
      </c>
      <c r="U86" s="33"/>
      <c r="V86" s="33"/>
      <c r="W86" s="33"/>
      <c r="X86" s="33"/>
      <c r="Y86" s="33"/>
      <c r="Z86" s="33"/>
      <c r="AA86" s="33">
        <f t="shared" si="1"/>
        <v>44353</v>
      </c>
      <c r="AB86" s="25">
        <f>ROUNDDOWN((DATEDIF(H:H,AA:AA,"D")/7)-(DATEDIF(S:S,T:T,"D")/7),0)</f>
        <v>27</v>
      </c>
      <c r="AC86" s="25">
        <f t="shared" si="13"/>
        <v>27</v>
      </c>
      <c r="AD86" s="25"/>
      <c r="AE86" s="25"/>
      <c r="AF86" s="32"/>
      <c r="AG86" s="33"/>
    </row>
    <row r="87">
      <c r="A87" s="24" t="s">
        <v>791</v>
      </c>
      <c r="B87" s="25" t="s">
        <v>3397</v>
      </c>
      <c r="C87" s="279">
        <v>44349.0</v>
      </c>
      <c r="D87" s="25" t="s">
        <v>51</v>
      </c>
      <c r="E87" s="42">
        <v>43901.0</v>
      </c>
      <c r="F87" s="42">
        <v>43910.0</v>
      </c>
      <c r="G87" s="25" t="s">
        <v>51</v>
      </c>
      <c r="H87" s="42">
        <v>44053.0</v>
      </c>
      <c r="I87" s="42"/>
      <c r="J87" s="42"/>
      <c r="K87" s="42"/>
      <c r="L87" s="42"/>
      <c r="M87" s="42"/>
      <c r="N87" s="42"/>
      <c r="O87" s="42">
        <v>43929.0</v>
      </c>
      <c r="P87" s="42">
        <v>43934.0</v>
      </c>
      <c r="Q87" s="42">
        <v>44044.0</v>
      </c>
      <c r="R87" s="42">
        <v>44052.0</v>
      </c>
      <c r="S87" s="42">
        <v>44188.0</v>
      </c>
      <c r="T87" s="42">
        <v>44199.0</v>
      </c>
      <c r="U87" s="42">
        <v>44281.0</v>
      </c>
      <c r="V87" s="42">
        <v>44290.0</v>
      </c>
      <c r="W87" s="42"/>
      <c r="X87" s="42"/>
      <c r="Y87" s="42"/>
      <c r="Z87" s="42"/>
      <c r="AA87" s="42">
        <f t="shared" si="1"/>
        <v>44353</v>
      </c>
      <c r="AB87" s="25">
        <f>ROUNDDOWN((DATEDIF(H:H,AA:AA,"D")/7)-(DATEDIF(S:S,T:T,"D")/7)-(DATEDIF(U:U,V:V,"D")/7),0)</f>
        <v>40</v>
      </c>
      <c r="AC87" s="25">
        <f t="shared" si="13"/>
        <v>18</v>
      </c>
      <c r="AD87" s="25" t="s">
        <v>3398</v>
      </c>
      <c r="AE87" s="25"/>
      <c r="AF87" s="32"/>
      <c r="AG87" s="42"/>
    </row>
    <row r="88">
      <c r="A88" s="24" t="s">
        <v>798</v>
      </c>
      <c r="B88" s="25" t="s">
        <v>3399</v>
      </c>
      <c r="C88" s="279">
        <v>44349.0</v>
      </c>
      <c r="D88" s="25" t="s">
        <v>51</v>
      </c>
      <c r="E88" s="42">
        <v>43901.0</v>
      </c>
      <c r="F88" s="42">
        <v>43902.0</v>
      </c>
      <c r="G88" s="32" t="s">
        <v>58</v>
      </c>
      <c r="H88" s="33"/>
      <c r="I88" s="42"/>
      <c r="J88" s="42"/>
      <c r="K88" s="42"/>
      <c r="L88" s="42"/>
      <c r="M88" s="42"/>
      <c r="N88" s="42"/>
      <c r="O88" s="33">
        <v>44166.0</v>
      </c>
      <c r="P88" s="33">
        <v>44227.0</v>
      </c>
      <c r="Q88" s="33"/>
      <c r="R88" s="33"/>
      <c r="S88" s="33"/>
      <c r="T88" s="33"/>
      <c r="U88" s="33"/>
      <c r="V88" s="33"/>
      <c r="W88" s="33"/>
      <c r="X88" s="33"/>
      <c r="Y88" s="33"/>
      <c r="Z88" s="33"/>
      <c r="AA88" s="33">
        <f t="shared" si="1"/>
        <v>44353</v>
      </c>
      <c r="AB88" s="25">
        <f>ROUNDDOWN((DATEDIF(E:E,AA:AA,"D")/7)-(DATEDIF(F:F,AA:AA,"D")/7),0)</f>
        <v>0</v>
      </c>
      <c r="AC88" s="25">
        <f>ROUNDDOWN((DATEDIF(F:F,AA:AA,"D")/7)-(DATEDIF(O:O,P:P,"D")/7),0)</f>
        <v>55</v>
      </c>
      <c r="AD88" s="25"/>
      <c r="AE88" s="25"/>
      <c r="AF88" s="32"/>
      <c r="AG88" s="33"/>
    </row>
    <row r="89">
      <c r="A89" s="24" t="s">
        <v>806</v>
      </c>
      <c r="B89" s="25" t="s">
        <v>3397</v>
      </c>
      <c r="C89" s="279">
        <v>44349.0</v>
      </c>
      <c r="D89" s="25" t="s">
        <v>51</v>
      </c>
      <c r="E89" s="42">
        <v>43901.0</v>
      </c>
      <c r="F89" s="42">
        <v>43864.0</v>
      </c>
      <c r="G89" s="25" t="s">
        <v>51</v>
      </c>
      <c r="H89" s="42">
        <v>43978.0</v>
      </c>
      <c r="I89" s="42">
        <v>44167.0</v>
      </c>
      <c r="J89" s="33">
        <v>44249.0</v>
      </c>
      <c r="K89" s="33"/>
      <c r="L89" s="33"/>
      <c r="M89" s="33"/>
      <c r="N89" s="33"/>
      <c r="O89" s="42">
        <v>44022.0</v>
      </c>
      <c r="P89" s="42">
        <v>44103.0</v>
      </c>
      <c r="Q89" s="42"/>
      <c r="R89" s="42"/>
      <c r="S89" s="42"/>
      <c r="T89" s="42"/>
      <c r="U89" s="42"/>
      <c r="V89" s="42"/>
      <c r="W89" s="42"/>
      <c r="X89" s="42"/>
      <c r="Y89" s="42"/>
      <c r="Z89" s="42"/>
      <c r="AA89" s="42">
        <f t="shared" si="1"/>
        <v>44353</v>
      </c>
      <c r="AB89" s="282">
        <f>ROUNDDOWN((DATEDIF(H:H,I:I,"D")/7)+(DATEDIF(J:J,AA:AA,"D")/7),0)</f>
        <v>41</v>
      </c>
      <c r="AC89" s="282">
        <f t="shared" ref="AC89:AC90" si="14">ROUNDDOWN((DATEDIF(F:F,H:H,"D")/7)-(DATEDIF(O:O,P:P,"D")/7)+(DATEDIF(I:I,J:J,"D")/7),0)</f>
        <v>16</v>
      </c>
      <c r="AD89" s="25"/>
      <c r="AE89" s="25"/>
      <c r="AF89" s="32"/>
      <c r="AG89" s="42"/>
    </row>
    <row r="90">
      <c r="A90" s="24" t="s">
        <v>811</v>
      </c>
      <c r="B90" s="25" t="s">
        <v>3397</v>
      </c>
      <c r="C90" s="279">
        <v>44349.0</v>
      </c>
      <c r="D90" s="25" t="s">
        <v>51</v>
      </c>
      <c r="E90" s="42">
        <v>43901.0</v>
      </c>
      <c r="F90" s="42">
        <v>43903.0</v>
      </c>
      <c r="G90" s="32" t="s">
        <v>51</v>
      </c>
      <c r="H90" s="33">
        <v>43984.0</v>
      </c>
      <c r="I90" s="42">
        <v>44259.0</v>
      </c>
      <c r="J90" s="42">
        <v>44305.0</v>
      </c>
      <c r="K90" s="42"/>
      <c r="L90" s="42"/>
      <c r="M90" s="42"/>
      <c r="N90" s="42"/>
      <c r="O90" s="33">
        <v>43930.0</v>
      </c>
      <c r="P90" s="33">
        <v>43936.0</v>
      </c>
      <c r="Q90" s="33">
        <v>44013.0</v>
      </c>
      <c r="R90" s="33">
        <v>44074.0</v>
      </c>
      <c r="S90" s="33">
        <v>44186.0</v>
      </c>
      <c r="T90" s="33">
        <v>44205.0</v>
      </c>
      <c r="U90" s="33"/>
      <c r="V90" s="33"/>
      <c r="W90" s="33"/>
      <c r="X90" s="33"/>
      <c r="Y90" s="33"/>
      <c r="Z90" s="33"/>
      <c r="AA90" s="33">
        <f t="shared" si="1"/>
        <v>44353</v>
      </c>
      <c r="AB90" s="25">
        <f>ROUNDDOWN((DATEDIF(H:H,I:I,"D")/7)-(DATEDIF(Q:Q,R:R,"D")/7)-(DATEDIF(S:S,T:T,"D")/7)+(DATEDIF(J:J,AA:AA,"D")/7),0)</f>
        <v>34</v>
      </c>
      <c r="AC90" s="25">
        <f t="shared" si="14"/>
        <v>17</v>
      </c>
      <c r="AD90" s="25" t="s">
        <v>3398</v>
      </c>
      <c r="AE90" s="25"/>
      <c r="AF90" s="32"/>
      <c r="AG90" s="33"/>
    </row>
    <row r="91">
      <c r="A91" s="24" t="s">
        <v>822</v>
      </c>
      <c r="B91" s="25" t="s">
        <v>3397</v>
      </c>
      <c r="C91" s="279">
        <v>44349.0</v>
      </c>
      <c r="D91" s="25" t="s">
        <v>159</v>
      </c>
      <c r="E91" s="42">
        <v>43901.0</v>
      </c>
      <c r="F91" s="42">
        <v>43903.0</v>
      </c>
      <c r="G91" s="25" t="s">
        <v>51</v>
      </c>
      <c r="H91" s="42">
        <v>43955.0</v>
      </c>
      <c r="I91" s="42"/>
      <c r="J91" s="42"/>
      <c r="K91" s="42"/>
      <c r="L91" s="42"/>
      <c r="M91" s="42"/>
      <c r="N91" s="42"/>
      <c r="O91" s="42">
        <v>43930.0</v>
      </c>
      <c r="P91" s="42">
        <v>43935.0</v>
      </c>
      <c r="Q91" s="42">
        <v>44013.0</v>
      </c>
      <c r="R91" s="42">
        <v>44067.0</v>
      </c>
      <c r="S91" s="42">
        <v>44183.0</v>
      </c>
      <c r="T91" s="42">
        <v>44201.0</v>
      </c>
      <c r="U91" s="42"/>
      <c r="V91" s="42"/>
      <c r="W91" s="42"/>
      <c r="X91" s="42"/>
      <c r="Y91" s="42"/>
      <c r="Z91" s="42"/>
      <c r="AA91" s="42">
        <f t="shared" si="1"/>
        <v>44353</v>
      </c>
      <c r="AB91" s="25">
        <f>ROUNDDOWN((DATEDIF(H:H,AA:AA,"D")/7)-(DATEDIF(Q:Q,R:R,"D")/7)-(DATEDIF(S:S,T:T,"D")/7),0)</f>
        <v>46</v>
      </c>
      <c r="AC91" s="25">
        <f>ROUNDDOWN((DATEDIF(F:F,H:H,"D")/7)-(DATEDIF(O:O,P:P,"D")/7),0)</f>
        <v>6</v>
      </c>
      <c r="AD91" s="25" t="s">
        <v>3398</v>
      </c>
      <c r="AE91" s="25"/>
      <c r="AF91" s="32"/>
      <c r="AG91" s="42"/>
    </row>
    <row r="92">
      <c r="A92" s="24" t="s">
        <v>830</v>
      </c>
      <c r="B92" s="25" t="s">
        <v>3404</v>
      </c>
      <c r="C92" s="279">
        <v>44335.0</v>
      </c>
      <c r="D92" s="25" t="s">
        <v>51</v>
      </c>
      <c r="E92" s="42">
        <v>43901.0</v>
      </c>
      <c r="F92" s="42">
        <v>43903.0</v>
      </c>
      <c r="G92" s="25" t="s">
        <v>51</v>
      </c>
      <c r="H92" s="42">
        <v>44095.0</v>
      </c>
      <c r="I92" s="42"/>
      <c r="J92" s="42"/>
      <c r="K92" s="42"/>
      <c r="L92" s="42"/>
      <c r="M92" s="42"/>
      <c r="N92" s="42"/>
      <c r="O92" s="42">
        <v>44186.0</v>
      </c>
      <c r="P92" s="42">
        <v>44202.0</v>
      </c>
      <c r="Q92" s="42">
        <v>44317.0</v>
      </c>
      <c r="R92" s="42"/>
      <c r="S92" s="42"/>
      <c r="T92" s="42"/>
      <c r="U92" s="42"/>
      <c r="V92" s="42"/>
      <c r="W92" s="42"/>
      <c r="X92" s="42"/>
      <c r="Y92" s="42"/>
      <c r="Z92" s="42"/>
      <c r="AA92" s="42">
        <f t="shared" si="1"/>
        <v>44353</v>
      </c>
      <c r="AB92" s="25">
        <f>ROUNDDOWN((DATEDIF(H:H,AA:AA,"D")/7)-(DATEDIF(O:O,P:P,"D")/7),0)</f>
        <v>34</v>
      </c>
      <c r="AC92" s="25">
        <f>ROUNDDOWN((DATEDIF(F:F,H:H,"D")/7),0)</f>
        <v>27</v>
      </c>
      <c r="AD92" s="25"/>
      <c r="AE92" s="25"/>
      <c r="AF92" s="32"/>
      <c r="AG92" s="42"/>
    </row>
    <row r="93" ht="18.75" customHeight="1">
      <c r="A93" s="24" t="s">
        <v>841</v>
      </c>
      <c r="B93" s="25" t="s">
        <v>159</v>
      </c>
      <c r="C93" s="279">
        <v>44349.0</v>
      </c>
      <c r="D93" s="25" t="s">
        <v>51</v>
      </c>
      <c r="E93" s="42">
        <v>43901.0</v>
      </c>
      <c r="F93" s="42">
        <v>43906.0</v>
      </c>
      <c r="G93" s="25" t="s">
        <v>51</v>
      </c>
      <c r="H93" s="42">
        <v>44025.0</v>
      </c>
      <c r="I93" s="42"/>
      <c r="J93" s="42"/>
      <c r="K93" s="42"/>
      <c r="L93" s="42"/>
      <c r="M93" s="42"/>
      <c r="N93" s="42"/>
      <c r="O93" s="42">
        <v>43969.0</v>
      </c>
      <c r="P93" s="42">
        <v>43983.0</v>
      </c>
      <c r="Q93" s="42">
        <v>44009.0</v>
      </c>
      <c r="R93" s="42">
        <v>44023.0</v>
      </c>
      <c r="S93" s="42">
        <v>44184.0</v>
      </c>
      <c r="T93" s="42">
        <v>44199.0</v>
      </c>
      <c r="U93" s="42">
        <v>44326.0</v>
      </c>
      <c r="V93" s="42">
        <v>44339.0</v>
      </c>
      <c r="W93" s="42"/>
      <c r="X93" s="42"/>
      <c r="Y93" s="42"/>
      <c r="Z93" s="42"/>
      <c r="AA93" s="42">
        <f t="shared" si="1"/>
        <v>44353</v>
      </c>
      <c r="AB93" s="25">
        <f>ROUNDDOWN((DATEDIF(H:H,AA:AA,"D")/7)-(DATEDIF(S:S,T:T,"D")/7)-(DATEDIF(U:U,V:V,"D")/7),0)</f>
        <v>42</v>
      </c>
      <c r="AC93" s="25">
        <f>ROUNDDOWN((DATEDIF(F:F,H:H,"D")/7)-(DATEDIF(O:O,P:P,"D")/7)-(DATEDIF(Q:Q,R:R,"D")/7),0)</f>
        <v>13</v>
      </c>
      <c r="AD93" s="25"/>
      <c r="AE93" s="25"/>
      <c r="AF93" s="32"/>
      <c r="AG93" s="42"/>
    </row>
    <row r="94">
      <c r="A94" s="24" t="s">
        <v>853</v>
      </c>
      <c r="B94" s="25" t="s">
        <v>159</v>
      </c>
      <c r="C94" s="279">
        <v>44349.0</v>
      </c>
      <c r="D94" s="25" t="s">
        <v>51</v>
      </c>
      <c r="E94" s="42">
        <v>43901.0</v>
      </c>
      <c r="F94" s="42">
        <v>43894.0</v>
      </c>
      <c r="G94" s="25" t="s">
        <v>51</v>
      </c>
      <c r="H94" s="42">
        <v>43967.0</v>
      </c>
      <c r="I94" s="42">
        <v>44296.0</v>
      </c>
      <c r="J94" s="42">
        <v>44329.0</v>
      </c>
      <c r="K94" s="42"/>
      <c r="L94" s="42"/>
      <c r="M94" s="42"/>
      <c r="N94" s="42"/>
      <c r="O94" s="42">
        <v>43910.0</v>
      </c>
      <c r="P94" s="42">
        <v>43926.0</v>
      </c>
      <c r="Q94" s="42">
        <v>44013.0</v>
      </c>
      <c r="R94" s="42">
        <v>44078.0</v>
      </c>
      <c r="S94" s="42">
        <v>44183.0</v>
      </c>
      <c r="T94" s="42">
        <v>44200.0</v>
      </c>
      <c r="U94" s="42"/>
      <c r="V94" s="42"/>
      <c r="W94" s="42"/>
      <c r="X94" s="42"/>
      <c r="Y94" s="42"/>
      <c r="Z94" s="42"/>
      <c r="AA94" s="42">
        <f t="shared" si="1"/>
        <v>44353</v>
      </c>
      <c r="AB94" s="25">
        <f>ROUNDDOWN((DATEDIF(H:H,I:I,"D")/7)-(DATEDIF(Q:Q,R:R,"D")/7)-(DATEDIF(S:S,T:T,"D")/7)-(DATEDIF(O:O,P:P,"D")/7)+(DATEDIF(J:J,AA:AA,"D")/7),0)</f>
        <v>36</v>
      </c>
      <c r="AC94" s="25">
        <f t="shared" ref="AC94:AC95" si="15">ROUNDDOWN((DATEDIF(F:F,H:H,"D")/7)-(DATEDIF(O:O,P:P,"D")/7)+(DATEDIF(I:I,J:J,"D")/7),0)</f>
        <v>12</v>
      </c>
      <c r="AD94" s="25" t="s">
        <v>3398</v>
      </c>
      <c r="AE94" s="25"/>
      <c r="AF94" s="32"/>
      <c r="AG94" s="42"/>
    </row>
    <row r="95">
      <c r="A95" s="24" t="s">
        <v>864</v>
      </c>
      <c r="B95" s="25" t="s">
        <v>3399</v>
      </c>
      <c r="C95" s="279">
        <v>44349.0</v>
      </c>
      <c r="D95" s="25" t="s">
        <v>51</v>
      </c>
      <c r="E95" s="42">
        <v>43901.0</v>
      </c>
      <c r="F95" s="42">
        <v>43895.0</v>
      </c>
      <c r="G95" s="25" t="s">
        <v>51</v>
      </c>
      <c r="H95" s="42">
        <v>44164.0</v>
      </c>
      <c r="I95" s="42">
        <v>44245.0</v>
      </c>
      <c r="J95" s="42">
        <v>44304.0</v>
      </c>
      <c r="K95" s="42">
        <v>44321.0</v>
      </c>
      <c r="L95" s="42"/>
      <c r="M95" s="42"/>
      <c r="N95" s="42"/>
      <c r="O95" s="42">
        <v>44058.0</v>
      </c>
      <c r="P95" s="42">
        <v>44080.0</v>
      </c>
      <c r="Q95" s="42">
        <v>44178.0</v>
      </c>
      <c r="R95" s="42">
        <v>44203.0</v>
      </c>
      <c r="S95" s="42"/>
      <c r="T95" s="42"/>
      <c r="U95" s="42"/>
      <c r="V95" s="42"/>
      <c r="W95" s="42"/>
      <c r="X95" s="42"/>
      <c r="Y95" s="42"/>
      <c r="Z95" s="42"/>
      <c r="AA95" s="42">
        <f t="shared" si="1"/>
        <v>44353</v>
      </c>
      <c r="AB95" s="25">
        <f>ROUNDDOWN((DATEDIF(H:H,I:I,"D")/7)-(DATEDIF(Q:Q,R:R,"D")/7)+(DATEDIF(J:J,AA:AA,"D")/7),0)</f>
        <v>15</v>
      </c>
      <c r="AC95" s="25">
        <f t="shared" si="15"/>
        <v>43</v>
      </c>
      <c r="AD95" s="25" t="s">
        <v>3398</v>
      </c>
      <c r="AE95" s="25"/>
      <c r="AF95" s="32"/>
      <c r="AG95" s="42"/>
    </row>
    <row r="96">
      <c r="A96" s="24" t="s">
        <v>872</v>
      </c>
      <c r="B96" s="25" t="s">
        <v>3397</v>
      </c>
      <c r="C96" s="279">
        <v>44349.0</v>
      </c>
      <c r="D96" s="25" t="s">
        <v>51</v>
      </c>
      <c r="E96" s="42">
        <v>43901.0</v>
      </c>
      <c r="F96" s="42">
        <v>43902.0</v>
      </c>
      <c r="G96" s="25" t="s">
        <v>51</v>
      </c>
      <c r="H96" s="42">
        <v>44068.0</v>
      </c>
      <c r="I96" s="42">
        <v>44201.0</v>
      </c>
      <c r="J96" s="42">
        <v>44256.0</v>
      </c>
      <c r="K96" s="42"/>
      <c r="L96" s="42"/>
      <c r="M96" s="42"/>
      <c r="N96" s="42"/>
      <c r="O96" s="42">
        <v>43927.0</v>
      </c>
      <c r="P96" s="42">
        <v>43938.0</v>
      </c>
      <c r="Q96" s="42">
        <v>44013.0</v>
      </c>
      <c r="R96" s="42">
        <v>44073.0</v>
      </c>
      <c r="S96" s="42">
        <v>44186.0</v>
      </c>
      <c r="T96" s="42">
        <v>44200.0</v>
      </c>
      <c r="U96" s="42"/>
      <c r="V96" s="42"/>
      <c r="W96" s="42"/>
      <c r="X96" s="42"/>
      <c r="Y96" s="42"/>
      <c r="Z96" s="42"/>
      <c r="AA96" s="42">
        <f t="shared" si="1"/>
        <v>44353</v>
      </c>
      <c r="AB96" s="25">
        <f>ROUNDDOWN((DATEDIF(H:H,I:I,"D")/7)-(DATEDIF(S:S,T:T,"D")/7)+(DATEDIF(J:J,AA:AA,"D")/7),0)</f>
        <v>30</v>
      </c>
      <c r="AC96" s="25">
        <f>ROUNDDOWN((DATEDIF(F:F,H:H,"D")/7)-(DATEDIF(O:O,P:P,"D")/7)-(DATEDIF(Q:Q,R:R,"D")/7)+(DATEDIF(I:I,J:J,"D")/7),0)</f>
        <v>21</v>
      </c>
      <c r="AD96" s="25" t="s">
        <v>3398</v>
      </c>
      <c r="AE96" s="25"/>
      <c r="AF96" s="32"/>
      <c r="AG96" s="42"/>
    </row>
    <row r="97">
      <c r="A97" s="24" t="s">
        <v>886</v>
      </c>
      <c r="B97" s="25" t="s">
        <v>3397</v>
      </c>
      <c r="C97" s="279">
        <v>44349.0</v>
      </c>
      <c r="D97" s="25" t="s">
        <v>51</v>
      </c>
      <c r="E97" s="42">
        <v>43901.0</v>
      </c>
      <c r="F97" s="42">
        <v>43913.0</v>
      </c>
      <c r="G97" s="32" t="s">
        <v>51</v>
      </c>
      <c r="H97" s="33">
        <v>44004.0</v>
      </c>
      <c r="I97" s="42"/>
      <c r="J97" s="42"/>
      <c r="K97" s="42"/>
      <c r="L97" s="42"/>
      <c r="M97" s="42"/>
      <c r="N97" s="42"/>
      <c r="O97" s="42">
        <v>43924.0</v>
      </c>
      <c r="P97" s="33">
        <v>43940.0</v>
      </c>
      <c r="Q97" s="33">
        <v>44036.0</v>
      </c>
      <c r="R97" s="33">
        <v>44082.0</v>
      </c>
      <c r="S97" s="33">
        <v>44183.0</v>
      </c>
      <c r="T97" s="33">
        <v>44200.0</v>
      </c>
      <c r="U97" s="33"/>
      <c r="V97" s="33"/>
      <c r="W97" s="33"/>
      <c r="X97" s="33"/>
      <c r="Y97" s="33"/>
      <c r="Z97" s="33"/>
      <c r="AA97" s="33">
        <f t="shared" si="1"/>
        <v>44353</v>
      </c>
      <c r="AB97" s="25">
        <f>ROUNDDOWN((DATEDIF(H:H,AA:AA,"D")/7)-(DATEDIF(Q:Q,R:R,"D")/7)-(DATEDIF(S:S,T:T,"D")/7),0)</f>
        <v>40</v>
      </c>
      <c r="AC97" s="25">
        <f>ROUNDDOWN((DATEDIF(F:F,H:H,"D")/7)-(DATEDIF(O:O,P:P,"D")/7),0)</f>
        <v>10</v>
      </c>
      <c r="AD97" s="25" t="s">
        <v>3398</v>
      </c>
      <c r="AE97" s="25"/>
      <c r="AF97" s="32"/>
      <c r="AG97" s="33"/>
    </row>
    <row r="98">
      <c r="A98" s="24" t="s">
        <v>895</v>
      </c>
      <c r="B98" s="25" t="s">
        <v>3397</v>
      </c>
      <c r="C98" s="279">
        <v>44349.0</v>
      </c>
      <c r="D98" s="25" t="s">
        <v>51</v>
      </c>
      <c r="E98" s="42">
        <v>43901.0</v>
      </c>
      <c r="F98" s="42">
        <v>43904.0</v>
      </c>
      <c r="G98" s="32" t="s">
        <v>51</v>
      </c>
      <c r="H98" s="33">
        <v>43955.0</v>
      </c>
      <c r="I98" s="42">
        <v>44091.0</v>
      </c>
      <c r="J98" s="42">
        <v>44136.0</v>
      </c>
      <c r="K98" s="42">
        <v>44201.0</v>
      </c>
      <c r="L98" s="42">
        <v>44262.0</v>
      </c>
      <c r="M98" s="42"/>
      <c r="N98" s="42"/>
      <c r="O98" s="33">
        <v>43921.0</v>
      </c>
      <c r="P98" s="33">
        <v>43938.0</v>
      </c>
      <c r="Q98" s="33">
        <v>44013.0</v>
      </c>
      <c r="R98" s="33">
        <v>44074.0</v>
      </c>
      <c r="S98" s="33">
        <v>44178.0</v>
      </c>
      <c r="T98" s="33">
        <v>44183.0</v>
      </c>
      <c r="U98" s="33"/>
      <c r="V98" s="33"/>
      <c r="W98" s="33"/>
      <c r="X98" s="33"/>
      <c r="Y98" s="33"/>
      <c r="Z98" s="33"/>
      <c r="AA98" s="33">
        <f t="shared" si="1"/>
        <v>44353</v>
      </c>
      <c r="AB98" s="25">
        <f>ROUNDDOWN((DATEDIF(H:H,I:I,"D")/7)-(DATEDIF(Q:Q,R:R,"D")/7)-(DATEDIF(S:S,T:T,"D")/7)+(DATEDIF(J:J,K:K,"D")/7)+(DATEDIF(L:L,AA:AA,"D")/7),0)</f>
        <v>32</v>
      </c>
      <c r="AC98" s="25">
        <f>ROUNDDOWN((DATEDIF(F:F,H:H,"D")/7)+(DATEDIF(I:I,J:J,"D")/7)+(DATEDIF(K:K,L:L,"D")/7)-(DATEDIF(O:O,P:P,"D")/7),0)</f>
        <v>20</v>
      </c>
      <c r="AD98" s="25" t="s">
        <v>3398</v>
      </c>
      <c r="AE98" s="25"/>
      <c r="AF98" s="32"/>
      <c r="AG98" s="33"/>
    </row>
    <row r="99">
      <c r="A99" s="24" t="s">
        <v>911</v>
      </c>
      <c r="B99" s="25" t="s">
        <v>3397</v>
      </c>
      <c r="C99" s="279">
        <v>44349.0</v>
      </c>
      <c r="D99" s="25" t="s">
        <v>51</v>
      </c>
      <c r="E99" s="42">
        <v>43901.0</v>
      </c>
      <c r="F99" s="42">
        <v>43895.0</v>
      </c>
      <c r="G99" s="25" t="s">
        <v>51</v>
      </c>
      <c r="H99" s="42">
        <v>44088.0</v>
      </c>
      <c r="I99" s="42">
        <v>44270.0</v>
      </c>
      <c r="J99" s="42">
        <v>44292.0</v>
      </c>
      <c r="K99" s="42"/>
      <c r="L99" s="42"/>
      <c r="M99" s="42"/>
      <c r="N99" s="42"/>
      <c r="O99" s="42">
        <v>43930.0</v>
      </c>
      <c r="P99" s="42">
        <v>43935.0</v>
      </c>
      <c r="Q99" s="42">
        <v>43999.0</v>
      </c>
      <c r="R99" s="42">
        <v>44087.0</v>
      </c>
      <c r="S99" s="42">
        <v>44189.0</v>
      </c>
      <c r="T99" s="42">
        <v>44202.0</v>
      </c>
      <c r="U99" s="42"/>
      <c r="V99" s="42"/>
      <c r="W99" s="42"/>
      <c r="X99" s="42"/>
      <c r="Y99" s="42"/>
      <c r="Z99" s="42"/>
      <c r="AA99" s="42">
        <f t="shared" si="1"/>
        <v>44353</v>
      </c>
      <c r="AB99" s="25">
        <f t="shared" ref="AB99:AB100" si="16">ROUNDDOWN((DATEDIF(H:H,I:I,"D")/7)-(DATEDIF(S:S,T:T,"D")/7)+(DATEDIF(J:J,AA:AA,"D")/7),0)</f>
        <v>32</v>
      </c>
      <c r="AC99" s="25">
        <f t="shared" ref="AC99:AC100" si="17">ROUNDDOWN((DATEDIF(F:F,H:H,"D")/7)-(DATEDIF(O:O,P:P,"D")/7)-(DATEDIF(Q:Q,R:R,"D")/7)+(DATEDIF(I:I,J:J,"D")/7),0)</f>
        <v>17</v>
      </c>
      <c r="AD99" s="25" t="s">
        <v>3398</v>
      </c>
      <c r="AE99" s="25"/>
      <c r="AF99" s="32"/>
      <c r="AG99" s="42"/>
    </row>
    <row r="100">
      <c r="A100" s="24" t="s">
        <v>925</v>
      </c>
      <c r="B100" s="25" t="s">
        <v>159</v>
      </c>
      <c r="C100" s="279">
        <v>44349.0</v>
      </c>
      <c r="D100" s="25" t="s">
        <v>51</v>
      </c>
      <c r="E100" s="42">
        <v>43901.0</v>
      </c>
      <c r="F100" s="42">
        <v>43903.0</v>
      </c>
      <c r="G100" s="25" t="s">
        <v>51</v>
      </c>
      <c r="H100" s="42">
        <v>44144.0</v>
      </c>
      <c r="I100" s="42">
        <v>44277.0</v>
      </c>
      <c r="J100" s="42">
        <v>44326.0</v>
      </c>
      <c r="K100" s="42"/>
      <c r="L100" s="42"/>
      <c r="M100" s="42"/>
      <c r="N100" s="42"/>
      <c r="O100" s="42">
        <v>43929.0</v>
      </c>
      <c r="P100" s="42">
        <v>43945.0</v>
      </c>
      <c r="Q100" s="42">
        <v>44016.0</v>
      </c>
      <c r="R100" s="42">
        <v>44108.0</v>
      </c>
      <c r="S100" s="42">
        <v>44183.0</v>
      </c>
      <c r="T100" s="42">
        <v>44199.0</v>
      </c>
      <c r="U100" s="42"/>
      <c r="V100" s="42"/>
      <c r="W100" s="42"/>
      <c r="X100" s="42"/>
      <c r="Y100" s="42"/>
      <c r="Z100" s="42"/>
      <c r="AA100" s="42">
        <f t="shared" si="1"/>
        <v>44353</v>
      </c>
      <c r="AB100" s="25">
        <f t="shared" si="16"/>
        <v>20</v>
      </c>
      <c r="AC100" s="25">
        <f t="shared" si="17"/>
        <v>26</v>
      </c>
      <c r="AD100" s="25" t="s">
        <v>3398</v>
      </c>
      <c r="AE100" s="25" t="s">
        <v>51</v>
      </c>
      <c r="AF100" s="32" t="s">
        <v>3414</v>
      </c>
      <c r="AG100" s="42"/>
    </row>
    <row r="101">
      <c r="A101" s="24" t="s">
        <v>937</v>
      </c>
      <c r="B101" s="25" t="s">
        <v>3397</v>
      </c>
      <c r="C101" s="279">
        <v>44349.0</v>
      </c>
      <c r="D101" s="25" t="s">
        <v>51</v>
      </c>
      <c r="E101" s="42">
        <v>43901.0</v>
      </c>
      <c r="F101" s="42">
        <v>43888.0</v>
      </c>
      <c r="G101" s="25" t="s">
        <v>51</v>
      </c>
      <c r="H101" s="42">
        <v>43927.0</v>
      </c>
      <c r="I101" s="42"/>
      <c r="J101" s="33"/>
      <c r="K101" s="33"/>
      <c r="L101" s="33"/>
      <c r="M101" s="33"/>
      <c r="N101" s="33"/>
      <c r="O101" s="42">
        <v>43916.0</v>
      </c>
      <c r="P101" s="42">
        <v>43926.0</v>
      </c>
      <c r="Q101" s="42">
        <v>44044.0</v>
      </c>
      <c r="R101" s="42">
        <v>44066.0</v>
      </c>
      <c r="S101" s="42">
        <v>44191.0</v>
      </c>
      <c r="T101" s="42">
        <v>44202.0</v>
      </c>
      <c r="U101" s="42">
        <v>44281.0</v>
      </c>
      <c r="V101" s="42">
        <v>44291.0</v>
      </c>
      <c r="W101" s="42"/>
      <c r="X101" s="42"/>
      <c r="Y101" s="42"/>
      <c r="Z101" s="42"/>
      <c r="AA101" s="42">
        <f t="shared" si="1"/>
        <v>44353</v>
      </c>
      <c r="AB101" s="25">
        <f>ROUNDDOWN((DATEDIF(H:H,AA:AA,"D")/7)-(DATEDIF(Q:Q,R:R,"D")/7)-(DATEDIF(S:S,T:T,"D")/7)-(DATEDIF(U:U,V:V,"D")/7),0)</f>
        <v>54</v>
      </c>
      <c r="AC101" s="25">
        <f>ROUNDDOWN((DATEDIF(F:F,H:H,"D")/7)-(DATEDIF(O:O,P:P,"D")/7),0)</f>
        <v>4</v>
      </c>
      <c r="AD101" s="25"/>
      <c r="AE101" s="25"/>
      <c r="AF101" s="32"/>
      <c r="AG101" s="42"/>
    </row>
    <row r="102">
      <c r="A102" s="24" t="s">
        <v>948</v>
      </c>
      <c r="B102" s="25" t="s">
        <v>3399</v>
      </c>
      <c r="C102" s="279">
        <v>44349.0</v>
      </c>
      <c r="D102" s="25" t="s">
        <v>51</v>
      </c>
      <c r="E102" s="42">
        <v>43901.0</v>
      </c>
      <c r="F102" s="42">
        <v>43905.0</v>
      </c>
      <c r="G102" s="32" t="s">
        <v>51</v>
      </c>
      <c r="H102" s="33">
        <v>44075.0</v>
      </c>
      <c r="I102" s="42">
        <v>44091.0</v>
      </c>
      <c r="J102" s="42">
        <v>44234.0</v>
      </c>
      <c r="K102" s="42">
        <v>44265.0</v>
      </c>
      <c r="L102" s="42"/>
      <c r="M102" s="42"/>
      <c r="N102" s="42"/>
      <c r="O102" s="33">
        <v>44013.0</v>
      </c>
      <c r="P102" s="33">
        <v>44074.0</v>
      </c>
      <c r="Q102" s="33">
        <v>44213.0</v>
      </c>
      <c r="R102" s="33">
        <v>44233.0</v>
      </c>
      <c r="S102" s="33"/>
      <c r="T102" s="33"/>
      <c r="U102" s="33"/>
      <c r="V102" s="33"/>
      <c r="W102" s="33"/>
      <c r="X102" s="33"/>
      <c r="Y102" s="33"/>
      <c r="Z102" s="33"/>
      <c r="AA102" s="33">
        <f t="shared" si="1"/>
        <v>44353</v>
      </c>
      <c r="AB102" s="25">
        <f>ROUNDDOWN((DATEDIF(H:H,I:I,"D")/7)+(DATEDIF(J:J,K:K,"D")/7),0)</f>
        <v>6</v>
      </c>
      <c r="AC102" s="25">
        <f>ROUNDDOWN((DATEDIF(F:F,H:H,"D")/7)-(DATEDIF(O:O,P:P,"D")/7)-(DATEDIF(Q:Q,R:R,"D")/7)+(DATEDIF(I:I,J:J,"D")/7)+(DATEDIF(K:K,AA:AA,"D")/7),0)</f>
        <v>45</v>
      </c>
      <c r="AD102" s="25"/>
      <c r="AE102" s="25"/>
      <c r="AF102" s="32"/>
      <c r="AG102" s="33"/>
    </row>
    <row r="103">
      <c r="A103" s="24" t="s">
        <v>960</v>
      </c>
      <c r="B103" s="25" t="s">
        <v>159</v>
      </c>
      <c r="C103" s="279">
        <v>44349.0</v>
      </c>
      <c r="D103" s="25" t="s">
        <v>51</v>
      </c>
      <c r="E103" s="42">
        <v>43901.0</v>
      </c>
      <c r="F103" s="42">
        <v>43903.0</v>
      </c>
      <c r="G103" s="32" t="s">
        <v>51</v>
      </c>
      <c r="H103" s="33">
        <v>44075.0</v>
      </c>
      <c r="I103" s="42"/>
      <c r="J103" s="42"/>
      <c r="K103" s="42"/>
      <c r="L103" s="42"/>
      <c r="M103" s="42"/>
      <c r="N103" s="42"/>
      <c r="O103" s="42">
        <v>43913.0</v>
      </c>
      <c r="P103" s="33">
        <v>43923.0</v>
      </c>
      <c r="Q103" s="33">
        <v>43982.0</v>
      </c>
      <c r="R103" s="33">
        <v>44074.0</v>
      </c>
      <c r="S103" s="33">
        <v>44140.0</v>
      </c>
      <c r="T103" s="33">
        <v>44149.0</v>
      </c>
      <c r="U103" s="33">
        <v>44196.0</v>
      </c>
      <c r="V103" s="33">
        <v>44206.0</v>
      </c>
      <c r="W103" s="33"/>
      <c r="X103" s="33"/>
      <c r="Y103" s="33"/>
      <c r="Z103" s="33"/>
      <c r="AA103" s="33">
        <f t="shared" si="1"/>
        <v>44353</v>
      </c>
      <c r="AB103" s="25">
        <f>ROUNDDOWN((DATEDIF(H:H,AA:AA,"D")/7)-(DATEDIF(S:S,T:T,"D")/7)-(DATEDIF(U:U,V:V,"D")/7),0)</f>
        <v>37</v>
      </c>
      <c r="AC103" s="25">
        <f>ROUNDDOWN((DATEDIF(F:F,H:H,"D")/7),0)</f>
        <v>24</v>
      </c>
      <c r="AD103" s="25" t="s">
        <v>3398</v>
      </c>
      <c r="AE103" s="25"/>
      <c r="AF103" s="32"/>
      <c r="AG103" s="33"/>
    </row>
    <row r="104">
      <c r="A104" s="24" t="s">
        <v>971</v>
      </c>
      <c r="B104" s="25" t="s">
        <v>3397</v>
      </c>
      <c r="C104" s="279">
        <v>44349.0</v>
      </c>
      <c r="D104" s="25" t="s">
        <v>51</v>
      </c>
      <c r="E104" s="42">
        <v>43901.0</v>
      </c>
      <c r="F104" s="42">
        <v>43906.0</v>
      </c>
      <c r="G104" s="25" t="s">
        <v>51</v>
      </c>
      <c r="H104" s="42">
        <v>44116.0</v>
      </c>
      <c r="I104" s="42"/>
      <c r="J104" s="42"/>
      <c r="K104" s="42"/>
      <c r="L104" s="42"/>
      <c r="M104" s="42"/>
      <c r="N104" s="42"/>
      <c r="O104" s="42">
        <v>43932.0</v>
      </c>
      <c r="P104" s="42">
        <v>43954.0</v>
      </c>
      <c r="Q104" s="42">
        <v>44188.0</v>
      </c>
      <c r="R104" s="42">
        <v>44199.0</v>
      </c>
      <c r="S104" s="42">
        <v>44275.0</v>
      </c>
      <c r="T104" s="42">
        <v>44280.0</v>
      </c>
      <c r="U104" s="42">
        <v>44296.0</v>
      </c>
      <c r="V104" s="42">
        <v>44318.0</v>
      </c>
      <c r="W104" s="42"/>
      <c r="X104" s="42"/>
      <c r="Y104" s="42"/>
      <c r="Z104" s="42"/>
      <c r="AA104" s="42">
        <f t="shared" si="1"/>
        <v>44353</v>
      </c>
      <c r="AB104" s="25">
        <f>ROUNDDOWN((DATEDIF(H:H,AA:AA,"D")/7)-(DATEDIF(Q:Q,R:R,"D")/7)-(DATEDIF(S:S,T:T,"D")/7)-(DATEDIF(U:U,V:V,"D")/7),0)</f>
        <v>28</v>
      </c>
      <c r="AC104" s="25">
        <f>ROUNDDOWN((DATEDIF(F:F,H:H,"D")/7)-(DATEDIF(O:O,P:P,"D")/7),0)</f>
        <v>26</v>
      </c>
      <c r="AD104" s="25" t="s">
        <v>3415</v>
      </c>
      <c r="AE104" s="25"/>
      <c r="AF104" s="32"/>
      <c r="AG104" s="42"/>
    </row>
    <row r="105">
      <c r="A105" s="24" t="s">
        <v>983</v>
      </c>
      <c r="B105" s="25" t="s">
        <v>3397</v>
      </c>
      <c r="C105" s="279">
        <v>44349.0</v>
      </c>
      <c r="D105" s="25" t="s">
        <v>51</v>
      </c>
      <c r="E105" s="42">
        <v>43901.0</v>
      </c>
      <c r="F105" s="42">
        <v>43920.0</v>
      </c>
      <c r="G105" s="25" t="s">
        <v>51</v>
      </c>
      <c r="H105" s="42">
        <v>43941.0</v>
      </c>
      <c r="I105" s="42"/>
      <c r="J105" s="55"/>
      <c r="K105" s="55"/>
      <c r="L105" s="55"/>
      <c r="M105" s="55"/>
      <c r="N105" s="55"/>
      <c r="O105" s="42">
        <v>44179.0</v>
      </c>
      <c r="P105" s="42">
        <v>44234.0</v>
      </c>
      <c r="Q105" s="42">
        <v>44324.0</v>
      </c>
      <c r="R105" s="42">
        <v>44339.0</v>
      </c>
      <c r="S105" s="42"/>
      <c r="T105" s="42"/>
      <c r="U105" s="42"/>
      <c r="V105" s="42"/>
      <c r="W105" s="42"/>
      <c r="X105" s="42"/>
      <c r="Y105" s="42"/>
      <c r="Z105" s="42"/>
      <c r="AA105" s="42">
        <f t="shared" si="1"/>
        <v>44353</v>
      </c>
      <c r="AB105" s="25">
        <f>ROUNDDOWN((DATEDIF(H:H,AA:AA,"D")/7)-(DATEDIF(O:O,P:P,"D")/7)-(DATEDIF(Q:Q,R:R,"D")/7),0)</f>
        <v>48</v>
      </c>
      <c r="AC105" s="25">
        <f t="shared" ref="AC105:AC108" si="18">ROUNDDOWN((DATEDIF(F:F,H:H,"D")/7),0)</f>
        <v>3</v>
      </c>
      <c r="AD105" s="25" t="s">
        <v>3400</v>
      </c>
      <c r="AE105" s="25"/>
      <c r="AF105" s="32"/>
      <c r="AG105" s="42"/>
    </row>
    <row r="106">
      <c r="A106" s="24" t="s">
        <v>989</v>
      </c>
      <c r="B106" s="25" t="s">
        <v>3399</v>
      </c>
      <c r="C106" s="279">
        <v>44349.0</v>
      </c>
      <c r="D106" s="25" t="s">
        <v>51</v>
      </c>
      <c r="E106" s="42">
        <v>43901.0</v>
      </c>
      <c r="F106" s="42">
        <v>43881.0</v>
      </c>
      <c r="G106" s="25" t="s">
        <v>51</v>
      </c>
      <c r="H106" s="42">
        <v>43938.0</v>
      </c>
      <c r="I106" s="42"/>
      <c r="J106" s="55"/>
      <c r="K106" s="55"/>
      <c r="L106" s="55"/>
      <c r="M106" s="55"/>
      <c r="N106" s="55"/>
      <c r="O106" s="42"/>
      <c r="P106" s="42"/>
      <c r="Q106" s="42"/>
      <c r="R106" s="42"/>
      <c r="S106" s="42"/>
      <c r="T106" s="42"/>
      <c r="U106" s="42"/>
      <c r="V106" s="42"/>
      <c r="W106" s="42"/>
      <c r="X106" s="42"/>
      <c r="Y106" s="42"/>
      <c r="Z106" s="42"/>
      <c r="AA106" s="42">
        <f t="shared" si="1"/>
        <v>44353</v>
      </c>
      <c r="AB106" s="282">
        <f>ROUNDDOWN((DATEDIF(H:H,AA:AA,"D")/7),0)</f>
        <v>59</v>
      </c>
      <c r="AC106" s="282">
        <f t="shared" si="18"/>
        <v>8</v>
      </c>
      <c r="AD106" s="25"/>
      <c r="AE106" s="25"/>
      <c r="AF106" s="32"/>
      <c r="AG106" s="42"/>
    </row>
    <row r="107">
      <c r="A107" s="24" t="s">
        <v>994</v>
      </c>
      <c r="B107" s="25" t="s">
        <v>159</v>
      </c>
      <c r="C107" s="279">
        <v>44349.0</v>
      </c>
      <c r="D107" s="25" t="s">
        <v>51</v>
      </c>
      <c r="E107" s="42">
        <v>43901.0</v>
      </c>
      <c r="F107" s="42">
        <v>43892.0</v>
      </c>
      <c r="G107" s="25" t="s">
        <v>51</v>
      </c>
      <c r="H107" s="42">
        <v>43971.0</v>
      </c>
      <c r="I107" s="42"/>
      <c r="J107" s="33"/>
      <c r="K107" s="33"/>
      <c r="L107" s="33"/>
      <c r="M107" s="33"/>
      <c r="N107" s="33"/>
      <c r="O107" s="42">
        <v>44212.0</v>
      </c>
      <c r="P107" s="42">
        <v>44241.0</v>
      </c>
      <c r="Q107" s="42">
        <v>44212.0</v>
      </c>
      <c r="R107" s="42">
        <v>44241.0</v>
      </c>
      <c r="S107" s="42"/>
      <c r="T107" s="42"/>
      <c r="U107" s="42"/>
      <c r="V107" s="42"/>
      <c r="W107" s="42"/>
      <c r="X107" s="42"/>
      <c r="Y107" s="42"/>
      <c r="Z107" s="42"/>
      <c r="AA107" s="42">
        <f t="shared" si="1"/>
        <v>44353</v>
      </c>
      <c r="AB107" s="25">
        <f>ROUNDDOWN((DATEDIF(H:H,AA:AA,"D")/7)-(DATEDIF(Q:Q,R:R,"D")/7)-(DATEDIF(O:O,P:P,"D")/7),0)</f>
        <v>46</v>
      </c>
      <c r="AC107" s="25">
        <f t="shared" si="18"/>
        <v>11</v>
      </c>
      <c r="AD107" s="25"/>
      <c r="AE107" s="25"/>
      <c r="AF107" s="32"/>
      <c r="AG107" s="42"/>
    </row>
    <row r="108">
      <c r="A108" s="24" t="s">
        <v>1006</v>
      </c>
      <c r="B108" s="25" t="s">
        <v>3397</v>
      </c>
      <c r="C108" s="279">
        <v>44349.0</v>
      </c>
      <c r="D108" s="25" t="s">
        <v>51</v>
      </c>
      <c r="E108" s="42">
        <v>43901.0</v>
      </c>
      <c r="F108" s="42">
        <v>43901.0</v>
      </c>
      <c r="G108" s="25" t="s">
        <v>51</v>
      </c>
      <c r="H108" s="42">
        <v>44088.0</v>
      </c>
      <c r="I108" s="42"/>
      <c r="J108" s="55"/>
      <c r="K108" s="55"/>
      <c r="L108" s="55"/>
      <c r="M108" s="55"/>
      <c r="N108" s="55"/>
      <c r="O108" s="55"/>
      <c r="P108" s="55"/>
      <c r="Q108" s="42"/>
      <c r="R108" s="42"/>
      <c r="S108" s="42"/>
      <c r="T108" s="42"/>
      <c r="U108" s="42"/>
      <c r="V108" s="42"/>
      <c r="W108" s="42"/>
      <c r="X108" s="42"/>
      <c r="Y108" s="42"/>
      <c r="Z108" s="42"/>
      <c r="AA108" s="42">
        <f t="shared" si="1"/>
        <v>44353</v>
      </c>
      <c r="AB108" s="282">
        <f>ROUNDDOWN((DATEDIF(H:H,AA:AA,"D")/7),0)</f>
        <v>37</v>
      </c>
      <c r="AC108" s="282">
        <f t="shared" si="18"/>
        <v>26</v>
      </c>
      <c r="AD108" s="25" t="s">
        <v>3398</v>
      </c>
      <c r="AE108" s="25"/>
      <c r="AF108" s="32"/>
      <c r="AG108" s="42"/>
    </row>
    <row r="109">
      <c r="A109" s="24" t="s">
        <v>1013</v>
      </c>
      <c r="B109" s="25" t="s">
        <v>3399</v>
      </c>
      <c r="C109" s="279">
        <v>44349.0</v>
      </c>
      <c r="D109" s="25" t="s">
        <v>51</v>
      </c>
      <c r="E109" s="42">
        <v>43901.0</v>
      </c>
      <c r="F109" s="42">
        <v>43891.0</v>
      </c>
      <c r="G109" s="25" t="s">
        <v>58</v>
      </c>
      <c r="H109" s="55"/>
      <c r="I109" s="42"/>
      <c r="J109" s="33"/>
      <c r="K109" s="33"/>
      <c r="L109" s="33"/>
      <c r="M109" s="33"/>
      <c r="N109" s="33"/>
      <c r="O109" s="42">
        <v>44013.0</v>
      </c>
      <c r="P109" s="42">
        <v>44079.0</v>
      </c>
      <c r="Q109" s="42">
        <v>44184.0</v>
      </c>
      <c r="R109" s="42">
        <v>44202.0</v>
      </c>
      <c r="S109" s="42">
        <v>44222.0</v>
      </c>
      <c r="T109" s="42">
        <v>44255.0</v>
      </c>
      <c r="U109" s="42"/>
      <c r="V109" s="42"/>
      <c r="W109" s="42"/>
      <c r="X109" s="42"/>
      <c r="Y109" s="42"/>
      <c r="Z109" s="42"/>
      <c r="AA109" s="42">
        <f t="shared" si="1"/>
        <v>44353</v>
      </c>
      <c r="AB109" s="25">
        <f>ROUNDDOWN((DATEDIF(F:F,AA:AA,"D")/7)-(DATEDIF(F:F,AA:AA,"D")/7),0)</f>
        <v>0</v>
      </c>
      <c r="AC109" s="25">
        <f>ROUNDDOWN((DATEDIF(F:F,AA:AA,"D")/7)-(DATEDIF(O:O,P:P,"D")/7)-(DATEDIF(Q:Q,R:R,"D")/7)-(DATEDIF(S:S,T:T,"D")/7),0)</f>
        <v>49</v>
      </c>
      <c r="AD109" s="25" t="s">
        <v>3398</v>
      </c>
      <c r="AE109" s="25"/>
      <c r="AF109" s="32"/>
      <c r="AG109" s="42"/>
    </row>
    <row r="110">
      <c r="A110" s="24" t="s">
        <v>1020</v>
      </c>
      <c r="B110" s="25" t="s">
        <v>3404</v>
      </c>
      <c r="C110" s="279">
        <v>44349.0</v>
      </c>
      <c r="D110" s="25" t="s">
        <v>51</v>
      </c>
      <c r="E110" s="42">
        <v>43901.0</v>
      </c>
      <c r="F110" s="42">
        <v>43904.0</v>
      </c>
      <c r="G110" s="25" t="s">
        <v>51</v>
      </c>
      <c r="H110" s="42">
        <v>44075.0</v>
      </c>
      <c r="I110" s="42"/>
      <c r="J110" s="42"/>
      <c r="K110" s="42"/>
      <c r="L110" s="42"/>
      <c r="M110" s="42"/>
      <c r="N110" s="42"/>
      <c r="O110" s="42">
        <v>43911.0</v>
      </c>
      <c r="P110" s="42">
        <v>43920.0</v>
      </c>
      <c r="Q110" s="42">
        <v>43982.0</v>
      </c>
      <c r="R110" s="42">
        <v>44074.0</v>
      </c>
      <c r="S110" s="42">
        <v>44195.0</v>
      </c>
      <c r="T110" s="42">
        <v>44206.0</v>
      </c>
      <c r="U110" s="42">
        <v>44277.0</v>
      </c>
      <c r="V110" s="42">
        <v>44286.0</v>
      </c>
      <c r="W110" s="42">
        <v>44342.0</v>
      </c>
      <c r="X110" s="42"/>
      <c r="Y110" s="42"/>
      <c r="Z110" s="42"/>
      <c r="AA110" s="42">
        <f t="shared" si="1"/>
        <v>44353</v>
      </c>
      <c r="AB110" s="25">
        <f>ROUNDDOWN((DATEDIF(H:H,AA:AA,"D")/7)-(DATEDIF(S:S,T:T,"D")/7)-(DATEDIF(U:U,V:V,"D")/7),0)</f>
        <v>36</v>
      </c>
      <c r="AC110" s="25">
        <f>ROUNDDOWN((DATEDIF(F:F,H:H,"D")/7)-(DATEDIF(O:O,P:P,"D")/7)-(DATEDIF(Q:Q,R:R,"D")/7),0)</f>
        <v>10</v>
      </c>
      <c r="AD110" s="25"/>
      <c r="AE110" s="25"/>
      <c r="AF110" s="32"/>
      <c r="AG110" s="42"/>
    </row>
    <row r="111">
      <c r="A111" s="24" t="s">
        <v>1028</v>
      </c>
      <c r="B111" s="25" t="s">
        <v>159</v>
      </c>
      <c r="C111" s="279">
        <v>44349.0</v>
      </c>
      <c r="D111" s="25" t="s">
        <v>51</v>
      </c>
      <c r="E111" s="42">
        <v>43901.0</v>
      </c>
      <c r="F111" s="42">
        <v>43910.0</v>
      </c>
      <c r="G111" s="25" t="s">
        <v>51</v>
      </c>
      <c r="H111" s="42">
        <v>43969.0</v>
      </c>
      <c r="I111" s="42"/>
      <c r="J111" s="42"/>
      <c r="K111" s="42"/>
      <c r="L111" s="42"/>
      <c r="M111" s="42"/>
      <c r="N111" s="42"/>
      <c r="O111" s="42">
        <v>44013.0</v>
      </c>
      <c r="P111" s="42">
        <v>44074.0</v>
      </c>
      <c r="Q111" s="42">
        <v>44183.0</v>
      </c>
      <c r="R111" s="42">
        <v>44200.0</v>
      </c>
      <c r="S111" s="42">
        <v>44214.0</v>
      </c>
      <c r="T111" s="42">
        <v>44227.0</v>
      </c>
      <c r="U111" s="42"/>
      <c r="V111" s="42"/>
      <c r="W111" s="42"/>
      <c r="X111" s="42"/>
      <c r="Y111" s="42"/>
      <c r="Z111" s="42"/>
      <c r="AA111" s="42">
        <f t="shared" si="1"/>
        <v>44353</v>
      </c>
      <c r="AB111" s="25">
        <f>ROUNDDOWN((DATEDIF(H:H,AA:AA,"D")/7)-(DATEDIF(O:O,P:P,"D")/7)-(DATEDIF(Q:Q,R:R,"D")/7)-(DATEDIF(S:S,T:T,"D")/7),0)</f>
        <v>41</v>
      </c>
      <c r="AC111" s="25">
        <f>ROUNDDOWN((DATEDIF(F:F,H:H,"D")/7),0)</f>
        <v>8</v>
      </c>
      <c r="AD111" s="25"/>
      <c r="AE111" s="25"/>
      <c r="AF111" s="32"/>
      <c r="AG111" s="42"/>
    </row>
    <row r="112">
      <c r="A112" s="24" t="s">
        <v>1035</v>
      </c>
      <c r="B112" s="25" t="s">
        <v>159</v>
      </c>
      <c r="C112" s="279">
        <v>44349.0</v>
      </c>
      <c r="D112" s="25" t="s">
        <v>51</v>
      </c>
      <c r="E112" s="42">
        <v>43901.0</v>
      </c>
      <c r="F112" s="42">
        <v>43904.0</v>
      </c>
      <c r="G112" s="32" t="s">
        <v>51</v>
      </c>
      <c r="H112" s="33">
        <v>44075.0</v>
      </c>
      <c r="I112" s="42"/>
      <c r="J112" s="42"/>
      <c r="K112" s="42"/>
      <c r="L112" s="42"/>
      <c r="M112" s="42"/>
      <c r="N112" s="42"/>
      <c r="O112" s="42">
        <v>43983.0</v>
      </c>
      <c r="P112" s="33">
        <v>44074.0</v>
      </c>
      <c r="Q112" s="33">
        <v>44186.0</v>
      </c>
      <c r="R112" s="33">
        <v>44200.0</v>
      </c>
      <c r="S112" s="33"/>
      <c r="T112" s="33"/>
      <c r="U112" s="33"/>
      <c r="V112" s="33"/>
      <c r="W112" s="33"/>
      <c r="X112" s="33"/>
      <c r="Y112" s="33"/>
      <c r="Z112" s="33"/>
      <c r="AA112" s="33">
        <f t="shared" si="1"/>
        <v>44353</v>
      </c>
      <c r="AB112" s="25">
        <f>ROUNDDOWN((DATEDIF(H:H,AA:AA,"D")/7)-(DATEDIF(Q:Q,R:R,"D")/7),0)</f>
        <v>37</v>
      </c>
      <c r="AC112" s="25">
        <f>ROUNDDOWN((DATEDIF(F:F,H:H,"D")/7)-(DATEDIF(O:O,P:P,"D")/7),0)</f>
        <v>11</v>
      </c>
      <c r="AD112" s="25" t="s">
        <v>3398</v>
      </c>
      <c r="AE112" s="25"/>
      <c r="AF112" s="32"/>
      <c r="AG112" s="33"/>
    </row>
    <row r="113">
      <c r="A113" s="24" t="s">
        <v>1047</v>
      </c>
      <c r="B113" s="25" t="s">
        <v>3397</v>
      </c>
      <c r="C113" s="279">
        <v>44349.0</v>
      </c>
      <c r="D113" s="25" t="s">
        <v>51</v>
      </c>
      <c r="E113" s="42">
        <v>43901.0</v>
      </c>
      <c r="F113" s="42">
        <v>43900.0</v>
      </c>
      <c r="G113" s="25" t="s">
        <v>51</v>
      </c>
      <c r="H113" s="42">
        <v>44116.0</v>
      </c>
      <c r="I113" s="42">
        <v>44201.0</v>
      </c>
      <c r="J113" s="42">
        <v>44307.0</v>
      </c>
      <c r="K113" s="42"/>
      <c r="L113" s="42"/>
      <c r="M113" s="42"/>
      <c r="N113" s="42"/>
      <c r="O113" s="42">
        <v>43930.0</v>
      </c>
      <c r="P113" s="42">
        <v>43941.0</v>
      </c>
      <c r="Q113" s="42">
        <v>44013.0</v>
      </c>
      <c r="R113" s="42">
        <v>44101.0</v>
      </c>
      <c r="S113" s="42">
        <v>44183.0</v>
      </c>
      <c r="T113" s="42">
        <v>44200.0</v>
      </c>
      <c r="U113" s="42"/>
      <c r="V113" s="42"/>
      <c r="W113" s="42"/>
      <c r="X113" s="42"/>
      <c r="Y113" s="42"/>
      <c r="Z113" s="42"/>
      <c r="AA113" s="42">
        <f t="shared" si="1"/>
        <v>44353</v>
      </c>
      <c r="AB113" s="25">
        <f>ROUNDDOWN((DATEDIF(H:H,I:I,"D")/7)-(DATEDIF(S:S,T:T,"D")/7)+(DATEDIF(J:J,AA:AA,"D")/7),0)</f>
        <v>16</v>
      </c>
      <c r="AC113" s="25">
        <f>ROUNDDOWN((DATEDIF(F:F,H:H,"D")/7)-(DATEDIF(O:O,P:P,"D")/7)-(DATEDIF(Q:Q,R:R,"D")/7)+(DATEDIF(I:I,J:J,"D")/7),0)</f>
        <v>31</v>
      </c>
      <c r="AD113" s="25" t="s">
        <v>3398</v>
      </c>
      <c r="AE113" s="25" t="s">
        <v>51</v>
      </c>
      <c r="AF113" s="32" t="s">
        <v>3416</v>
      </c>
      <c r="AG113" s="42"/>
    </row>
    <row r="114">
      <c r="A114" s="24" t="s">
        <v>1054</v>
      </c>
      <c r="B114" s="25" t="s">
        <v>3397</v>
      </c>
      <c r="C114" s="279">
        <v>44349.0</v>
      </c>
      <c r="D114" s="25" t="s">
        <v>51</v>
      </c>
      <c r="E114" s="42">
        <v>43901.0</v>
      </c>
      <c r="F114" s="42">
        <v>43909.0</v>
      </c>
      <c r="G114" s="32" t="s">
        <v>51</v>
      </c>
      <c r="H114" s="33">
        <v>43965.0</v>
      </c>
      <c r="I114" s="42"/>
      <c r="J114" s="42"/>
      <c r="K114" s="42"/>
      <c r="L114" s="42"/>
      <c r="M114" s="42"/>
      <c r="N114" s="42"/>
      <c r="O114" s="42">
        <v>44190.0</v>
      </c>
      <c r="P114" s="33">
        <v>44199.0</v>
      </c>
      <c r="Q114" s="33"/>
      <c r="R114" s="33"/>
      <c r="S114" s="33"/>
      <c r="T114" s="33"/>
      <c r="U114" s="33"/>
      <c r="V114" s="33"/>
      <c r="W114" s="33"/>
      <c r="X114" s="33"/>
      <c r="Y114" s="33"/>
      <c r="Z114" s="33"/>
      <c r="AA114" s="33">
        <f t="shared" si="1"/>
        <v>44353</v>
      </c>
      <c r="AB114" s="25">
        <f>ROUNDDOWN((DATEDIF(H:H,AA:AA,"D")/7)-(DATEDIF(O:O,P:P,"D")/7),0)</f>
        <v>54</v>
      </c>
      <c r="AC114" s="25">
        <f t="shared" ref="AC114:AC115" si="19">ROUNDDOWN((DATEDIF(F:F,H:H,"D")/7),0)</f>
        <v>8</v>
      </c>
      <c r="AD114" s="25" t="s">
        <v>3398</v>
      </c>
      <c r="AE114" s="25" t="s">
        <v>51</v>
      </c>
      <c r="AF114" s="32" t="s">
        <v>3417</v>
      </c>
      <c r="AG114" s="33"/>
    </row>
    <row r="115">
      <c r="A115" s="24" t="s">
        <v>1062</v>
      </c>
      <c r="B115" s="25" t="s">
        <v>3404</v>
      </c>
      <c r="C115" s="279">
        <v>44349.0</v>
      </c>
      <c r="D115" s="25" t="s">
        <v>51</v>
      </c>
      <c r="E115" s="42">
        <v>43901.0</v>
      </c>
      <c r="F115" s="42">
        <v>43907.0</v>
      </c>
      <c r="G115" s="32" t="s">
        <v>51</v>
      </c>
      <c r="H115" s="33">
        <v>44004.0</v>
      </c>
      <c r="I115" s="42"/>
      <c r="J115" s="42"/>
      <c r="K115" s="42"/>
      <c r="L115" s="42"/>
      <c r="M115" s="42"/>
      <c r="N115" s="42"/>
      <c r="O115" s="42">
        <v>44188.0</v>
      </c>
      <c r="P115" s="33">
        <v>44199.0</v>
      </c>
      <c r="Q115" s="33">
        <v>44312.0</v>
      </c>
      <c r="R115" s="33">
        <v>44319.0</v>
      </c>
      <c r="S115" s="33">
        <v>44340.0</v>
      </c>
      <c r="T115" s="33"/>
      <c r="U115" s="33"/>
      <c r="V115" s="33"/>
      <c r="W115" s="33"/>
      <c r="X115" s="33"/>
      <c r="Y115" s="33"/>
      <c r="Z115" s="33"/>
      <c r="AA115" s="33">
        <f t="shared" si="1"/>
        <v>44353</v>
      </c>
      <c r="AB115" s="25">
        <f>ROUNDDOWN((DATEDIF(H:H,AA:AA,"D")/7)-(DATEDIF(O:O,P:P,"D")/7)-(DATEDIF(Q:Q,R:R,"D")/7),0)</f>
        <v>47</v>
      </c>
      <c r="AC115" s="25">
        <f t="shared" si="19"/>
        <v>13</v>
      </c>
      <c r="AD115" s="25" t="s">
        <v>3398</v>
      </c>
      <c r="AE115" s="25" t="s">
        <v>51</v>
      </c>
      <c r="AF115" s="32" t="s">
        <v>3418</v>
      </c>
      <c r="AG115" s="33"/>
    </row>
    <row r="116">
      <c r="A116" s="24" t="s">
        <v>1073</v>
      </c>
      <c r="B116" s="25" t="s">
        <v>159</v>
      </c>
      <c r="C116" s="279">
        <v>44349.0</v>
      </c>
      <c r="D116" s="25" t="s">
        <v>51</v>
      </c>
      <c r="E116" s="42">
        <v>43901.0</v>
      </c>
      <c r="F116" s="42">
        <v>43906.0</v>
      </c>
      <c r="G116" s="32" t="s">
        <v>51</v>
      </c>
      <c r="H116" s="33">
        <v>44075.0</v>
      </c>
      <c r="I116" s="42">
        <v>44216.0</v>
      </c>
      <c r="J116" s="42">
        <v>44240.0</v>
      </c>
      <c r="K116" s="42"/>
      <c r="L116" s="42"/>
      <c r="M116" s="42"/>
      <c r="N116" s="42"/>
      <c r="O116" s="33">
        <v>44013.0</v>
      </c>
      <c r="P116" s="33">
        <v>44074.0</v>
      </c>
      <c r="Q116" s="33">
        <v>44175.0</v>
      </c>
      <c r="R116" s="33">
        <v>44185.0</v>
      </c>
      <c r="S116" s="33"/>
      <c r="T116" s="33"/>
      <c r="U116" s="33"/>
      <c r="V116" s="33"/>
      <c r="W116" s="33"/>
      <c r="X116" s="33"/>
      <c r="Y116" s="33"/>
      <c r="Z116" s="33"/>
      <c r="AA116" s="33">
        <f t="shared" si="1"/>
        <v>44353</v>
      </c>
      <c r="AB116" s="25">
        <f>ROUNDDOWN((DATEDIF(H:H,I:I,"D")/7)+(DATEDIF(J:J,AA:AA,"D")/7)-(DATEDIF(Q:Q,R:R,"D")/7),0)</f>
        <v>34</v>
      </c>
      <c r="AC116" s="25">
        <f>ROUNDDOWN((DATEDIF(F:F,H:H,"D")/7)-(DATEDIF(O:O,P:P,"D")/7)+(DATEDIF(I:I,J:J,"D")/7),0)</f>
        <v>18</v>
      </c>
      <c r="AD116" s="25" t="s">
        <v>3398</v>
      </c>
      <c r="AE116" s="25" t="s">
        <v>51</v>
      </c>
      <c r="AF116" s="32" t="s">
        <v>3419</v>
      </c>
      <c r="AG116" s="33"/>
    </row>
    <row r="117">
      <c r="A117" s="24" t="s">
        <v>1079</v>
      </c>
      <c r="B117" s="25" t="s">
        <v>3397</v>
      </c>
      <c r="C117" s="279">
        <v>44349.0</v>
      </c>
      <c r="D117" s="25" t="s">
        <v>51</v>
      </c>
      <c r="E117" s="42">
        <v>43901.0</v>
      </c>
      <c r="F117" s="42">
        <v>43903.0</v>
      </c>
      <c r="G117" s="25" t="s">
        <v>51</v>
      </c>
      <c r="H117" s="42">
        <v>43969.0</v>
      </c>
      <c r="I117" s="55"/>
      <c r="J117" s="55"/>
      <c r="K117" s="55"/>
      <c r="L117" s="55"/>
      <c r="M117" s="55"/>
      <c r="N117" s="55"/>
      <c r="O117" s="42">
        <v>43930.0</v>
      </c>
      <c r="P117" s="42">
        <v>43946.0</v>
      </c>
      <c r="Q117" s="42">
        <v>44016.0</v>
      </c>
      <c r="R117" s="42">
        <v>44059.0</v>
      </c>
      <c r="S117" s="42">
        <v>44183.0</v>
      </c>
      <c r="T117" s="42">
        <v>44206.0</v>
      </c>
      <c r="U117" s="42"/>
      <c r="V117" s="42"/>
      <c r="W117" s="42"/>
      <c r="X117" s="42"/>
      <c r="Y117" s="42"/>
      <c r="Z117" s="42"/>
      <c r="AA117" s="42">
        <f t="shared" si="1"/>
        <v>44353</v>
      </c>
      <c r="AB117" s="25">
        <f>ROUNDDOWN((DATEDIF(H:H,AA:AA,"D")/7)-(DATEDIF(Q:Q,R:R,"D")/7)-(DATEDIF(S:S,T:T,"D")/7),0)</f>
        <v>45</v>
      </c>
      <c r="AC117" s="25">
        <f>ROUNDDOWN((DATEDIF(F:F,H:H,"D")/7)-(DATEDIF(O:O,P:P,"D")/7),0)</f>
        <v>7</v>
      </c>
      <c r="AD117" s="25" t="s">
        <v>3398</v>
      </c>
      <c r="AE117" s="25"/>
      <c r="AF117" s="32"/>
      <c r="AG117" s="42"/>
    </row>
    <row r="118">
      <c r="A118" s="24" t="s">
        <v>1082</v>
      </c>
      <c r="B118" s="25" t="s">
        <v>159</v>
      </c>
      <c r="C118" s="279">
        <v>44349.0</v>
      </c>
      <c r="D118" s="25" t="s">
        <v>51</v>
      </c>
      <c r="E118" s="42">
        <v>43901.0</v>
      </c>
      <c r="F118" s="42">
        <v>43902.0</v>
      </c>
      <c r="G118" s="32" t="s">
        <v>51</v>
      </c>
      <c r="H118" s="33">
        <v>43976.0</v>
      </c>
      <c r="I118" s="42">
        <v>44200.0</v>
      </c>
      <c r="J118" s="42">
        <v>44270.0</v>
      </c>
      <c r="K118" s="42"/>
      <c r="L118" s="42"/>
      <c r="M118" s="42"/>
      <c r="N118" s="42"/>
      <c r="O118" s="33">
        <v>44013.0</v>
      </c>
      <c r="P118" s="33">
        <v>44074.0</v>
      </c>
      <c r="Q118" s="33">
        <v>44130.0</v>
      </c>
      <c r="R118" s="33">
        <v>44136.0</v>
      </c>
      <c r="S118" s="33">
        <v>44179.0</v>
      </c>
      <c r="T118" s="33">
        <v>44199.0</v>
      </c>
      <c r="U118" s="33"/>
      <c r="V118" s="33"/>
      <c r="W118" s="33"/>
      <c r="X118" s="33"/>
      <c r="Y118" s="33"/>
      <c r="Z118" s="33"/>
      <c r="AA118" s="33">
        <f t="shared" si="1"/>
        <v>44353</v>
      </c>
      <c r="AB118" s="25">
        <f>ROUNDDOWN((DATEDIF(H:H,I:I,"D")/7)-(DATEDIF(O:O,P:P,"D")/7)-(DATEDIF(Q:Q,R:R,"D")/7)-(DATEDIF(S:S,T:T,"D")/7)+(DATEDIF(J:J,AA:AA,"D")/7),0)</f>
        <v>31</v>
      </c>
      <c r="AC118" s="25">
        <f>ROUNDDOWN((DATEDIF(F:F,H:H,"D")/7)+(DATEDIF(I:I,J:J,"D")/7),0)</f>
        <v>20</v>
      </c>
      <c r="AD118" s="25" t="s">
        <v>3398</v>
      </c>
      <c r="AE118" s="25"/>
      <c r="AF118" s="32"/>
      <c r="AG118" s="33"/>
    </row>
    <row r="119">
      <c r="A119" s="24" t="s">
        <v>1093</v>
      </c>
      <c r="B119" s="25" t="s">
        <v>3397</v>
      </c>
      <c r="C119" s="279">
        <v>44349.0</v>
      </c>
      <c r="D119" s="25" t="s">
        <v>51</v>
      </c>
      <c r="E119" s="42">
        <v>43901.0</v>
      </c>
      <c r="F119" s="42">
        <v>43902.0</v>
      </c>
      <c r="G119" s="32" t="s">
        <v>51</v>
      </c>
      <c r="H119" s="33">
        <v>43955.0</v>
      </c>
      <c r="I119" s="42">
        <v>44200.0</v>
      </c>
      <c r="J119" s="42">
        <v>44207.0</v>
      </c>
      <c r="K119" s="42">
        <v>44235.0</v>
      </c>
      <c r="L119" s="42">
        <v>44249.0</v>
      </c>
      <c r="M119" s="42"/>
      <c r="N119" s="42"/>
      <c r="O119" s="42">
        <v>43925.0</v>
      </c>
      <c r="P119" s="33">
        <v>43940.0</v>
      </c>
      <c r="Q119" s="33">
        <v>44013.0</v>
      </c>
      <c r="R119" s="33">
        <v>44057.0</v>
      </c>
      <c r="S119" s="33">
        <v>44183.0</v>
      </c>
      <c r="T119" s="33">
        <v>44199.0</v>
      </c>
      <c r="U119" s="33"/>
      <c r="V119" s="33"/>
      <c r="W119" s="33"/>
      <c r="X119" s="33"/>
      <c r="Y119" s="33"/>
      <c r="Z119" s="33"/>
      <c r="AA119" s="33">
        <f t="shared" si="1"/>
        <v>44353</v>
      </c>
      <c r="AB119" s="25">
        <f>ROUNDDOWN((DATEDIF(H:H,I:I,"D")/7)-(DATEDIF(Q:Q,R:R,"D")/7)-(DATEDIF(S:S,T:T,"D")/7)+(DATEDIF(J:J,K:K,"D")/7)+(DATEDIF(L:L,AA:AA,"D")/7),0)</f>
        <v>45</v>
      </c>
      <c r="AC119" s="25">
        <f>ROUNDDOWN((DATEDIF(F:F,H:H,"D")/7)-(DATEDIF(O:O,P:P,"D")/7)+(DATEDIF(I:I,J:J,"D")/7)+(DATEDIF(K:K,L:L,"D")/7),0)</f>
        <v>8</v>
      </c>
      <c r="AD119" s="25" t="s">
        <v>3398</v>
      </c>
      <c r="AE119" s="25"/>
      <c r="AF119" s="32"/>
      <c r="AG119" s="33"/>
    </row>
    <row r="120">
      <c r="A120" s="24" t="s">
        <v>1105</v>
      </c>
      <c r="B120" s="25" t="s">
        <v>3397</v>
      </c>
      <c r="C120" s="279">
        <v>44349.0</v>
      </c>
      <c r="D120" s="25" t="s">
        <v>51</v>
      </c>
      <c r="E120" s="42">
        <v>43901.0</v>
      </c>
      <c r="F120" s="42">
        <v>43856.0</v>
      </c>
      <c r="G120" s="32" t="s">
        <v>51</v>
      </c>
      <c r="H120" s="33">
        <v>43955.0</v>
      </c>
      <c r="I120" s="55"/>
      <c r="J120" s="42"/>
      <c r="K120" s="42"/>
      <c r="L120" s="42"/>
      <c r="M120" s="42"/>
      <c r="N120" s="42"/>
      <c r="O120" s="55"/>
      <c r="P120" s="55"/>
      <c r="Q120" s="33"/>
      <c r="R120" s="33"/>
      <c r="S120" s="33"/>
      <c r="T120" s="33"/>
      <c r="U120" s="33"/>
      <c r="V120" s="33"/>
      <c r="W120" s="33"/>
      <c r="X120" s="33"/>
      <c r="Y120" s="33"/>
      <c r="Z120" s="33"/>
      <c r="AA120" s="33">
        <f t="shared" si="1"/>
        <v>44353</v>
      </c>
      <c r="AB120" s="282">
        <f>ROUNDDOWN((DATEDIF(H:H,AA:AA,"D")/7),0)</f>
        <v>56</v>
      </c>
      <c r="AC120" s="282">
        <f>ROUNDDOWN((DATEDIF(F:F,H:H,"D")/7),0)</f>
        <v>14</v>
      </c>
      <c r="AD120" s="25" t="s">
        <v>3398</v>
      </c>
      <c r="AE120" s="25"/>
      <c r="AF120" s="32"/>
      <c r="AG120" s="33"/>
    </row>
    <row r="121">
      <c r="A121" s="24" t="s">
        <v>1114</v>
      </c>
      <c r="B121" s="25" t="s">
        <v>3399</v>
      </c>
      <c r="C121" s="279">
        <v>44349.0</v>
      </c>
      <c r="D121" s="25" t="s">
        <v>51</v>
      </c>
      <c r="E121" s="42">
        <v>43901.0</v>
      </c>
      <c r="F121" s="42">
        <v>43913.0</v>
      </c>
      <c r="G121" s="25" t="s">
        <v>51</v>
      </c>
      <c r="H121" s="42">
        <v>43943.0</v>
      </c>
      <c r="I121" s="42">
        <v>44298.0</v>
      </c>
      <c r="J121" s="42"/>
      <c r="K121" s="42"/>
      <c r="L121" s="42"/>
      <c r="M121" s="42"/>
      <c r="N121" s="42"/>
      <c r="O121" s="42">
        <v>43929.0</v>
      </c>
      <c r="P121" s="42">
        <v>43942.0</v>
      </c>
      <c r="Q121" s="42">
        <v>44013.0</v>
      </c>
      <c r="R121" s="42">
        <v>44074.0</v>
      </c>
      <c r="S121" s="42">
        <v>44184.0</v>
      </c>
      <c r="T121" s="42">
        <v>44199.0</v>
      </c>
      <c r="U121" s="42">
        <v>44289.0</v>
      </c>
      <c r="V121" s="42">
        <v>44297.0</v>
      </c>
      <c r="W121" s="42"/>
      <c r="X121" s="42"/>
      <c r="Y121" s="42"/>
      <c r="Z121" s="42"/>
      <c r="AA121" s="42">
        <f t="shared" si="1"/>
        <v>44353</v>
      </c>
      <c r="AB121" s="25">
        <f>ROUNDDOWN((DATEDIF(H:H,AA:AA,"D")/7)-(DATEDIF(Q:Q,R:R,"D")/7)-(DATEDIF(S:S,T:T,"D")/7)-(DATEDIF(U:U,V:V,"D")/7),0)</f>
        <v>46</v>
      </c>
      <c r="AC121" s="25">
        <f>ROUNDDOWN((DATEDIF(F:F,H:H,"D")/7)-(DATEDIF(O:O,P:P,"D")/7),0)</f>
        <v>2</v>
      </c>
      <c r="AD121" s="25" t="s">
        <v>3398</v>
      </c>
      <c r="AE121" s="25"/>
      <c r="AF121" s="32"/>
      <c r="AG121" s="42"/>
    </row>
    <row r="122">
      <c r="A122" s="24" t="s">
        <v>1121</v>
      </c>
      <c r="B122" s="25" t="s">
        <v>3397</v>
      </c>
      <c r="C122" s="279">
        <v>44349.0</v>
      </c>
      <c r="D122" s="25" t="s">
        <v>51</v>
      </c>
      <c r="E122" s="42">
        <v>43901.0</v>
      </c>
      <c r="F122" s="42">
        <v>43913.0</v>
      </c>
      <c r="G122" s="25" t="s">
        <v>51</v>
      </c>
      <c r="H122" s="42">
        <v>44081.0</v>
      </c>
      <c r="I122" s="42">
        <v>44214.0</v>
      </c>
      <c r="J122" s="42">
        <v>44249.0</v>
      </c>
      <c r="K122" s="42"/>
      <c r="L122" s="42"/>
      <c r="M122" s="42"/>
      <c r="N122" s="42"/>
      <c r="O122" s="42">
        <v>43924.0</v>
      </c>
      <c r="P122" s="42">
        <v>43941.0</v>
      </c>
      <c r="Q122" s="42">
        <v>44044.0</v>
      </c>
      <c r="R122" s="42">
        <v>44080.0</v>
      </c>
      <c r="S122" s="42">
        <v>44183.0</v>
      </c>
      <c r="T122" s="42">
        <v>44199.0</v>
      </c>
      <c r="U122" s="42">
        <v>44323.0</v>
      </c>
      <c r="V122" s="42">
        <v>44339.0</v>
      </c>
      <c r="W122" s="42"/>
      <c r="X122" s="42"/>
      <c r="Y122" s="42"/>
      <c r="Z122" s="42"/>
      <c r="AA122" s="42">
        <f t="shared" si="1"/>
        <v>44353</v>
      </c>
      <c r="AB122" s="25">
        <f>ROUNDDOWN((DATEDIF(H:H,I:I,"D")/7)+(DATEDIF(J:J,AA:AA,"D")/7)-(DATEDIF(S:S,T:T,"D")/7)-(DATEDIF(U:U,V:V,"D")/7),0)</f>
        <v>29</v>
      </c>
      <c r="AC122" s="25">
        <f>ROUNDDOWN((DATEDIF(F:F,H:H,"D")/7)-(DATEDIF(O:O,P:P,"D")/7)-(DATEDIF(Q:Q,R:R,"D")/7)+(DATEDIF(I:I,J:J,"D")/7),0)</f>
        <v>21</v>
      </c>
      <c r="AD122" s="25"/>
      <c r="AE122" s="25"/>
      <c r="AF122" s="32"/>
      <c r="AG122" s="42"/>
    </row>
    <row r="123">
      <c r="A123" s="24" t="s">
        <v>1128</v>
      </c>
      <c r="B123" s="25" t="s">
        <v>3399</v>
      </c>
      <c r="C123" s="279">
        <v>44349.0</v>
      </c>
      <c r="D123" s="25" t="s">
        <v>51</v>
      </c>
      <c r="E123" s="42">
        <v>43901.0</v>
      </c>
      <c r="F123" s="42">
        <v>43906.0</v>
      </c>
      <c r="G123" s="25" t="s">
        <v>51</v>
      </c>
      <c r="H123" s="42">
        <v>44006.0</v>
      </c>
      <c r="I123" s="42">
        <v>44144.0</v>
      </c>
      <c r="J123" s="42">
        <v>44216.0</v>
      </c>
      <c r="K123" s="42">
        <v>44348.0</v>
      </c>
      <c r="L123" s="42"/>
      <c r="M123" s="42"/>
      <c r="N123" s="42"/>
      <c r="O123" s="42">
        <v>44183.0</v>
      </c>
      <c r="P123" s="42">
        <v>44215.0</v>
      </c>
      <c r="Q123" s="42"/>
      <c r="R123" s="42"/>
      <c r="S123" s="42"/>
      <c r="T123" s="42"/>
      <c r="U123" s="42"/>
      <c r="V123" s="42"/>
      <c r="W123" s="42"/>
      <c r="X123" s="42"/>
      <c r="Y123" s="42"/>
      <c r="Z123" s="42"/>
      <c r="AA123" s="42">
        <f t="shared" si="1"/>
        <v>44353</v>
      </c>
      <c r="AB123" s="25">
        <f>ROUNDDOWN((DATEDIF(H:H,I:I,"D")/7)+(DATEDIF(J:J,AA:AA,"D")/7),0)</f>
        <v>39</v>
      </c>
      <c r="AC123" s="25">
        <f>ROUNDDOWN((DATEDIF(F:F,H:H,"D")/7)-(DATEDIF(O:O,P:P,"D")/7)+(DATEDIF(I:I,J:J,"D")/7),0)</f>
        <v>20</v>
      </c>
      <c r="AD123" s="25" t="s">
        <v>3400</v>
      </c>
      <c r="AE123" s="25"/>
      <c r="AF123" s="32"/>
      <c r="AG123" s="42"/>
    </row>
    <row r="124">
      <c r="A124" s="24" t="s">
        <v>1139</v>
      </c>
      <c r="B124" s="25" t="s">
        <v>3397</v>
      </c>
      <c r="C124" s="279">
        <v>44349.0</v>
      </c>
      <c r="D124" s="25" t="s">
        <v>51</v>
      </c>
      <c r="E124" s="42">
        <v>43901.0</v>
      </c>
      <c r="F124" s="42">
        <v>43902.0</v>
      </c>
      <c r="G124" s="32" t="s">
        <v>51</v>
      </c>
      <c r="H124" s="33">
        <v>44013.0</v>
      </c>
      <c r="I124" s="42"/>
      <c r="J124" s="42"/>
      <c r="K124" s="42"/>
      <c r="L124" s="42"/>
      <c r="M124" s="42"/>
      <c r="N124" s="42"/>
      <c r="O124" s="42">
        <v>43982.0</v>
      </c>
      <c r="P124" s="33">
        <v>43993.0</v>
      </c>
      <c r="Q124" s="33">
        <v>44169.0</v>
      </c>
      <c r="R124" s="33">
        <v>44205.0</v>
      </c>
      <c r="S124" s="33">
        <v>44260.0</v>
      </c>
      <c r="T124" s="33">
        <v>44268.0</v>
      </c>
      <c r="U124" s="33"/>
      <c r="V124" s="33"/>
      <c r="W124" s="33"/>
      <c r="X124" s="33"/>
      <c r="Y124" s="33"/>
      <c r="Z124" s="33"/>
      <c r="AA124" s="33">
        <f t="shared" si="1"/>
        <v>44353</v>
      </c>
      <c r="AB124" s="25">
        <f>ROUNDDOWN((DATEDIF(H:H,AA:AA,"D")/7)-(DATEDIF(Q:Q,R:R,"D")/7)-(DATEDIF(S:S,T:T,"D")/7),0)</f>
        <v>42</v>
      </c>
      <c r="AC124" s="25">
        <f>ROUNDDOWN((DATEDIF(F:F,H:H,"D")/7)-(DATEDIF(O:O,P:P,"D")/7),0)</f>
        <v>14</v>
      </c>
      <c r="AD124" s="25" t="s">
        <v>3398</v>
      </c>
      <c r="AE124" s="25"/>
      <c r="AF124" s="32"/>
      <c r="AG124" s="33"/>
    </row>
    <row r="125">
      <c r="A125" s="24" t="s">
        <v>1148</v>
      </c>
      <c r="B125" s="25" t="s">
        <v>3397</v>
      </c>
      <c r="C125" s="279">
        <v>44349.0</v>
      </c>
      <c r="D125" s="25" t="s">
        <v>51</v>
      </c>
      <c r="E125" s="42">
        <v>43901.0</v>
      </c>
      <c r="F125" s="42">
        <v>43909.0</v>
      </c>
      <c r="G125" s="25" t="s">
        <v>51</v>
      </c>
      <c r="H125" s="42">
        <v>44088.0</v>
      </c>
      <c r="I125" s="42">
        <v>44200.0</v>
      </c>
      <c r="J125" s="42">
        <v>44221.0</v>
      </c>
      <c r="K125" s="42"/>
      <c r="L125" s="42"/>
      <c r="M125" s="42"/>
      <c r="N125" s="42"/>
      <c r="O125" s="42">
        <v>43911.0</v>
      </c>
      <c r="P125" s="42">
        <v>43918.0</v>
      </c>
      <c r="Q125" s="42">
        <v>44013.0</v>
      </c>
      <c r="R125" s="42">
        <v>44087.0</v>
      </c>
      <c r="S125" s="42">
        <v>44178.0</v>
      </c>
      <c r="T125" s="42">
        <v>44199.0</v>
      </c>
      <c r="U125" s="42">
        <v>44286.0</v>
      </c>
      <c r="V125" s="42">
        <v>44291.0</v>
      </c>
      <c r="W125" s="42"/>
      <c r="X125" s="42"/>
      <c r="Y125" s="42"/>
      <c r="Z125" s="42"/>
      <c r="AA125" s="42">
        <f t="shared" si="1"/>
        <v>44353</v>
      </c>
      <c r="AB125" s="25">
        <f>ROUNDDOWN((DATEDIF(H:H,I:I,"D")/7)+(DATEDIF(J:J,AA:AA,"D")/7)-(DATEDIF(S:S,T:T,"D")/7)-(DATEDIF(U:U,V:V,"D")/7),0)</f>
        <v>31</v>
      </c>
      <c r="AC125" s="25">
        <f t="shared" ref="AC125:AC126" si="20">ROUNDDOWN((DATEDIF(F:F,H:H,"D")/7)-(DATEDIF(O:O,P:P,"D")/7)-(DATEDIF(Q:Q,R:R,"D")/7)+(DATEDIF(I:I,J:J,"D")/7),0)</f>
        <v>17</v>
      </c>
      <c r="AD125" s="25" t="s">
        <v>3398</v>
      </c>
      <c r="AE125" s="25"/>
      <c r="AF125" s="32"/>
      <c r="AG125" s="42"/>
    </row>
    <row r="126">
      <c r="A126" s="24" t="s">
        <v>1154</v>
      </c>
      <c r="B126" s="25" t="s">
        <v>3397</v>
      </c>
      <c r="C126" s="279">
        <v>44349.0</v>
      </c>
      <c r="D126" s="25" t="s">
        <v>51</v>
      </c>
      <c r="E126" s="42">
        <v>43901.0</v>
      </c>
      <c r="F126" s="42">
        <v>43902.0</v>
      </c>
      <c r="G126" s="25" t="s">
        <v>51</v>
      </c>
      <c r="H126" s="42">
        <v>44102.0</v>
      </c>
      <c r="I126" s="42">
        <v>44265.0</v>
      </c>
      <c r="J126" s="42">
        <v>44298.0</v>
      </c>
      <c r="K126" s="42"/>
      <c r="L126" s="42"/>
      <c r="M126" s="42"/>
      <c r="N126" s="42"/>
      <c r="O126" s="42">
        <v>43929.0</v>
      </c>
      <c r="P126" s="42">
        <v>43938.0</v>
      </c>
      <c r="Q126" s="42">
        <v>44009.0</v>
      </c>
      <c r="R126" s="42">
        <v>44101.0</v>
      </c>
      <c r="S126" s="42">
        <v>44183.0</v>
      </c>
      <c r="T126" s="42">
        <v>44200.0</v>
      </c>
      <c r="U126" s="42"/>
      <c r="V126" s="42"/>
      <c r="W126" s="42"/>
      <c r="X126" s="42"/>
      <c r="Y126" s="42"/>
      <c r="Z126" s="42"/>
      <c r="AA126" s="42">
        <f t="shared" si="1"/>
        <v>44353</v>
      </c>
      <c r="AB126" s="25">
        <f>ROUNDDOWN((DATEDIF(H:H,I:I,"D")/7)+(DATEDIF(J:J,AA:AA,"D")/7)-(DATEDIF(S:S,T:T,"D")/7),0)</f>
        <v>28</v>
      </c>
      <c r="AC126" s="25">
        <f t="shared" si="20"/>
        <v>18</v>
      </c>
      <c r="AD126" s="25" t="s">
        <v>3398</v>
      </c>
      <c r="AE126" s="25"/>
      <c r="AF126" s="32"/>
      <c r="AG126" s="42"/>
    </row>
    <row r="127">
      <c r="A127" s="24" t="s">
        <v>1165</v>
      </c>
      <c r="B127" s="25" t="s">
        <v>3404</v>
      </c>
      <c r="C127" s="279">
        <v>44349.0</v>
      </c>
      <c r="D127" s="25" t="s">
        <v>159</v>
      </c>
      <c r="E127" s="42">
        <v>43901.0</v>
      </c>
      <c r="F127" s="42">
        <v>43920.0</v>
      </c>
      <c r="G127" s="25" t="s">
        <v>51</v>
      </c>
      <c r="H127" s="42">
        <v>44062.0</v>
      </c>
      <c r="I127" s="55"/>
      <c r="J127" s="55"/>
      <c r="K127" s="55"/>
      <c r="L127" s="55"/>
      <c r="M127" s="55"/>
      <c r="N127" s="55"/>
      <c r="O127" s="42">
        <v>43925.0</v>
      </c>
      <c r="P127" s="42">
        <v>43933.0</v>
      </c>
      <c r="Q127" s="42">
        <v>43967.0</v>
      </c>
      <c r="R127" s="42">
        <v>44054.0</v>
      </c>
      <c r="S127" s="42">
        <v>44186.0</v>
      </c>
      <c r="T127" s="42">
        <v>44197.0</v>
      </c>
      <c r="U127" s="42">
        <v>44331.0</v>
      </c>
      <c r="V127" s="42"/>
      <c r="W127" s="42"/>
      <c r="X127" s="42"/>
      <c r="Y127" s="42"/>
      <c r="Z127" s="42"/>
      <c r="AA127" s="42">
        <f t="shared" si="1"/>
        <v>44353</v>
      </c>
      <c r="AB127" s="25">
        <f>ROUNDDOWN((DATEDIF(H:H,AA:AA,"D")/7)-(DATEDIF(S:S,T:T,"D")/7),0)</f>
        <v>40</v>
      </c>
      <c r="AC127" s="25">
        <f>ROUNDDOWN((DATEDIF(F:F,H:H,"D")/7)-(DATEDIF(O:O,P:P,"D")/7)-(DATEDIF(Q:Q,R:R,"D")/7),0)</f>
        <v>6</v>
      </c>
      <c r="AD127" s="25" t="s">
        <v>3398</v>
      </c>
      <c r="AE127" s="25"/>
      <c r="AF127" s="32"/>
      <c r="AG127" s="42"/>
    </row>
    <row r="128">
      <c r="A128" s="24" t="s">
        <v>1168</v>
      </c>
      <c r="B128" s="25" t="s">
        <v>3397</v>
      </c>
      <c r="C128" s="279">
        <v>44349.0</v>
      </c>
      <c r="D128" s="25" t="s">
        <v>51</v>
      </c>
      <c r="E128" s="42">
        <v>43901.0</v>
      </c>
      <c r="F128" s="42">
        <v>43905.0</v>
      </c>
      <c r="G128" s="25" t="s">
        <v>51</v>
      </c>
      <c r="H128" s="42">
        <v>44075.0</v>
      </c>
      <c r="I128" s="42">
        <v>44201.0</v>
      </c>
      <c r="J128" s="42">
        <v>44207.0</v>
      </c>
      <c r="K128" s="42"/>
      <c r="L128" s="42"/>
      <c r="M128" s="42"/>
      <c r="N128" s="42"/>
      <c r="O128" s="42">
        <v>43917.0</v>
      </c>
      <c r="P128" s="42">
        <v>43927.0</v>
      </c>
      <c r="Q128" s="42">
        <v>44043.0</v>
      </c>
      <c r="R128" s="42">
        <v>44074.0</v>
      </c>
      <c r="S128" s="42">
        <v>44134.0</v>
      </c>
      <c r="T128" s="42">
        <v>44150.0</v>
      </c>
      <c r="U128" s="42">
        <v>44239.0</v>
      </c>
      <c r="V128" s="42">
        <v>44255.0</v>
      </c>
      <c r="W128" s="42"/>
      <c r="X128" s="42"/>
      <c r="Y128" s="42"/>
      <c r="Z128" s="42"/>
      <c r="AA128" s="42">
        <f t="shared" si="1"/>
        <v>44353</v>
      </c>
      <c r="AB128" s="25">
        <f>ROUNDDOWN((DATEDIF(H:H,I:I,"D")/7)-(DATEDIF(S:S,T:T,"D")/7)-(DATEDIF(U:U,V:V,"D")/7)+(DATEDIF(J:J,AA:AA,"D")/7),0)</f>
        <v>34</v>
      </c>
      <c r="AC128" s="25">
        <f>ROUNDDOWN((DATEDIF(F:F,H:H,"D")/7)-(DATEDIF(O:O,P:P,"D")/7)-(DATEDIF(Q:Q,R:R,"D")/7)+(DATEDIF(I:I,J:J,"D")/7),0)</f>
        <v>19</v>
      </c>
      <c r="AD128" s="25" t="s">
        <v>3398</v>
      </c>
      <c r="AE128" s="25"/>
      <c r="AF128" s="32"/>
      <c r="AG128" s="42"/>
    </row>
    <row r="129" ht="54.75" customHeight="1">
      <c r="A129" s="24" t="s">
        <v>1172</v>
      </c>
      <c r="B129" s="25" t="s">
        <v>3404</v>
      </c>
      <c r="C129" s="279">
        <v>44349.0</v>
      </c>
      <c r="D129" s="25" t="s">
        <v>51</v>
      </c>
      <c r="E129" s="42">
        <v>43901.0</v>
      </c>
      <c r="F129" s="42">
        <v>43909.0</v>
      </c>
      <c r="G129" s="25" t="s">
        <v>51</v>
      </c>
      <c r="H129" s="42">
        <v>44013.0</v>
      </c>
      <c r="I129" s="42">
        <v>44265.0</v>
      </c>
      <c r="J129" s="42"/>
      <c r="K129" s="42"/>
      <c r="L129" s="42"/>
      <c r="M129" s="42"/>
      <c r="N129" s="42"/>
      <c r="O129" s="42">
        <v>43927.0</v>
      </c>
      <c r="P129" s="42">
        <v>43939.0</v>
      </c>
      <c r="Q129" s="42">
        <v>43960.0</v>
      </c>
      <c r="R129" s="42">
        <v>44003.0</v>
      </c>
      <c r="S129" s="42">
        <v>44182.0</v>
      </c>
      <c r="T129" s="42">
        <v>44202.0</v>
      </c>
      <c r="U129" s="42">
        <v>44282.0</v>
      </c>
      <c r="V129" s="42"/>
      <c r="W129" s="42"/>
      <c r="X129" s="42"/>
      <c r="Y129" s="42"/>
      <c r="Z129" s="42"/>
      <c r="AA129" s="42">
        <f t="shared" si="1"/>
        <v>44353</v>
      </c>
      <c r="AB129" s="25">
        <f>ROUNDDOWN((DATEDIF(H:H,I:I,"D")/7)-(DATEDIF(S:S,T:T,"D")/7),0)</f>
        <v>33</v>
      </c>
      <c r="AC129" s="25">
        <f>ROUNDDOWN((DATEDIF(F:F,H:H,"D")/7)-(DATEDIF(O:O,P:P,"D")/7)-(DATEDIF(Q:Q,R:R,"D")/7)+(DATEDIF(I:I,AA:AA,"D")/7)-(DATEDIF(U:U,AA:AA,"D")/7),0)</f>
        <v>9</v>
      </c>
      <c r="AD129" s="25"/>
      <c r="AE129" s="25" t="s">
        <v>560</v>
      </c>
      <c r="AF129" s="44" t="s">
        <v>3420</v>
      </c>
      <c r="AG129" s="42"/>
    </row>
    <row r="130">
      <c r="A130" s="24" t="s">
        <v>1181</v>
      </c>
      <c r="B130" s="25" t="s">
        <v>159</v>
      </c>
      <c r="C130" s="279">
        <v>44349.0</v>
      </c>
      <c r="D130" s="25" t="s">
        <v>51</v>
      </c>
      <c r="E130" s="42">
        <v>43901.0</v>
      </c>
      <c r="F130" s="42">
        <v>43910.0</v>
      </c>
      <c r="G130" s="32" t="s">
        <v>51</v>
      </c>
      <c r="H130" s="33">
        <v>44256.0</v>
      </c>
      <c r="I130" s="42"/>
      <c r="J130" s="42"/>
      <c r="K130" s="42"/>
      <c r="L130" s="42"/>
      <c r="M130" s="42"/>
      <c r="N130" s="42"/>
      <c r="O130" s="42">
        <v>43927.0</v>
      </c>
      <c r="P130" s="33">
        <v>43938.0</v>
      </c>
      <c r="Q130" s="33">
        <v>44044.0</v>
      </c>
      <c r="R130" s="33">
        <v>44074.0</v>
      </c>
      <c r="S130" s="33">
        <v>44184.0</v>
      </c>
      <c r="T130" s="33">
        <v>44207.0</v>
      </c>
      <c r="U130" s="33"/>
      <c r="V130" s="33"/>
      <c r="W130" s="33"/>
      <c r="X130" s="33"/>
      <c r="Y130" s="33"/>
      <c r="Z130" s="33"/>
      <c r="AA130" s="33">
        <f t="shared" si="1"/>
        <v>44353</v>
      </c>
      <c r="AB130" s="25">
        <f t="shared" ref="AB130:AB131" si="21">ROUNDDOWN((DATEDIF(H:H,AA:AA,"D")/7),0)</f>
        <v>13</v>
      </c>
      <c r="AC130" s="25">
        <f>ROUNDDOWN((DATEDIF(F:F,H:H,"D")/7)-(DATEDIF(O:O,P:P,"D")/7)-(DATEDIF(Q:Q,R:R,"D")/7)-(DATEDIF(S:S,T:T,"D")/7),0)</f>
        <v>40</v>
      </c>
      <c r="AD130" s="25"/>
      <c r="AE130" s="25"/>
      <c r="AF130" s="32"/>
      <c r="AG130" s="33"/>
    </row>
    <row r="131">
      <c r="A131" s="24" t="s">
        <v>1191</v>
      </c>
      <c r="B131" s="25" t="s">
        <v>3397</v>
      </c>
      <c r="C131" s="279">
        <v>44349.0</v>
      </c>
      <c r="D131" s="25" t="s">
        <v>51</v>
      </c>
      <c r="E131" s="42">
        <v>43901.0</v>
      </c>
      <c r="F131" s="42">
        <v>43906.0</v>
      </c>
      <c r="G131" s="25" t="s">
        <v>51</v>
      </c>
      <c r="H131" s="42">
        <v>44053.0</v>
      </c>
      <c r="I131" s="42"/>
      <c r="J131" s="42"/>
      <c r="K131" s="42"/>
      <c r="L131" s="42"/>
      <c r="M131" s="42"/>
      <c r="N131" s="42"/>
      <c r="O131" s="42"/>
      <c r="P131" s="42"/>
      <c r="Q131" s="42"/>
      <c r="R131" s="42"/>
      <c r="S131" s="42"/>
      <c r="T131" s="42"/>
      <c r="U131" s="42"/>
      <c r="V131" s="42"/>
      <c r="W131" s="42"/>
      <c r="X131" s="42"/>
      <c r="Y131" s="42"/>
      <c r="Z131" s="42"/>
      <c r="AA131" s="42">
        <f t="shared" si="1"/>
        <v>44353</v>
      </c>
      <c r="AB131" s="282">
        <f t="shared" si="21"/>
        <v>42</v>
      </c>
      <c r="AC131" s="282">
        <f>ROUNDDOWN((DATEDIF(F:F,H:H,"D")/7),0)</f>
        <v>21</v>
      </c>
      <c r="AD131" s="25"/>
      <c r="AE131" s="25"/>
      <c r="AF131" s="32"/>
      <c r="AG131" s="42"/>
    </row>
    <row r="132">
      <c r="A132" s="24" t="s">
        <v>1197</v>
      </c>
      <c r="B132" s="25" t="s">
        <v>3397</v>
      </c>
      <c r="C132" s="279">
        <v>44349.0</v>
      </c>
      <c r="D132" s="25" t="s">
        <v>51</v>
      </c>
      <c r="E132" s="42">
        <v>43901.0</v>
      </c>
      <c r="F132" s="42">
        <v>43900.0</v>
      </c>
      <c r="G132" s="32" t="s">
        <v>51</v>
      </c>
      <c r="H132" s="33">
        <v>44075.0</v>
      </c>
      <c r="I132" s="42">
        <v>44256.0</v>
      </c>
      <c r="J132" s="42">
        <v>44270.0</v>
      </c>
      <c r="K132" s="42">
        <v>44288.0</v>
      </c>
      <c r="L132" s="42">
        <v>44301.0</v>
      </c>
      <c r="M132" s="42"/>
      <c r="N132" s="42"/>
      <c r="O132" s="42">
        <v>44013.0</v>
      </c>
      <c r="P132" s="33">
        <v>44074.0</v>
      </c>
      <c r="Q132" s="33">
        <v>44186.0</v>
      </c>
      <c r="R132" s="33">
        <v>44206.0</v>
      </c>
      <c r="S132" s="33">
        <v>44317.0</v>
      </c>
      <c r="T132" s="33">
        <v>44326.0</v>
      </c>
      <c r="U132" s="33"/>
      <c r="V132" s="33"/>
      <c r="W132" s="33"/>
      <c r="X132" s="33"/>
      <c r="Y132" s="33"/>
      <c r="Z132" s="33"/>
      <c r="AA132" s="33">
        <f t="shared" si="1"/>
        <v>44353</v>
      </c>
      <c r="AB132" s="25">
        <f>ROUNDDOWN((DATEDIF(H:H,I:I,"D")/7)-(DATEDIF(Q:Q,R:R,"D")/7)+(DATEDIF(J:J,K:K,"D")/7)+(DATEDIF(L:L,AA:AA,"D")/7)-(DATEDIF(S:S,T:T,"D")/7),0)</f>
        <v>31</v>
      </c>
      <c r="AC132" s="25">
        <f>ROUNDDOWN((DATEDIF(F:F,H:H,"D")/7)-(DATEDIF(O:O,P:P,"D")/7)+(DATEDIF(I:I,J:J,"D")/7)+(DATEDIF(K:K,L:L,"D")/7),0)</f>
        <v>20</v>
      </c>
      <c r="AD132" s="25" t="s">
        <v>3398</v>
      </c>
      <c r="AE132" s="25"/>
      <c r="AF132" s="32"/>
      <c r="AG132" s="33"/>
    </row>
    <row r="133">
      <c r="A133" s="24" t="s">
        <v>1206</v>
      </c>
      <c r="B133" s="25" t="s">
        <v>3397</v>
      </c>
      <c r="C133" s="279">
        <v>44349.0</v>
      </c>
      <c r="D133" s="25" t="s">
        <v>51</v>
      </c>
      <c r="E133" s="42">
        <v>43901.0</v>
      </c>
      <c r="F133" s="42">
        <v>43906.0</v>
      </c>
      <c r="G133" s="32" t="s">
        <v>51</v>
      </c>
      <c r="H133" s="33">
        <v>43962.0</v>
      </c>
      <c r="I133" s="42">
        <v>44295.0</v>
      </c>
      <c r="J133" s="42">
        <v>44308.0</v>
      </c>
      <c r="K133" s="42"/>
      <c r="L133" s="42"/>
      <c r="M133" s="42"/>
      <c r="N133" s="42"/>
      <c r="O133" s="33">
        <v>43935.0</v>
      </c>
      <c r="P133" s="33">
        <v>43945.0</v>
      </c>
      <c r="Q133" s="33">
        <v>44013.0</v>
      </c>
      <c r="R133" s="33">
        <v>44075.0</v>
      </c>
      <c r="S133" s="33">
        <v>44183.0</v>
      </c>
      <c r="T133" s="33">
        <v>44200.0</v>
      </c>
      <c r="U133" s="33">
        <v>44246.0</v>
      </c>
      <c r="V133" s="33">
        <v>44263.0</v>
      </c>
      <c r="W133" s="33">
        <v>44308.0</v>
      </c>
      <c r="X133" s="33">
        <v>44326.0</v>
      </c>
      <c r="Y133" s="33"/>
      <c r="Z133" s="33"/>
      <c r="AA133" s="33">
        <f t="shared" si="1"/>
        <v>44353</v>
      </c>
      <c r="AB133" s="25">
        <f>ROUNDDOWN((DATEDIF(H:H,AA:AA,"D")/7)-(DATEDIF(Q:Q,R:R,"D")/7)-(DATEDIF(S:S,T:T,"D")/7)-(DATEDIF(U:U,V:V,"D")/7)-(DATEDIF(W:W,X:X,"D")/7),0)</f>
        <v>39</v>
      </c>
      <c r="AC133" s="25">
        <f>ROUNDDOWN((DATEDIF(F:F,H:H,"D")/7)-(DATEDIF(O:O,P:P,"D")/7)+(DATEDIF(I:I,J:J,"D")/7),0)</f>
        <v>8</v>
      </c>
      <c r="AD133" s="25" t="s">
        <v>3398</v>
      </c>
      <c r="AE133" s="25"/>
      <c r="AF133" s="32"/>
      <c r="AG133" s="33"/>
    </row>
    <row r="134">
      <c r="A134" s="24" t="s">
        <v>1214</v>
      </c>
      <c r="B134" s="25" t="s">
        <v>159</v>
      </c>
      <c r="C134" s="279">
        <v>44349.0</v>
      </c>
      <c r="D134" s="25" t="s">
        <v>51</v>
      </c>
      <c r="E134" s="42">
        <v>43901.0</v>
      </c>
      <c r="F134" s="42">
        <v>43881.0</v>
      </c>
      <c r="G134" s="32" t="s">
        <v>51</v>
      </c>
      <c r="H134" s="33">
        <v>44075.0</v>
      </c>
      <c r="I134" s="42">
        <v>44228.0</v>
      </c>
      <c r="J134" s="42">
        <v>44256.0</v>
      </c>
      <c r="K134" s="42"/>
      <c r="L134" s="42"/>
      <c r="M134" s="42"/>
      <c r="N134" s="42"/>
      <c r="O134" s="42">
        <v>43924.0</v>
      </c>
      <c r="P134" s="42">
        <v>43934.0</v>
      </c>
      <c r="Q134" s="33">
        <v>44013.0</v>
      </c>
      <c r="R134" s="33">
        <v>44074.0</v>
      </c>
      <c r="S134" s="33">
        <v>44184.0</v>
      </c>
      <c r="T134" s="33">
        <v>44227.0</v>
      </c>
      <c r="U134" s="33">
        <v>44282.0</v>
      </c>
      <c r="V134" s="33">
        <v>44290.0</v>
      </c>
      <c r="W134" s="33"/>
      <c r="X134" s="33"/>
      <c r="Y134" s="33"/>
      <c r="Z134" s="33"/>
      <c r="AA134" s="33">
        <f t="shared" si="1"/>
        <v>44353</v>
      </c>
      <c r="AB134" s="25">
        <f>ROUNDDOWN((DATEDIF(H:H,I:I,"D")/7)+(DATEDIF(J:J,AA:AA,"D")/7)-(DATEDIF(S:S,T:T,"D")/7)-(DATEDIF(U:U,V:V,"D")/7),0)</f>
        <v>28</v>
      </c>
      <c r="AC134" s="25">
        <f>ROUNDDOWN((DATEDIF(F:F,H:H,"D")/7)-(DATEDIF(O:O,P:P,"D")/7)-(DATEDIF(Q:Q,R:R,"D")/7)+(DATEDIF(I:I,J:J,"D")/7),0)</f>
        <v>21</v>
      </c>
      <c r="AD134" s="25"/>
      <c r="AE134" s="25"/>
      <c r="AF134" s="32"/>
      <c r="AG134" s="33"/>
    </row>
    <row r="135">
      <c r="A135" s="24" t="s">
        <v>1224</v>
      </c>
      <c r="B135" s="25" t="s">
        <v>3397</v>
      </c>
      <c r="C135" s="279">
        <v>44349.0</v>
      </c>
      <c r="D135" s="25" t="s">
        <v>51</v>
      </c>
      <c r="E135" s="42">
        <v>43901.0</v>
      </c>
      <c r="F135" s="42">
        <v>43903.0</v>
      </c>
      <c r="G135" s="25" t="s">
        <v>51</v>
      </c>
      <c r="H135" s="42">
        <v>44105.0</v>
      </c>
      <c r="I135" s="42">
        <v>44265.0</v>
      </c>
      <c r="J135" s="42">
        <v>44291.0</v>
      </c>
      <c r="K135" s="42"/>
      <c r="L135" s="42"/>
      <c r="M135" s="42"/>
      <c r="N135" s="42"/>
      <c r="O135" s="42">
        <v>43993.0</v>
      </c>
      <c r="P135" s="42">
        <v>44104.0</v>
      </c>
      <c r="Q135" s="42"/>
      <c r="R135" s="42"/>
      <c r="S135" s="42"/>
      <c r="T135" s="42"/>
      <c r="U135" s="42"/>
      <c r="V135" s="42"/>
      <c r="W135" s="42"/>
      <c r="X135" s="42"/>
      <c r="Y135" s="42"/>
      <c r="Z135" s="42"/>
      <c r="AA135" s="42">
        <f t="shared" si="1"/>
        <v>44353</v>
      </c>
      <c r="AB135" s="25">
        <f>ROUNDDOWN((DATEDIF(H:H,I:I,"D")/7)+(DATEDIF(J:J,AA:AA,"D")/7),0)</f>
        <v>31</v>
      </c>
      <c r="AC135" s="25">
        <f>ROUNDDOWN((DATEDIF(F:F,H:H,"D")/7)-(DATEDIF(O:O,P:P,"D")/7)+(DATEDIF(I:I,J:J,"D")/7),0)</f>
        <v>16</v>
      </c>
      <c r="AD135" s="25" t="s">
        <v>3398</v>
      </c>
      <c r="AE135" s="25" t="s">
        <v>51</v>
      </c>
      <c r="AF135" s="32" t="s">
        <v>3421</v>
      </c>
      <c r="AG135" s="42"/>
    </row>
    <row r="136">
      <c r="A136" s="24" t="s">
        <v>1231</v>
      </c>
      <c r="B136" s="25" t="s">
        <v>3397</v>
      </c>
      <c r="C136" s="279">
        <v>44349.0</v>
      </c>
      <c r="D136" s="25" t="s">
        <v>51</v>
      </c>
      <c r="E136" s="42">
        <v>43901.0</v>
      </c>
      <c r="F136" s="42">
        <v>43906.0</v>
      </c>
      <c r="G136" s="25" t="s">
        <v>51</v>
      </c>
      <c r="H136" s="42">
        <v>44081.0</v>
      </c>
      <c r="I136" s="42"/>
      <c r="J136" s="42"/>
      <c r="K136" s="42"/>
      <c r="L136" s="42"/>
      <c r="M136" s="42"/>
      <c r="N136" s="42"/>
      <c r="O136" s="42">
        <v>43919.0</v>
      </c>
      <c r="P136" s="42">
        <v>43933.0</v>
      </c>
      <c r="Q136" s="42">
        <v>44041.0</v>
      </c>
      <c r="R136" s="42">
        <v>44080.0</v>
      </c>
      <c r="S136" s="42">
        <v>44186.0</v>
      </c>
      <c r="T136" s="42">
        <v>44204.0</v>
      </c>
      <c r="U136" s="42">
        <v>44220.0</v>
      </c>
      <c r="V136" s="42">
        <v>44227.0</v>
      </c>
      <c r="W136" s="42"/>
      <c r="X136" s="42"/>
      <c r="Y136" s="42"/>
      <c r="Z136" s="42"/>
      <c r="AA136" s="42">
        <f t="shared" si="1"/>
        <v>44353</v>
      </c>
      <c r="AB136" s="25">
        <f>ROUNDDOWN((DATEDIF(H:H,AA:AA,"D")/7)-(DATEDIF(S:S,T:T,"D")/7)-(DATEDIF(U:U,V:V,"D")/7),0)</f>
        <v>35</v>
      </c>
      <c r="AC136" s="25">
        <f>ROUNDDOWN((DATEDIF(F:F,H:H,"D")/7)-(DATEDIF(O:O,P:P,"D")/7)-(DATEDIF(Q:Q,R:R,"D")/7),0)</f>
        <v>17</v>
      </c>
      <c r="AD136" s="25" t="s">
        <v>3398</v>
      </c>
      <c r="AE136" s="25"/>
      <c r="AF136" s="32"/>
      <c r="AG136" s="42"/>
    </row>
    <row r="137">
      <c r="A137" s="24" t="s">
        <v>1241</v>
      </c>
      <c r="B137" s="25" t="s">
        <v>3397</v>
      </c>
      <c r="C137" s="279">
        <v>44349.0</v>
      </c>
      <c r="D137" s="25" t="s">
        <v>51</v>
      </c>
      <c r="E137" s="42">
        <v>43901.0</v>
      </c>
      <c r="F137" s="42">
        <v>43913.0</v>
      </c>
      <c r="G137" s="25" t="s">
        <v>51</v>
      </c>
      <c r="H137" s="42">
        <v>44105.0</v>
      </c>
      <c r="I137" s="42"/>
      <c r="J137" s="42"/>
      <c r="K137" s="42"/>
      <c r="L137" s="42"/>
      <c r="M137" s="42"/>
      <c r="N137" s="42"/>
      <c r="O137" s="42">
        <v>43959.0</v>
      </c>
      <c r="P137" s="42">
        <v>43976.0</v>
      </c>
      <c r="Q137" s="42">
        <v>44137.0</v>
      </c>
      <c r="R137" s="42">
        <v>44144.0</v>
      </c>
      <c r="S137" s="42">
        <v>44172.0</v>
      </c>
      <c r="T137" s="42">
        <v>44225.0</v>
      </c>
      <c r="U137" s="42">
        <v>44254.0</v>
      </c>
      <c r="V137" s="42">
        <v>44276.0</v>
      </c>
      <c r="W137" s="42"/>
      <c r="X137" s="42"/>
      <c r="Y137" s="42"/>
      <c r="Z137" s="42"/>
      <c r="AA137" s="42">
        <f t="shared" si="1"/>
        <v>44353</v>
      </c>
      <c r="AB137" s="25">
        <f>ROUNDDOWN((DATEDIF(H:H,AA:AA,"D")/7)-(DATEDIF(Q:Q,R:R,"D")/7)-(DATEDIF(S:S,T:T,"D")/7)-(DATEDIF(U:U,V:V,"D")/7),0)</f>
        <v>23</v>
      </c>
      <c r="AC137" s="25">
        <f t="shared" ref="AC137:AC138" si="22">ROUNDDOWN((DATEDIF(F:F,H:H,"D")/7)-(DATEDIF(O:O,P:P,"D")/7),0)</f>
        <v>25</v>
      </c>
      <c r="AD137" s="25"/>
      <c r="AE137" s="25"/>
      <c r="AF137" s="32"/>
      <c r="AG137" s="42"/>
    </row>
    <row r="138">
      <c r="A138" s="24" t="s">
        <v>1247</v>
      </c>
      <c r="B138" s="25" t="s">
        <v>3399</v>
      </c>
      <c r="C138" s="279">
        <v>44349.0</v>
      </c>
      <c r="D138" s="25" t="s">
        <v>51</v>
      </c>
      <c r="E138" s="42">
        <v>43901.0</v>
      </c>
      <c r="F138" s="42">
        <v>43910.0</v>
      </c>
      <c r="G138" s="25" t="s">
        <v>51</v>
      </c>
      <c r="H138" s="42">
        <v>44033.0</v>
      </c>
      <c r="I138" s="42"/>
      <c r="J138" s="42"/>
      <c r="K138" s="42"/>
      <c r="L138" s="42"/>
      <c r="M138" s="42"/>
      <c r="N138" s="42"/>
      <c r="O138" s="42">
        <v>43952.0</v>
      </c>
      <c r="P138" s="42">
        <v>43982.0</v>
      </c>
      <c r="Q138" s="42">
        <v>44190.0</v>
      </c>
      <c r="R138" s="42">
        <v>44200.0</v>
      </c>
      <c r="S138" s="42"/>
      <c r="T138" s="42"/>
      <c r="U138" s="42"/>
      <c r="V138" s="42"/>
      <c r="W138" s="42"/>
      <c r="X138" s="42"/>
      <c r="Y138" s="42"/>
      <c r="Z138" s="42"/>
      <c r="AA138" s="42">
        <f t="shared" si="1"/>
        <v>44353</v>
      </c>
      <c r="AB138" s="25">
        <f>ROUNDDOWN((DATEDIF(H:H,AA:AA,"D")/7)-(DATEDIF(Q:Q,R:R,"D")/7),0)</f>
        <v>44</v>
      </c>
      <c r="AC138" s="25">
        <f t="shared" si="22"/>
        <v>13</v>
      </c>
      <c r="AD138" s="25"/>
      <c r="AE138" s="25"/>
      <c r="AF138" s="32"/>
      <c r="AG138" s="42"/>
    </row>
    <row r="139">
      <c r="A139" s="24" t="s">
        <v>1255</v>
      </c>
      <c r="B139" s="25" t="s">
        <v>3397</v>
      </c>
      <c r="C139" s="279">
        <v>44349.0</v>
      </c>
      <c r="D139" s="25" t="s">
        <v>51</v>
      </c>
      <c r="E139" s="42">
        <v>43901.0</v>
      </c>
      <c r="F139" s="42">
        <v>43906.0</v>
      </c>
      <c r="G139" s="32" t="s">
        <v>51</v>
      </c>
      <c r="H139" s="33">
        <v>43985.0</v>
      </c>
      <c r="I139" s="42">
        <v>44047.0</v>
      </c>
      <c r="J139" s="42">
        <v>44081.0</v>
      </c>
      <c r="K139" s="42">
        <v>44208.0</v>
      </c>
      <c r="L139" s="42">
        <v>44222.0</v>
      </c>
      <c r="M139" s="42"/>
      <c r="N139" s="42"/>
      <c r="O139" s="42">
        <v>43934.0</v>
      </c>
      <c r="P139" s="42">
        <v>43964.0</v>
      </c>
      <c r="Q139" s="33">
        <v>44184.0</v>
      </c>
      <c r="R139" s="33">
        <v>44207.0</v>
      </c>
      <c r="S139" s="33">
        <v>44317.0</v>
      </c>
      <c r="T139" s="33">
        <v>44341.0</v>
      </c>
      <c r="U139" s="33"/>
      <c r="V139" s="33"/>
      <c r="W139" s="33"/>
      <c r="X139" s="33"/>
      <c r="Y139" s="33"/>
      <c r="Z139" s="33"/>
      <c r="AA139" s="33">
        <f t="shared" si="1"/>
        <v>44353</v>
      </c>
      <c r="AB139" s="25">
        <f>ROUNDDOWN((DATEDIF(H:H,I:I,"D")/7)+(DATEDIF(J:J,K:K,"D")/7)+(DATEDIF(L:L,AA:AA,"D")/7)-(DATEDIF(Q:Q,R:R,"D")/7)-(DATEDIF(S:S,T:T,"D")/7),0)</f>
        <v>39</v>
      </c>
      <c r="AC139" s="25">
        <f>ROUNDDOWN((DATEDIF(F:F,H:H,"D")/7)-(DATEDIF(O:O,P:P,"D")/7)+(DATEDIF(I:I,J:J,"D")/7)+(DATEDIF(K:K,L:L,"D")/7),0)</f>
        <v>13</v>
      </c>
      <c r="AD139" s="25"/>
      <c r="AE139" s="25"/>
      <c r="AF139" s="32"/>
      <c r="AG139" s="33"/>
    </row>
    <row r="140">
      <c r="A140" s="24" t="s">
        <v>1264</v>
      </c>
      <c r="B140" s="25" t="s">
        <v>3397</v>
      </c>
      <c r="C140" s="279">
        <v>44349.0</v>
      </c>
      <c r="D140" s="25" t="s">
        <v>58</v>
      </c>
      <c r="E140" s="42">
        <v>43901.0</v>
      </c>
      <c r="F140" s="55"/>
      <c r="G140" s="25" t="s">
        <v>233</v>
      </c>
      <c r="H140" s="55"/>
      <c r="I140" s="55"/>
      <c r="J140" s="55"/>
      <c r="K140" s="55"/>
      <c r="L140" s="55"/>
      <c r="M140" s="55"/>
      <c r="N140" s="55"/>
      <c r="O140" s="55"/>
      <c r="P140" s="55"/>
      <c r="Q140" s="42"/>
      <c r="R140" s="42"/>
      <c r="S140" s="42"/>
      <c r="T140" s="42"/>
      <c r="U140" s="42"/>
      <c r="V140" s="42"/>
      <c r="W140" s="42"/>
      <c r="X140" s="42"/>
      <c r="Y140" s="42"/>
      <c r="Z140" s="42"/>
      <c r="AA140" s="42">
        <f t="shared" si="1"/>
        <v>44353</v>
      </c>
      <c r="AB140" s="282">
        <f>ROUNDDOWN((DATEDIF(E:E,AA:AA,"D")/7)-(DATEDIF(O:O,P:P,"D")/7)-(DATEDIF(Q:Q,R:R,"D")/7),0)</f>
        <v>64</v>
      </c>
      <c r="AC140" s="25">
        <f>ROUNDDOWN((DATEDIF(F:F,H:H,"D")/7),0)</f>
        <v>0</v>
      </c>
      <c r="AD140" s="25"/>
      <c r="AE140" s="25"/>
      <c r="AF140" s="32"/>
      <c r="AG140" s="42"/>
    </row>
    <row r="141">
      <c r="A141" s="24" t="s">
        <v>1267</v>
      </c>
      <c r="B141" s="25" t="s">
        <v>159</v>
      </c>
      <c r="C141" s="279">
        <v>44349.0</v>
      </c>
      <c r="D141" s="25" t="s">
        <v>51</v>
      </c>
      <c r="E141" s="42">
        <v>43901.0</v>
      </c>
      <c r="F141" s="42">
        <v>43908.0</v>
      </c>
      <c r="G141" s="32" t="s">
        <v>51</v>
      </c>
      <c r="H141" s="33">
        <v>44101.0</v>
      </c>
      <c r="I141" s="42"/>
      <c r="J141" s="42"/>
      <c r="K141" s="42"/>
      <c r="L141" s="42"/>
      <c r="M141" s="42"/>
      <c r="N141" s="42"/>
      <c r="O141" s="42">
        <v>43915.0</v>
      </c>
      <c r="P141" s="33">
        <v>43922.0</v>
      </c>
      <c r="Q141" s="33">
        <v>44176.0</v>
      </c>
      <c r="R141" s="33">
        <v>44213.0</v>
      </c>
      <c r="S141" s="33"/>
      <c r="T141" s="33"/>
      <c r="U141" s="33"/>
      <c r="V141" s="33"/>
      <c r="W141" s="33"/>
      <c r="X141" s="33"/>
      <c r="Y141" s="33"/>
      <c r="Z141" s="33"/>
      <c r="AA141" s="33">
        <f t="shared" si="1"/>
        <v>44353</v>
      </c>
      <c r="AB141" s="25">
        <f>ROUNDDOWN((DATEDIF(H:H,AA:AA,"D")/7)-(DATEDIF(Q:Q,R:R,"D")/7),0)</f>
        <v>30</v>
      </c>
      <c r="AC141" s="25">
        <f>ROUNDDOWN((DATEDIF(F:F,H:H,"D")/7)-(DATEDIF(O:O,P:P,"D")/7),0)</f>
        <v>26</v>
      </c>
      <c r="AD141" s="25"/>
      <c r="AE141" s="25"/>
      <c r="AF141" s="32"/>
      <c r="AG141" s="33"/>
    </row>
    <row r="142">
      <c r="A142" s="24" t="s">
        <v>1274</v>
      </c>
      <c r="B142" s="25" t="s">
        <v>159</v>
      </c>
      <c r="C142" s="279">
        <v>44349.0</v>
      </c>
      <c r="D142" s="25" t="s">
        <v>51</v>
      </c>
      <c r="E142" s="42">
        <v>43901.0</v>
      </c>
      <c r="F142" s="42">
        <v>43906.0</v>
      </c>
      <c r="G142" s="25" t="s">
        <v>51</v>
      </c>
      <c r="H142" s="42">
        <v>43962.0</v>
      </c>
      <c r="I142" s="42">
        <v>44181.0</v>
      </c>
      <c r="J142" s="42">
        <v>44235.0</v>
      </c>
      <c r="K142" s="42"/>
      <c r="L142" s="42"/>
      <c r="M142" s="42"/>
      <c r="N142" s="42"/>
      <c r="O142" s="42">
        <v>43946.0</v>
      </c>
      <c r="P142" s="42">
        <v>43954.0</v>
      </c>
      <c r="Q142" s="42">
        <v>44014.0</v>
      </c>
      <c r="R142" s="42">
        <v>44059.0</v>
      </c>
      <c r="S142" s="42">
        <v>44185.0</v>
      </c>
      <c r="T142" s="42">
        <v>44199.0</v>
      </c>
      <c r="U142" s="42">
        <v>44317.0</v>
      </c>
      <c r="V142" s="42">
        <v>44325.0</v>
      </c>
      <c r="W142" s="42"/>
      <c r="X142" s="42"/>
      <c r="Y142" s="42"/>
      <c r="Z142" s="42"/>
      <c r="AA142" s="42">
        <f t="shared" si="1"/>
        <v>44353</v>
      </c>
      <c r="AB142" s="25">
        <f>ROUNDDOWN((DATEDIF(H:H,I:I,"D")/7)+(DATEDIF(J:J,AA:AA,"D")/7)-(DATEDIF(Q:Q,R:R,"D")/7)-(DATEDIF(U:U,V:V,"D")/7),0)</f>
        <v>40</v>
      </c>
      <c r="AC142" s="25">
        <f>ROUNDDOWN((DATEDIF(F:F,H:H,"D")/7)-(DATEDIF(O:O,P:P,"D")/7)-(DATEDIF(S:S,T:T,"D")/7)+(DATEDIF(I:I,J:J,"D")/7),0)</f>
        <v>12</v>
      </c>
      <c r="AD142" s="25" t="s">
        <v>3398</v>
      </c>
      <c r="AE142" s="25"/>
      <c r="AF142" s="32"/>
      <c r="AG142" s="42"/>
    </row>
    <row r="143">
      <c r="A143" s="24" t="s">
        <v>1284</v>
      </c>
      <c r="B143" s="25" t="s">
        <v>3397</v>
      </c>
      <c r="C143" s="279">
        <v>44349.0</v>
      </c>
      <c r="D143" s="25" t="s">
        <v>51</v>
      </c>
      <c r="E143" s="42">
        <v>43901.0</v>
      </c>
      <c r="F143" s="42">
        <v>43909.0</v>
      </c>
      <c r="G143" s="32" t="s">
        <v>51</v>
      </c>
      <c r="H143" s="33">
        <v>43942.0</v>
      </c>
      <c r="I143" s="42">
        <v>44263.0</v>
      </c>
      <c r="J143" s="42">
        <v>44277.0</v>
      </c>
      <c r="K143" s="42"/>
      <c r="L143" s="42"/>
      <c r="M143" s="42"/>
      <c r="N143" s="42"/>
      <c r="O143" s="33"/>
      <c r="P143" s="33"/>
      <c r="Q143" s="33"/>
      <c r="R143" s="33"/>
      <c r="S143" s="33"/>
      <c r="T143" s="33"/>
      <c r="U143" s="33"/>
      <c r="V143" s="33"/>
      <c r="W143" s="33"/>
      <c r="X143" s="33"/>
      <c r="Y143" s="33"/>
      <c r="Z143" s="33"/>
      <c r="AA143" s="33">
        <f t="shared" si="1"/>
        <v>44353</v>
      </c>
      <c r="AB143" s="282">
        <f>ROUNDDOWN((DATEDIF(H:H,I:I,"D")/7)+(DATEDIF(J:J,AA:AA,"D")/7),0)</f>
        <v>56</v>
      </c>
      <c r="AC143" s="282">
        <f>ROUNDDOWN((DATEDIF(F:F,H:H,"D")/7)+(DATEDIF(I:I,J:J,"D")/7),0)</f>
        <v>6</v>
      </c>
      <c r="AD143" s="25"/>
      <c r="AE143" s="25"/>
      <c r="AF143" s="32"/>
      <c r="AG143" s="33"/>
    </row>
    <row r="144">
      <c r="A144" s="24" t="s">
        <v>1292</v>
      </c>
      <c r="B144" s="25" t="s">
        <v>3397</v>
      </c>
      <c r="C144" s="279">
        <v>44349.0</v>
      </c>
      <c r="D144" s="25" t="s">
        <v>51</v>
      </c>
      <c r="E144" s="42">
        <v>43901.0</v>
      </c>
      <c r="F144" s="42">
        <v>43913.0</v>
      </c>
      <c r="G144" s="25" t="s">
        <v>51</v>
      </c>
      <c r="H144" s="42">
        <v>43949.0</v>
      </c>
      <c r="I144" s="42"/>
      <c r="J144" s="42"/>
      <c r="K144" s="42"/>
      <c r="L144" s="42"/>
      <c r="M144" s="42"/>
      <c r="N144" s="42"/>
      <c r="O144" s="42">
        <v>43918.0</v>
      </c>
      <c r="P144" s="42">
        <v>43935.0</v>
      </c>
      <c r="Q144" s="42">
        <v>44016.0</v>
      </c>
      <c r="R144" s="42">
        <v>44031.0</v>
      </c>
      <c r="S144" s="42">
        <v>44100.0</v>
      </c>
      <c r="T144" s="42">
        <v>44115.0</v>
      </c>
      <c r="U144" s="42">
        <v>44184.0</v>
      </c>
      <c r="V144" s="42">
        <v>44227.0</v>
      </c>
      <c r="W144" s="42">
        <v>44303.0</v>
      </c>
      <c r="X144" s="42">
        <v>44318.0</v>
      </c>
      <c r="Y144" s="42"/>
      <c r="Z144" s="42"/>
      <c r="AA144" s="42">
        <f t="shared" si="1"/>
        <v>44353</v>
      </c>
      <c r="AB144" s="25">
        <f>ROUNDDOWN((DATEDIF(H:H,AA:AA,"D")/7)-(DATEDIF(Q:Q,R:R,"D")/7)-(DATEDIF(S:S,T:T,"D")/7)-(DATEDIF(U:U,V:V,"D")/7)-(DATEDIF(W:W,X:X,"D")/7),0)</f>
        <v>45</v>
      </c>
      <c r="AC144" s="25">
        <f>ROUNDDOWN((DATEDIF(F:F,H:H,"D")/7)-(DATEDIF(O:O,P:P,"D")/7),0)</f>
        <v>2</v>
      </c>
      <c r="AD144" s="25"/>
      <c r="AE144" s="25"/>
      <c r="AF144" s="32"/>
      <c r="AG144" s="42"/>
    </row>
    <row r="145">
      <c r="A145" s="24" t="s">
        <v>1303</v>
      </c>
      <c r="B145" s="25" t="s">
        <v>3397</v>
      </c>
      <c r="C145" s="279">
        <v>44349.0</v>
      </c>
      <c r="D145" s="25" t="s">
        <v>58</v>
      </c>
      <c r="E145" s="42">
        <v>43901.0</v>
      </c>
      <c r="F145" s="55"/>
      <c r="G145" s="108" t="s">
        <v>233</v>
      </c>
      <c r="H145" s="109"/>
      <c r="I145" s="55"/>
      <c r="J145" s="55"/>
      <c r="K145" s="55"/>
      <c r="L145" s="55"/>
      <c r="M145" s="55"/>
      <c r="N145" s="55"/>
      <c r="O145" s="42">
        <v>44013.0</v>
      </c>
      <c r="P145" s="42">
        <v>44024.0</v>
      </c>
      <c r="Q145" s="109">
        <v>44166.0</v>
      </c>
      <c r="R145" s="109">
        <v>44227.0</v>
      </c>
      <c r="S145" s="109"/>
      <c r="T145" s="109"/>
      <c r="U145" s="109"/>
      <c r="V145" s="109"/>
      <c r="W145" s="109"/>
      <c r="X145" s="109"/>
      <c r="Y145" s="109"/>
      <c r="Z145" s="109"/>
      <c r="AA145" s="251">
        <f t="shared" si="1"/>
        <v>44353</v>
      </c>
      <c r="AB145" s="25">
        <f>ROUNDDOWN((DATEDIF(E:E,AA:AA,"D")/7)-(DATEDIF(O:O,P:P,"D")/7)-(DATEDIF(Q:Q,R:R,"D")/7),0)</f>
        <v>54</v>
      </c>
      <c r="AC145" s="25">
        <f t="shared" ref="AC145:AC146" si="23">ROUNDDOWN((DATEDIF(F:F,H:H,"D")/7),0)</f>
        <v>0</v>
      </c>
      <c r="AD145" s="25"/>
      <c r="AE145" s="25"/>
      <c r="AF145" s="32"/>
      <c r="AG145" s="109"/>
    </row>
    <row r="146">
      <c r="A146" s="24" t="s">
        <v>1310</v>
      </c>
      <c r="B146" s="25" t="s">
        <v>3397</v>
      </c>
      <c r="C146" s="279">
        <v>44349.0</v>
      </c>
      <c r="D146" s="25" t="s">
        <v>51</v>
      </c>
      <c r="E146" s="42">
        <v>43901.0</v>
      </c>
      <c r="F146" s="42">
        <v>43910.0</v>
      </c>
      <c r="G146" s="25" t="s">
        <v>51</v>
      </c>
      <c r="H146" s="42">
        <v>43983.0</v>
      </c>
      <c r="I146" s="42"/>
      <c r="J146" s="42"/>
      <c r="K146" s="42"/>
      <c r="L146" s="42"/>
      <c r="M146" s="42"/>
      <c r="N146" s="42"/>
      <c r="O146" s="42">
        <v>44028.0</v>
      </c>
      <c r="P146" s="42">
        <v>44118.0</v>
      </c>
      <c r="Q146" s="42">
        <v>44188.0</v>
      </c>
      <c r="R146" s="42">
        <v>44200.0</v>
      </c>
      <c r="S146" s="42"/>
      <c r="T146" s="42"/>
      <c r="U146" s="42"/>
      <c r="V146" s="42"/>
      <c r="W146" s="42"/>
      <c r="X146" s="42"/>
      <c r="Y146" s="42"/>
      <c r="Z146" s="42"/>
      <c r="AA146" s="42">
        <f t="shared" si="1"/>
        <v>44353</v>
      </c>
      <c r="AB146" s="25">
        <f>ROUNDDOWN((DATEDIF(H:H,AA:AA,"D")/7)-(DATEDIF(O:O,P:P,"D")/7)-(DATEDIF(Q:Q,R:R,"D")/7),0)</f>
        <v>38</v>
      </c>
      <c r="AC146" s="25">
        <f t="shared" si="23"/>
        <v>10</v>
      </c>
      <c r="AD146" s="25"/>
      <c r="AE146" s="25"/>
      <c r="AF146" s="32"/>
      <c r="AG146" s="42"/>
    </row>
    <row r="147">
      <c r="A147" s="24" t="s">
        <v>1314</v>
      </c>
      <c r="B147" s="25" t="s">
        <v>3397</v>
      </c>
      <c r="C147" s="279">
        <v>44349.0</v>
      </c>
      <c r="D147" s="25" t="s">
        <v>51</v>
      </c>
      <c r="E147" s="42">
        <v>43901.0</v>
      </c>
      <c r="F147" s="42">
        <v>43916.0</v>
      </c>
      <c r="G147" s="25" t="s">
        <v>51</v>
      </c>
      <c r="H147" s="42">
        <v>44088.0</v>
      </c>
      <c r="I147" s="42"/>
      <c r="J147" s="42"/>
      <c r="K147" s="42"/>
      <c r="L147" s="42"/>
      <c r="M147" s="42"/>
      <c r="N147" s="42"/>
      <c r="O147" s="42">
        <v>43925.0</v>
      </c>
      <c r="P147" s="42">
        <v>43947.0</v>
      </c>
      <c r="Q147" s="42">
        <v>44186.0</v>
      </c>
      <c r="R147" s="42">
        <v>44213.0</v>
      </c>
      <c r="S147" s="42">
        <v>44286.0</v>
      </c>
      <c r="T147" s="42">
        <v>44311.0</v>
      </c>
      <c r="U147" s="42"/>
      <c r="V147" s="42"/>
      <c r="W147" s="42"/>
      <c r="X147" s="42"/>
      <c r="Y147" s="42"/>
      <c r="Z147" s="42"/>
      <c r="AA147" s="42">
        <f t="shared" si="1"/>
        <v>44353</v>
      </c>
      <c r="AB147" s="25">
        <f>ROUNDDOWN((DATEDIF(H:H,AA:AA,"D")/7)-(DATEDIF(Q:Q,R:R,"D")/7)-(DATEDIF(S:S,T:T,"D")/7),0)</f>
        <v>30</v>
      </c>
      <c r="AC147" s="25">
        <f t="shared" ref="AC147:AC148" si="24">ROUNDDOWN((DATEDIF(F:F,H:H,"D")/7)-(DATEDIF(O:O,P:P,"D")/7),0)</f>
        <v>21</v>
      </c>
      <c r="AD147" s="25"/>
      <c r="AE147" s="25"/>
      <c r="AF147" s="32"/>
      <c r="AG147" s="42"/>
    </row>
    <row r="148">
      <c r="A148" s="24" t="s">
        <v>1324</v>
      </c>
      <c r="B148" s="25" t="s">
        <v>159</v>
      </c>
      <c r="C148" s="279">
        <v>44349.0</v>
      </c>
      <c r="D148" s="25" t="s">
        <v>51</v>
      </c>
      <c r="E148" s="42">
        <v>43901.0</v>
      </c>
      <c r="F148" s="42">
        <v>43901.0</v>
      </c>
      <c r="G148" s="25" t="s">
        <v>51</v>
      </c>
      <c r="H148" s="42">
        <v>44105.0</v>
      </c>
      <c r="I148" s="42"/>
      <c r="J148" s="42"/>
      <c r="K148" s="42"/>
      <c r="L148" s="42"/>
      <c r="M148" s="42"/>
      <c r="N148" s="42"/>
      <c r="O148" s="42">
        <v>44013.0</v>
      </c>
      <c r="P148" s="42">
        <v>44074.0</v>
      </c>
      <c r="Q148" s="42">
        <v>44183.0</v>
      </c>
      <c r="R148" s="42">
        <v>44200.0</v>
      </c>
      <c r="S148" s="42"/>
      <c r="T148" s="42"/>
      <c r="U148" s="42"/>
      <c r="V148" s="42"/>
      <c r="W148" s="42"/>
      <c r="X148" s="42"/>
      <c r="Y148" s="42"/>
      <c r="Z148" s="42"/>
      <c r="AA148" s="42">
        <f t="shared" si="1"/>
        <v>44353</v>
      </c>
      <c r="AB148" s="25">
        <f>ROUNDDOWN((DATEDIF(H:H,AA:AA,"D")/7)-(DATEDIF(Q:Q,R:R,"D")/7),0)</f>
        <v>33</v>
      </c>
      <c r="AC148" s="25">
        <f t="shared" si="24"/>
        <v>20</v>
      </c>
      <c r="AD148" s="25" t="s">
        <v>3398</v>
      </c>
      <c r="AE148" s="25" t="s">
        <v>51</v>
      </c>
      <c r="AF148" s="32" t="s">
        <v>3422</v>
      </c>
      <c r="AG148" s="42"/>
    </row>
    <row r="149">
      <c r="A149" s="24" t="s">
        <v>1334</v>
      </c>
      <c r="B149" s="25" t="s">
        <v>3397</v>
      </c>
      <c r="C149" s="279">
        <v>44349.0</v>
      </c>
      <c r="D149" s="25" t="s">
        <v>51</v>
      </c>
      <c r="E149" s="42">
        <v>43901.0</v>
      </c>
      <c r="F149" s="42">
        <v>43906.0</v>
      </c>
      <c r="G149" s="25" t="s">
        <v>51</v>
      </c>
      <c r="H149" s="42">
        <v>44082.0</v>
      </c>
      <c r="I149" s="42"/>
      <c r="J149" s="42"/>
      <c r="K149" s="42"/>
      <c r="L149" s="42"/>
      <c r="M149" s="42"/>
      <c r="N149" s="42"/>
      <c r="O149" s="42">
        <v>44189.0</v>
      </c>
      <c r="P149" s="42">
        <v>44199.0</v>
      </c>
      <c r="Q149" s="42">
        <v>44287.0</v>
      </c>
      <c r="R149" s="42">
        <v>44291.0</v>
      </c>
      <c r="S149" s="42"/>
      <c r="T149" s="42"/>
      <c r="U149" s="42"/>
      <c r="V149" s="42"/>
      <c r="W149" s="42"/>
      <c r="X149" s="42"/>
      <c r="Y149" s="42"/>
      <c r="Z149" s="42"/>
      <c r="AA149" s="42">
        <f t="shared" si="1"/>
        <v>44353</v>
      </c>
      <c r="AB149" s="25">
        <f>ROUNDDOWN((DATEDIF(H:H,AA:AA,"D")/7)-(DATEDIF(O:O,P:P,"D")/7)-(DATEDIF(Q:Q,R:R,"D")/7),0)</f>
        <v>36</v>
      </c>
      <c r="AC149" s="25">
        <f>ROUNDDOWN((DATEDIF(F:F,H:H,"D")/7),0)</f>
        <v>25</v>
      </c>
      <c r="AD149" s="25" t="s">
        <v>3398</v>
      </c>
      <c r="AE149" s="25"/>
      <c r="AF149" s="32"/>
      <c r="AG149" s="42"/>
    </row>
    <row r="150">
      <c r="A150" s="24" t="s">
        <v>1343</v>
      </c>
      <c r="B150" s="25" t="s">
        <v>159</v>
      </c>
      <c r="C150" s="279">
        <v>44349.0</v>
      </c>
      <c r="D150" s="25" t="s">
        <v>51</v>
      </c>
      <c r="E150" s="42">
        <v>43901.0</v>
      </c>
      <c r="F150" s="42">
        <v>43902.0</v>
      </c>
      <c r="G150" s="32" t="s">
        <v>51</v>
      </c>
      <c r="H150" s="33">
        <v>43941.0</v>
      </c>
      <c r="I150" s="42"/>
      <c r="J150" s="42"/>
      <c r="K150" s="42"/>
      <c r="L150" s="42"/>
      <c r="M150" s="42"/>
      <c r="N150" s="42"/>
      <c r="O150" s="42">
        <v>43927.0</v>
      </c>
      <c r="P150" s="42">
        <v>43938.0</v>
      </c>
      <c r="Q150" s="33">
        <v>44013.0</v>
      </c>
      <c r="R150" s="33">
        <v>44059.0</v>
      </c>
      <c r="S150" s="33">
        <v>44183.0</v>
      </c>
      <c r="T150" s="33">
        <v>44199.0</v>
      </c>
      <c r="U150" s="33"/>
      <c r="V150" s="33"/>
      <c r="W150" s="33"/>
      <c r="X150" s="33"/>
      <c r="Y150" s="33"/>
      <c r="Z150" s="33"/>
      <c r="AA150" s="33">
        <f t="shared" si="1"/>
        <v>44353</v>
      </c>
      <c r="AB150" s="25">
        <f>ROUNDDOWN((DATEDIF(H:H,AA:AA,"D")/7)-(DATEDIF(Q:Q,R:R,"D")/7)-(DATEDIF(S:S,T:T,"D")/7),0)</f>
        <v>50</v>
      </c>
      <c r="AC150" s="25">
        <f>ROUNDDOWN((DATEDIF(F:F,H:H,"D")/7)-(DATEDIF(O:O,P:P,"D")/7),0)</f>
        <v>4</v>
      </c>
      <c r="AD150" s="25" t="s">
        <v>3398</v>
      </c>
      <c r="AE150" s="25"/>
      <c r="AF150" s="32"/>
      <c r="AG150" s="33"/>
    </row>
    <row r="151">
      <c r="A151" s="24" t="s">
        <v>1352</v>
      </c>
      <c r="B151" s="25" t="s">
        <v>159</v>
      </c>
      <c r="C151" s="279">
        <v>44349.0</v>
      </c>
      <c r="D151" s="25" t="s">
        <v>51</v>
      </c>
      <c r="E151" s="42">
        <v>43901.0</v>
      </c>
      <c r="F151" s="42">
        <v>43904.0</v>
      </c>
      <c r="G151" s="32" t="s">
        <v>51</v>
      </c>
      <c r="H151" s="33">
        <v>44136.0</v>
      </c>
      <c r="I151" s="42">
        <v>44262.0</v>
      </c>
      <c r="J151" s="42">
        <v>44266.0</v>
      </c>
      <c r="K151" s="42"/>
      <c r="L151" s="42"/>
      <c r="M151" s="42"/>
      <c r="N151" s="42"/>
      <c r="O151" s="33">
        <v>43933.0</v>
      </c>
      <c r="P151" s="33">
        <v>43941.0</v>
      </c>
      <c r="Q151" s="33">
        <v>43959.0</v>
      </c>
      <c r="R151" s="33">
        <v>44135.0</v>
      </c>
      <c r="S151" s="33">
        <v>44187.0</v>
      </c>
      <c r="T151" s="33">
        <v>44201.0</v>
      </c>
      <c r="U151" s="33"/>
      <c r="V151" s="33"/>
      <c r="W151" s="33"/>
      <c r="X151" s="33"/>
      <c r="Y151" s="33"/>
      <c r="Z151" s="33"/>
      <c r="AA151" s="33">
        <f t="shared" si="1"/>
        <v>44353</v>
      </c>
      <c r="AB151" s="25">
        <f>ROUNDDOWN((DATEDIF(H:H,I:I,"D")/7)+(DATEDIF(J:J,AA:AA,"D")/7)-(DATEDIF(S:S,T:T,"D")/7),0)</f>
        <v>28</v>
      </c>
      <c r="AC151" s="25">
        <f>ROUNDDOWN((DATEDIF(F:F,H:H,"D")/7)-(DATEDIF(O:O,P:P,"D")/7)-(DATEDIF(Q:Q,R:R,"D")/7)+(DATEDIF(I:I,J:J,"D")/7),0)</f>
        <v>7</v>
      </c>
      <c r="AD151" s="25" t="s">
        <v>3398</v>
      </c>
      <c r="AE151" s="25" t="s">
        <v>51</v>
      </c>
      <c r="AF151" s="32" t="s">
        <v>3423</v>
      </c>
      <c r="AG151" s="33"/>
    </row>
    <row r="152">
      <c r="A152" s="24" t="s">
        <v>1363</v>
      </c>
      <c r="B152" s="25" t="s">
        <v>159</v>
      </c>
      <c r="C152" s="279">
        <v>44349.0</v>
      </c>
      <c r="D152" s="25" t="s">
        <v>51</v>
      </c>
      <c r="E152" s="42">
        <v>43901.0</v>
      </c>
      <c r="F152" s="42">
        <v>43903.0</v>
      </c>
      <c r="G152" s="32" t="s">
        <v>51</v>
      </c>
      <c r="H152" s="33">
        <v>44089.0</v>
      </c>
      <c r="I152" s="42"/>
      <c r="J152" s="42"/>
      <c r="K152" s="42"/>
      <c r="L152" s="42"/>
      <c r="M152" s="42"/>
      <c r="N152" s="42"/>
      <c r="O152" s="42">
        <v>43983.0</v>
      </c>
      <c r="P152" s="42">
        <v>44043.0</v>
      </c>
      <c r="Q152" s="33">
        <v>44190.0</v>
      </c>
      <c r="R152" s="33">
        <v>44206.0</v>
      </c>
      <c r="S152" s="33"/>
      <c r="T152" s="33"/>
      <c r="U152" s="33"/>
      <c r="V152" s="33"/>
      <c r="W152" s="33"/>
      <c r="X152" s="33"/>
      <c r="Y152" s="33"/>
      <c r="Z152" s="33"/>
      <c r="AA152" s="33">
        <f t="shared" si="1"/>
        <v>44353</v>
      </c>
      <c r="AB152" s="25">
        <f>ROUNDDOWN((DATEDIF(H:H,AA:AA,"D")/7)-(DATEDIF(Q:Q,R:R,"D")/7),0)</f>
        <v>35</v>
      </c>
      <c r="AC152" s="25">
        <f>ROUNDDOWN((DATEDIF(F:F,H:H,"D")/7)-(DATEDIF(O:O,P:P,"D")/7),0)</f>
        <v>18</v>
      </c>
      <c r="AD152" s="25"/>
      <c r="AE152" s="25"/>
      <c r="AF152" s="32"/>
      <c r="AG152" s="33"/>
    </row>
    <row r="153">
      <c r="A153" s="24" t="s">
        <v>1372</v>
      </c>
      <c r="B153" s="25" t="s">
        <v>3397</v>
      </c>
      <c r="C153" s="279">
        <v>44349.0</v>
      </c>
      <c r="D153" s="25" t="s">
        <v>51</v>
      </c>
      <c r="E153" s="42">
        <v>43901.0</v>
      </c>
      <c r="F153" s="42">
        <v>43913.0</v>
      </c>
      <c r="G153" s="32" t="s">
        <v>51</v>
      </c>
      <c r="H153" s="33">
        <v>44046.0</v>
      </c>
      <c r="I153" s="55"/>
      <c r="J153" s="42"/>
      <c r="K153" s="42"/>
      <c r="L153" s="42"/>
      <c r="M153" s="42"/>
      <c r="N153" s="42"/>
      <c r="O153" s="33"/>
      <c r="P153" s="33"/>
      <c r="Q153" s="33"/>
      <c r="R153" s="33"/>
      <c r="S153" s="33"/>
      <c r="T153" s="33"/>
      <c r="U153" s="33"/>
      <c r="V153" s="33"/>
      <c r="W153" s="33"/>
      <c r="X153" s="33"/>
      <c r="Y153" s="33"/>
      <c r="Z153" s="33"/>
      <c r="AA153" s="33">
        <f t="shared" si="1"/>
        <v>44353</v>
      </c>
      <c r="AB153" s="282">
        <f>ROUNDDOWN((DATEDIF(H:H,AA:AA,"D")/7),0)</f>
        <v>43</v>
      </c>
      <c r="AC153" s="282">
        <f>ROUNDDOWN((DATEDIF(F:F,H:H,"D")/7),0)</f>
        <v>19</v>
      </c>
      <c r="AD153" s="25" t="s">
        <v>3398</v>
      </c>
      <c r="AE153" s="25" t="s">
        <v>51</v>
      </c>
      <c r="AF153" s="32" t="s">
        <v>3423</v>
      </c>
      <c r="AG153" s="33"/>
    </row>
    <row r="154">
      <c r="A154" s="24" t="s">
        <v>1378</v>
      </c>
      <c r="B154" s="25" t="s">
        <v>3399</v>
      </c>
      <c r="C154" s="279">
        <v>44349.0</v>
      </c>
      <c r="D154" s="25" t="s">
        <v>51</v>
      </c>
      <c r="E154" s="42">
        <v>43901.0</v>
      </c>
      <c r="F154" s="42">
        <v>43901.0</v>
      </c>
      <c r="G154" s="32" t="s">
        <v>58</v>
      </c>
      <c r="H154" s="33"/>
      <c r="I154" s="42"/>
      <c r="J154" s="33"/>
      <c r="K154" s="33"/>
      <c r="L154" s="33"/>
      <c r="M154" s="33"/>
      <c r="N154" s="33"/>
      <c r="O154" s="33">
        <v>44197.0</v>
      </c>
      <c r="P154" s="33">
        <v>44255.0</v>
      </c>
      <c r="Q154" s="33"/>
      <c r="R154" s="33"/>
      <c r="S154" s="33"/>
      <c r="T154" s="33"/>
      <c r="U154" s="33"/>
      <c r="V154" s="33"/>
      <c r="W154" s="33"/>
      <c r="X154" s="33"/>
      <c r="Y154" s="33"/>
      <c r="Z154" s="33"/>
      <c r="AA154" s="33">
        <f t="shared" si="1"/>
        <v>44353</v>
      </c>
      <c r="AB154" s="25">
        <f>ROUNDDOWN((DATEDIF(E:E,AA:AA,"D")/7)-(DATEDIF(F:F,AA:AA,"D")/7),0)</f>
        <v>0</v>
      </c>
      <c r="AC154" s="25">
        <f>ROUNDDOWN((DATEDIF(F:F,AA:AA,"D")/7),0)</f>
        <v>64</v>
      </c>
      <c r="AD154" s="25"/>
      <c r="AE154" s="25"/>
      <c r="AF154" s="32"/>
      <c r="AG154" s="33"/>
    </row>
    <row r="155">
      <c r="A155" s="24" t="s">
        <v>1389</v>
      </c>
      <c r="B155" s="25" t="s">
        <v>3397</v>
      </c>
      <c r="C155" s="279">
        <v>44349.0</v>
      </c>
      <c r="D155" s="25" t="s">
        <v>51</v>
      </c>
      <c r="E155" s="42">
        <v>43901.0</v>
      </c>
      <c r="F155" s="42">
        <v>43913.0</v>
      </c>
      <c r="G155" s="32" t="s">
        <v>51</v>
      </c>
      <c r="H155" s="33">
        <v>43955.0</v>
      </c>
      <c r="I155" s="42">
        <v>44277.0</v>
      </c>
      <c r="J155" s="42">
        <v>44305.0</v>
      </c>
      <c r="K155" s="42"/>
      <c r="L155" s="42"/>
      <c r="M155" s="42"/>
      <c r="N155" s="42"/>
      <c r="O155" s="42">
        <v>44177.0</v>
      </c>
      <c r="P155" s="33">
        <v>44227.0</v>
      </c>
      <c r="Q155" s="33">
        <v>44296.0</v>
      </c>
      <c r="R155" s="33">
        <v>44304.0</v>
      </c>
      <c r="S155" s="33"/>
      <c r="T155" s="33"/>
      <c r="U155" s="33"/>
      <c r="V155" s="33"/>
      <c r="W155" s="33"/>
      <c r="X155" s="33"/>
      <c r="Y155" s="33"/>
      <c r="Z155" s="33"/>
      <c r="AA155" s="33">
        <f t="shared" si="1"/>
        <v>44353</v>
      </c>
      <c r="AB155" s="25">
        <f>ROUNDDOWN((DATEDIF(H:H,I:I,"D")/7)-(DATEDIF(O:O,P:P,"D")/7)-(DATEDIF(Q:Q,R:R,"D")/7)+(DATEDIF(J:J,AA:AA,"D")/7),0)</f>
        <v>44</v>
      </c>
      <c r="AC155" s="25">
        <f>ROUNDDOWN((DATEDIF(F:F,H:H,"D")/7)+(DATEDIF(I:I,J:J,"D")/7),0)</f>
        <v>10</v>
      </c>
      <c r="AD155" s="25"/>
      <c r="AE155" s="25"/>
      <c r="AF155" s="32"/>
      <c r="AG155" s="33"/>
    </row>
    <row r="156">
      <c r="A156" s="24" t="s">
        <v>1396</v>
      </c>
      <c r="B156" s="25" t="s">
        <v>159</v>
      </c>
      <c r="C156" s="279">
        <v>44349.0</v>
      </c>
      <c r="D156" s="25" t="s">
        <v>51</v>
      </c>
      <c r="E156" s="42">
        <v>43901.0</v>
      </c>
      <c r="F156" s="42">
        <v>43900.0</v>
      </c>
      <c r="G156" s="32" t="s">
        <v>51</v>
      </c>
      <c r="H156" s="33">
        <v>44257.0</v>
      </c>
      <c r="I156" s="42"/>
      <c r="J156" s="42"/>
      <c r="K156" s="42"/>
      <c r="L156" s="42"/>
      <c r="M156" s="42"/>
      <c r="N156" s="42"/>
      <c r="O156" s="33">
        <v>43955.0</v>
      </c>
      <c r="P156" s="33">
        <v>43967.0</v>
      </c>
      <c r="Q156" s="33">
        <v>44166.0</v>
      </c>
      <c r="R156" s="33">
        <v>44227.0</v>
      </c>
      <c r="S156" s="33"/>
      <c r="T156" s="33"/>
      <c r="U156" s="33"/>
      <c r="V156" s="33"/>
      <c r="W156" s="33"/>
      <c r="X156" s="33"/>
      <c r="Y156" s="33"/>
      <c r="Z156" s="33"/>
      <c r="AA156" s="33">
        <f t="shared" si="1"/>
        <v>44353</v>
      </c>
      <c r="AB156" s="25">
        <f>ROUNDDOWN((DATEDIF(H:H,AA:AA,"D")/7),0)</f>
        <v>13</v>
      </c>
      <c r="AC156" s="25">
        <f>ROUNDDOWN((DATEDIF(F:F,H:H,"D")/7)-(DATEDIF(O:O,P:P,"D")/7)-(DATEDIF(Q:Q,R:R,"D")/7),0)</f>
        <v>40</v>
      </c>
      <c r="AD156" s="25"/>
      <c r="AE156" s="25"/>
      <c r="AF156" s="32"/>
      <c r="AG156" s="33"/>
    </row>
    <row r="157">
      <c r="A157" s="24" t="s">
        <v>1406</v>
      </c>
      <c r="B157" s="25" t="s">
        <v>159</v>
      </c>
      <c r="C157" s="279">
        <v>44349.0</v>
      </c>
      <c r="D157" s="25" t="s">
        <v>51</v>
      </c>
      <c r="E157" s="42">
        <v>43901.0</v>
      </c>
      <c r="F157" s="42">
        <v>43902.0</v>
      </c>
      <c r="G157" s="25" t="s">
        <v>51</v>
      </c>
      <c r="H157" s="42">
        <v>44013.0</v>
      </c>
      <c r="I157" s="42"/>
      <c r="J157" s="42"/>
      <c r="K157" s="42"/>
      <c r="L157" s="42"/>
      <c r="M157" s="42"/>
      <c r="N157" s="42"/>
      <c r="O157" s="42">
        <v>44039.0</v>
      </c>
      <c r="P157" s="42">
        <v>44053.0</v>
      </c>
      <c r="Q157" s="42">
        <v>44197.0</v>
      </c>
      <c r="R157" s="42">
        <v>44269.0</v>
      </c>
      <c r="S157" s="42"/>
      <c r="T157" s="42"/>
      <c r="U157" s="42"/>
      <c r="V157" s="42"/>
      <c r="W157" s="42"/>
      <c r="X157" s="42"/>
      <c r="Y157" s="42"/>
      <c r="Z157" s="42"/>
      <c r="AA157" s="42">
        <f t="shared" si="1"/>
        <v>44353</v>
      </c>
      <c r="AB157" s="25">
        <f>ROUNDDOWN((DATEDIF(H:H,AA:AA,"D")/7)-(DATEDIF(O:O,P:P,"D")/7)-(DATEDIF(Q:Q,R:R,"D")/7),0)</f>
        <v>36</v>
      </c>
      <c r="AC157" s="25">
        <f>ROUNDDOWN((DATEDIF(F:F,H:H,"D")/7),0)</f>
        <v>15</v>
      </c>
      <c r="AD157" s="25"/>
      <c r="AE157" s="25" t="s">
        <v>51</v>
      </c>
      <c r="AF157" s="32" t="s">
        <v>3424</v>
      </c>
      <c r="AG157" s="42"/>
    </row>
    <row r="158">
      <c r="A158" s="24" t="s">
        <v>1419</v>
      </c>
      <c r="B158" s="25" t="s">
        <v>3399</v>
      </c>
      <c r="C158" s="279">
        <v>44349.0</v>
      </c>
      <c r="D158" s="25" t="s">
        <v>51</v>
      </c>
      <c r="E158" s="42">
        <v>43901.0</v>
      </c>
      <c r="F158" s="42">
        <v>43900.0</v>
      </c>
      <c r="G158" s="25" t="s">
        <v>58</v>
      </c>
      <c r="H158" s="42"/>
      <c r="I158" s="42"/>
      <c r="J158" s="42"/>
      <c r="K158" s="42"/>
      <c r="L158" s="42"/>
      <c r="M158" s="42"/>
      <c r="N158" s="42"/>
      <c r="O158" s="42">
        <v>43952.0</v>
      </c>
      <c r="P158" s="42">
        <v>44066.0</v>
      </c>
      <c r="Q158" s="42">
        <v>44184.0</v>
      </c>
      <c r="R158" s="42">
        <v>44199.0</v>
      </c>
      <c r="S158" s="42">
        <v>44256.0</v>
      </c>
      <c r="T158" s="42">
        <v>44274.0</v>
      </c>
      <c r="U158" s="42"/>
      <c r="V158" s="42"/>
      <c r="W158" s="42"/>
      <c r="X158" s="42"/>
      <c r="Y158" s="42"/>
      <c r="Z158" s="42"/>
      <c r="AA158" s="42">
        <f t="shared" si="1"/>
        <v>44353</v>
      </c>
      <c r="AB158" s="25">
        <f>ROUNDDOWN((DATEDIF(E:E,AA:AA,"D")/7)-(DATEDIF(F:F,AA:AA,"D")/7),0)</f>
        <v>0</v>
      </c>
      <c r="AC158" s="25">
        <f>ROUNDDOWN((DATEDIF(F:F,AA:AA,"D")/7)-(DATEDIF(O:O,P:P,"D")/7)-(DATEDIF(Q:Q,R:R,"D")/7)-(DATEDIF(S:S,T:T,"D")/7),0)</f>
        <v>43</v>
      </c>
      <c r="AD158" s="25"/>
      <c r="AE158" s="25"/>
      <c r="AF158" s="32"/>
      <c r="AG158" s="42"/>
    </row>
    <row r="159">
      <c r="A159" s="24" t="s">
        <v>1429</v>
      </c>
      <c r="B159" s="25" t="s">
        <v>159</v>
      </c>
      <c r="C159" s="279">
        <v>44349.0</v>
      </c>
      <c r="D159" s="25" t="s">
        <v>51</v>
      </c>
      <c r="E159" s="42">
        <v>43901.0</v>
      </c>
      <c r="F159" s="42">
        <v>43901.0</v>
      </c>
      <c r="G159" s="25" t="s">
        <v>51</v>
      </c>
      <c r="H159" s="42">
        <v>43976.0</v>
      </c>
      <c r="I159" s="42">
        <v>44130.0</v>
      </c>
      <c r="J159" s="42">
        <v>44214.0</v>
      </c>
      <c r="K159" s="42">
        <v>44275.0</v>
      </c>
      <c r="L159" s="42">
        <v>44312.0</v>
      </c>
      <c r="M159" s="42"/>
      <c r="N159" s="42"/>
      <c r="O159" s="42">
        <v>43930.0</v>
      </c>
      <c r="P159" s="42">
        <v>43935.0</v>
      </c>
      <c r="Q159" s="42">
        <v>44013.0</v>
      </c>
      <c r="R159" s="42">
        <v>44074.0</v>
      </c>
      <c r="S159" s="42">
        <v>44187.0</v>
      </c>
      <c r="T159" s="42">
        <v>44200.0</v>
      </c>
      <c r="U159" s="42"/>
      <c r="V159" s="42"/>
      <c r="W159" s="42"/>
      <c r="X159" s="42"/>
      <c r="Y159" s="42"/>
      <c r="Z159" s="42"/>
      <c r="AA159" s="42">
        <f t="shared" si="1"/>
        <v>44353</v>
      </c>
      <c r="AB159" s="25">
        <f>ROUNDDOWN((DATEDIF(H:H,I:I,"D")/7)+(DATEDIF(J:J,K:K,"D")/7)+(DATEDIF(L:L,AA:AA,"D")/7)-(DATEDIF(Q:Q,R:R,"D")/7),0)</f>
        <v>27</v>
      </c>
      <c r="AC159" s="25">
        <f>ROUNDDOWN((DATEDIF(F:F,H:H,"D")/7)-(DATEDIF(O:O,P:P,"D")/7)-(DATEDIF(S:S,T:T,"D")/7)+(DATEDIF(I:I,J:J,"D")/7)+(DATEDIF(K:K,L:L,"D")/7),0)</f>
        <v>25</v>
      </c>
      <c r="AD159" s="25" t="s">
        <v>3398</v>
      </c>
      <c r="AE159" s="25"/>
      <c r="AF159" s="32"/>
      <c r="AG159" s="42"/>
    </row>
    <row r="160">
      <c r="A160" s="24" t="s">
        <v>1440</v>
      </c>
      <c r="B160" s="25" t="s">
        <v>3397</v>
      </c>
      <c r="C160" s="279">
        <v>44349.0</v>
      </c>
      <c r="D160" s="25" t="s">
        <v>51</v>
      </c>
      <c r="E160" s="42">
        <v>43901.0</v>
      </c>
      <c r="F160" s="42">
        <v>43906.0</v>
      </c>
      <c r="G160" s="25" t="s">
        <v>51</v>
      </c>
      <c r="H160" s="42">
        <v>43969.0</v>
      </c>
      <c r="I160" s="42">
        <v>44218.0</v>
      </c>
      <c r="J160" s="42">
        <v>44270.0</v>
      </c>
      <c r="K160" s="42"/>
      <c r="L160" s="42"/>
      <c r="M160" s="42"/>
      <c r="N160" s="42"/>
      <c r="O160" s="42">
        <v>43920.0</v>
      </c>
      <c r="P160" s="42">
        <v>43934.0</v>
      </c>
      <c r="Q160" s="42">
        <v>44009.0</v>
      </c>
      <c r="R160" s="42">
        <v>44087.0</v>
      </c>
      <c r="S160" s="42">
        <v>44186.0</v>
      </c>
      <c r="T160" s="42">
        <v>44200.0</v>
      </c>
      <c r="U160" s="42"/>
      <c r="V160" s="42"/>
      <c r="W160" s="42"/>
      <c r="X160" s="42"/>
      <c r="Y160" s="42"/>
      <c r="Z160" s="42"/>
      <c r="AA160" s="42">
        <f t="shared" si="1"/>
        <v>44353</v>
      </c>
      <c r="AB160" s="25">
        <f>ROUNDDOWN((DATEDIF(H:H,I:I,"D")/7)+(DATEDIF(J:J,AA:AA,"D")/7)-(DATEDIF(Q:Q,R:R,"D")/7)-(DATEDIF(S:S,T:T,"D")/7),0)</f>
        <v>34</v>
      </c>
      <c r="AC160" s="25">
        <f>ROUNDDOWN((DATEDIF(F:F,H:H,"D")/7)-(DATEDIF(O:O,P:P,"D")/7)+(DATEDIF(I:I,J:J,"D")/7),0)</f>
        <v>14</v>
      </c>
      <c r="AD160" s="25"/>
      <c r="AE160" s="25"/>
      <c r="AF160" s="32"/>
      <c r="AG160" s="42"/>
    </row>
    <row r="161">
      <c r="A161" s="24" t="s">
        <v>1447</v>
      </c>
      <c r="B161" s="25" t="s">
        <v>3397</v>
      </c>
      <c r="C161" s="279">
        <v>44349.0</v>
      </c>
      <c r="D161" s="25" t="s">
        <v>51</v>
      </c>
      <c r="E161" s="42">
        <v>43901.0</v>
      </c>
      <c r="F161" s="42">
        <v>43904.0</v>
      </c>
      <c r="G161" s="32" t="s">
        <v>51</v>
      </c>
      <c r="H161" s="33">
        <v>44265.0</v>
      </c>
      <c r="I161" s="42">
        <v>44298.0</v>
      </c>
      <c r="J161" s="42">
        <v>44329.0</v>
      </c>
      <c r="K161" s="42"/>
      <c r="L161" s="42"/>
      <c r="M161" s="42"/>
      <c r="N161" s="42"/>
      <c r="O161" s="55"/>
      <c r="P161" s="33"/>
      <c r="Q161" s="33"/>
      <c r="R161" s="33"/>
      <c r="S161" s="33"/>
      <c r="T161" s="33"/>
      <c r="U161" s="33"/>
      <c r="V161" s="33"/>
      <c r="W161" s="33"/>
      <c r="X161" s="33"/>
      <c r="Y161" s="33"/>
      <c r="Z161" s="33"/>
      <c r="AA161" s="33">
        <f t="shared" si="1"/>
        <v>44353</v>
      </c>
      <c r="AB161" s="282">
        <f>ROUNDDOWN((DATEDIF(H:H,I:I,"D")/7)+(DATEDIF(J:J,AA:AA,"D")/7),0)</f>
        <v>8</v>
      </c>
      <c r="AC161" s="282">
        <f>ROUNDDOWN((DATEDIF(F:F,H:H,"D")/7)+(DATEDIF(I:I,J:J,"D")/7),0)</f>
        <v>56</v>
      </c>
      <c r="AD161" s="25"/>
      <c r="AE161" s="25"/>
      <c r="AF161" s="32"/>
      <c r="AG161" s="33"/>
    </row>
    <row r="162">
      <c r="A162" s="24" t="s">
        <v>1456</v>
      </c>
      <c r="B162" s="25" t="s">
        <v>3399</v>
      </c>
      <c r="C162" s="279">
        <v>44349.0</v>
      </c>
      <c r="D162" s="25" t="s">
        <v>51</v>
      </c>
      <c r="E162" s="42">
        <v>43901.0</v>
      </c>
      <c r="F162" s="42">
        <v>43900.0</v>
      </c>
      <c r="G162" s="25" t="s">
        <v>51</v>
      </c>
      <c r="H162" s="42">
        <v>44075.0</v>
      </c>
      <c r="I162" s="42">
        <v>44290.0</v>
      </c>
      <c r="J162" s="42"/>
      <c r="K162" s="42"/>
      <c r="L162" s="42"/>
      <c r="M162" s="42"/>
      <c r="N162" s="42"/>
      <c r="O162" s="42">
        <v>43997.0</v>
      </c>
      <c r="P162" s="42">
        <v>44074.0</v>
      </c>
      <c r="Q162" s="42">
        <v>44185.0</v>
      </c>
      <c r="R162" s="42">
        <v>44198.0</v>
      </c>
      <c r="S162" s="42">
        <v>44270.0</v>
      </c>
      <c r="T162" s="42">
        <v>44276.0</v>
      </c>
      <c r="U162" s="42"/>
      <c r="V162" s="42"/>
      <c r="W162" s="42"/>
      <c r="X162" s="42"/>
      <c r="Y162" s="42"/>
      <c r="Z162" s="42"/>
      <c r="AA162" s="42">
        <f t="shared" si="1"/>
        <v>44353</v>
      </c>
      <c r="AB162" s="25">
        <f>ROUNDDOWN((DATEDIF(H:H,I:I,"D")/7)-(DATEDIF(Q:Q,R:R,"D")/7)-(DATEDIF(S:S,T:T,"D")/7),0)</f>
        <v>28</v>
      </c>
      <c r="AC162" s="25">
        <f>ROUNDDOWN((DATEDIF(F:F,H:H,"D")/7)-(DATEDIF(O:O,P:P,"D")/7)+(DATEDIF(I:I,AA:AA,"D")/7),0)</f>
        <v>23</v>
      </c>
      <c r="AD162" s="25" t="s">
        <v>3398</v>
      </c>
      <c r="AE162" s="25"/>
      <c r="AF162" s="32"/>
      <c r="AG162" s="42"/>
    </row>
    <row r="163">
      <c r="A163" s="24" t="s">
        <v>1464</v>
      </c>
      <c r="B163" s="25" t="s">
        <v>3397</v>
      </c>
      <c r="C163" s="279">
        <v>44349.0</v>
      </c>
      <c r="D163" s="25" t="s">
        <v>51</v>
      </c>
      <c r="E163" s="42">
        <v>43901.0</v>
      </c>
      <c r="F163" s="42">
        <v>43906.0</v>
      </c>
      <c r="G163" s="25" t="s">
        <v>51</v>
      </c>
      <c r="H163" s="42">
        <v>44088.0</v>
      </c>
      <c r="I163" s="42">
        <v>44141.0</v>
      </c>
      <c r="J163" s="42">
        <v>44236.0</v>
      </c>
      <c r="K163" s="42"/>
      <c r="L163" s="42"/>
      <c r="M163" s="42"/>
      <c r="N163" s="42"/>
      <c r="O163" s="42">
        <v>43925.0</v>
      </c>
      <c r="P163" s="42">
        <v>43942.0</v>
      </c>
      <c r="Q163" s="42">
        <v>44013.0</v>
      </c>
      <c r="R163" s="42">
        <v>44087.0</v>
      </c>
      <c r="S163" s="42">
        <v>44186.0</v>
      </c>
      <c r="T163" s="42">
        <v>44202.0</v>
      </c>
      <c r="U163" s="42">
        <v>44288.0</v>
      </c>
      <c r="V163" s="42">
        <v>44320.0</v>
      </c>
      <c r="W163" s="42"/>
      <c r="X163" s="42"/>
      <c r="Y163" s="42"/>
      <c r="Z163" s="42"/>
      <c r="AA163" s="42">
        <f t="shared" si="1"/>
        <v>44353</v>
      </c>
      <c r="AB163" s="25">
        <f>ROUNDDOWN((DATEDIF(H:H,I:I,"D")/7)+(DATEDIF(J:J,AA:AA,"D")/7)-(DATEDIF(U:U,V:V,"D")/7),0)</f>
        <v>19</v>
      </c>
      <c r="AC163" s="25">
        <f>ROUNDDOWN((DATEDIF(F:F,H:H,"D")/7)-(DATEDIF(O:O,P:P,"D")/7)-(DATEDIF(Q:Q,R:R,"D")/7)-(DATEDIF(S:S,T:T,"D")/7)+(DATEDIF(I:I,J:J,"D")/7),0)</f>
        <v>24</v>
      </c>
      <c r="AD163" s="25" t="s">
        <v>3398</v>
      </c>
      <c r="AE163" s="25" t="s">
        <v>51</v>
      </c>
      <c r="AF163" s="44" t="s">
        <v>3425</v>
      </c>
      <c r="AG163" s="42"/>
    </row>
    <row r="164">
      <c r="A164" s="24" t="s">
        <v>1473</v>
      </c>
      <c r="B164" s="25" t="s">
        <v>3397</v>
      </c>
      <c r="C164" s="279">
        <v>44349.0</v>
      </c>
      <c r="D164" s="25" t="s">
        <v>51</v>
      </c>
      <c r="E164" s="42">
        <v>43901.0</v>
      </c>
      <c r="F164" s="42">
        <v>43906.0</v>
      </c>
      <c r="G164" s="32" t="s">
        <v>51</v>
      </c>
      <c r="H164" s="33">
        <v>44075.0</v>
      </c>
      <c r="I164" s="42"/>
      <c r="J164" s="42"/>
      <c r="K164" s="42"/>
      <c r="L164" s="42"/>
      <c r="M164" s="42"/>
      <c r="N164" s="42"/>
      <c r="O164" s="42">
        <v>43913.0</v>
      </c>
      <c r="P164" s="42">
        <v>43933.0</v>
      </c>
      <c r="Q164" s="33">
        <v>44013.0</v>
      </c>
      <c r="R164" s="33">
        <v>44074.0</v>
      </c>
      <c r="S164" s="33">
        <v>44193.0</v>
      </c>
      <c r="T164" s="33">
        <v>44206.0</v>
      </c>
      <c r="U164" s="33"/>
      <c r="V164" s="33"/>
      <c r="W164" s="33"/>
      <c r="X164" s="33"/>
      <c r="Y164" s="33"/>
      <c r="Z164" s="33"/>
      <c r="AA164" s="33">
        <f t="shared" si="1"/>
        <v>44353</v>
      </c>
      <c r="AB164" s="25">
        <f>ROUNDDOWN((DATEDIF(H:H,AA:AA,"D")/7)-(DATEDIF(S:S,T:T,"D")/7),0)</f>
        <v>37</v>
      </c>
      <c r="AC164" s="25">
        <f>ROUNDDOWN((DATEDIF(F:F,H:H,"D")/7)-(DATEDIF(O:O,P:P,"D")/7)-(DATEDIF(Q:Q,R:R,"D")/7),0)</f>
        <v>12</v>
      </c>
      <c r="AD164" s="25" t="s">
        <v>3398</v>
      </c>
      <c r="AE164" s="25" t="s">
        <v>51</v>
      </c>
      <c r="AF164" s="32" t="s">
        <v>3426</v>
      </c>
      <c r="AG164" s="33"/>
    </row>
    <row r="165">
      <c r="A165" s="24" t="s">
        <v>1482</v>
      </c>
      <c r="B165" s="25" t="s">
        <v>3397</v>
      </c>
      <c r="C165" s="279">
        <v>44349.0</v>
      </c>
      <c r="D165" s="25" t="s">
        <v>51</v>
      </c>
      <c r="E165" s="42">
        <v>43901.0</v>
      </c>
      <c r="F165" s="42">
        <v>43906.0</v>
      </c>
      <c r="G165" s="25" t="s">
        <v>51</v>
      </c>
      <c r="H165" s="42">
        <v>44137.0</v>
      </c>
      <c r="I165" s="42"/>
      <c r="J165" s="42"/>
      <c r="K165" s="42"/>
      <c r="L165" s="42"/>
      <c r="M165" s="42"/>
      <c r="N165" s="42"/>
      <c r="O165" s="42">
        <v>43925.0</v>
      </c>
      <c r="P165" s="42">
        <v>43940.0</v>
      </c>
      <c r="Q165" s="42">
        <v>44289.0</v>
      </c>
      <c r="R165" s="33">
        <v>44304.0</v>
      </c>
      <c r="S165" s="33"/>
      <c r="T165" s="33"/>
      <c r="U165" s="33"/>
      <c r="V165" s="33"/>
      <c r="W165" s="33"/>
      <c r="X165" s="33"/>
      <c r="Y165" s="33"/>
      <c r="Z165" s="33"/>
      <c r="AA165" s="33">
        <f t="shared" si="1"/>
        <v>44353</v>
      </c>
      <c r="AB165" s="25">
        <f>ROUNDDOWN((DATEDIF(H:H,AA:AA,"D")/7)-(DATEDIF(Q:Q,R:R,"D")/7),0)</f>
        <v>28</v>
      </c>
      <c r="AC165" s="25">
        <f t="shared" ref="AC165:AC166" si="25">ROUNDDOWN((DATEDIF(F:F,H:H,"D")/7)-(DATEDIF(O:O,P:P,"D")/7),0)</f>
        <v>30</v>
      </c>
      <c r="AD165" s="25"/>
      <c r="AE165" s="25"/>
      <c r="AF165" s="32"/>
      <c r="AG165" s="33"/>
    </row>
    <row r="166">
      <c r="A166" s="24" t="s">
        <v>1495</v>
      </c>
      <c r="B166" s="25" t="s">
        <v>3397</v>
      </c>
      <c r="C166" s="279">
        <v>44349.0</v>
      </c>
      <c r="D166" s="25" t="s">
        <v>51</v>
      </c>
      <c r="E166" s="42">
        <v>43901.0</v>
      </c>
      <c r="F166" s="42">
        <v>43910.0</v>
      </c>
      <c r="G166" s="25" t="s">
        <v>51</v>
      </c>
      <c r="H166" s="42">
        <v>43955.0</v>
      </c>
      <c r="I166" s="55"/>
      <c r="J166" s="55"/>
      <c r="K166" s="55"/>
      <c r="L166" s="55"/>
      <c r="M166" s="55"/>
      <c r="N166" s="55"/>
      <c r="O166" s="42">
        <v>43925.0</v>
      </c>
      <c r="P166" s="42">
        <v>43940.0</v>
      </c>
      <c r="Q166" s="42">
        <v>44184.0</v>
      </c>
      <c r="R166" s="42">
        <v>44227.0</v>
      </c>
      <c r="S166" s="42">
        <v>44289.0</v>
      </c>
      <c r="T166" s="42">
        <v>44304.0</v>
      </c>
      <c r="U166" s="42"/>
      <c r="V166" s="42"/>
      <c r="W166" s="42"/>
      <c r="X166" s="42"/>
      <c r="Y166" s="42"/>
      <c r="Z166" s="42"/>
      <c r="AA166" s="42">
        <f t="shared" si="1"/>
        <v>44353</v>
      </c>
      <c r="AB166" s="25">
        <f>ROUNDDOWN((DATEDIF(H:H,AA:AA,"D")/7)-(DATEDIF(Q:Q,R:R,"D")/7)-(DATEDIF(S:S,T:T,"D")/7),0)</f>
        <v>48</v>
      </c>
      <c r="AC166" s="25">
        <f t="shared" si="25"/>
        <v>4</v>
      </c>
      <c r="AD166" s="25"/>
      <c r="AE166" s="25"/>
      <c r="AF166" s="32"/>
      <c r="AG166" s="42"/>
    </row>
    <row r="167">
      <c r="A167" s="24" t="s">
        <v>1501</v>
      </c>
      <c r="B167" s="25" t="s">
        <v>3397</v>
      </c>
      <c r="C167" s="279">
        <v>44349.0</v>
      </c>
      <c r="D167" s="25" t="s">
        <v>51</v>
      </c>
      <c r="E167" s="42">
        <v>43901.0</v>
      </c>
      <c r="F167" s="42">
        <v>43884.0</v>
      </c>
      <c r="G167" s="25" t="s">
        <v>51</v>
      </c>
      <c r="H167" s="42">
        <v>44081.0</v>
      </c>
      <c r="I167" s="42"/>
      <c r="J167" s="42"/>
      <c r="K167" s="42"/>
      <c r="L167" s="42"/>
      <c r="M167" s="42"/>
      <c r="N167" s="42"/>
      <c r="O167" s="42">
        <v>43930.0</v>
      </c>
      <c r="P167" s="42">
        <v>43934.0</v>
      </c>
      <c r="Q167" s="42">
        <v>43995.0</v>
      </c>
      <c r="R167" s="42">
        <v>44080.0</v>
      </c>
      <c r="S167" s="42">
        <v>44183.0</v>
      </c>
      <c r="T167" s="42">
        <v>44201.0</v>
      </c>
      <c r="U167" s="42"/>
      <c r="V167" s="42"/>
      <c r="W167" s="42"/>
      <c r="X167" s="42"/>
      <c r="Y167" s="42"/>
      <c r="Z167" s="42"/>
      <c r="AA167" s="42">
        <f t="shared" si="1"/>
        <v>44353</v>
      </c>
      <c r="AB167" s="25">
        <f>ROUNDDOWN((DATEDIF(H:H,AA:AA,"D")/7)-(DATEDIF(S:S,T:T,"D")/7),0)</f>
        <v>36</v>
      </c>
      <c r="AC167" s="25">
        <f t="shared" ref="AC167:AC168" si="26">ROUNDDOWN((DATEDIF(F:F,H:H,"D")/7)-(DATEDIF(O:O,P:P,"D")/7)-(DATEDIF(Q:Q,R:R,"D")/7),0)</f>
        <v>15</v>
      </c>
      <c r="AD167" s="25" t="s">
        <v>3398</v>
      </c>
      <c r="AE167" s="25"/>
      <c r="AF167" s="32"/>
      <c r="AG167" s="42"/>
    </row>
    <row r="168">
      <c r="A168" s="24" t="s">
        <v>1506</v>
      </c>
      <c r="B168" s="25" t="s">
        <v>3397</v>
      </c>
      <c r="C168" s="279">
        <v>44349.0</v>
      </c>
      <c r="D168" s="25" t="s">
        <v>51</v>
      </c>
      <c r="E168" s="42">
        <v>43901.0</v>
      </c>
      <c r="F168" s="42">
        <v>43908.0</v>
      </c>
      <c r="G168" s="25" t="s">
        <v>51</v>
      </c>
      <c r="H168" s="42">
        <v>44075.0</v>
      </c>
      <c r="I168" s="42"/>
      <c r="J168" s="42"/>
      <c r="K168" s="42"/>
      <c r="L168" s="42"/>
      <c r="M168" s="42"/>
      <c r="N168" s="42"/>
      <c r="O168" s="42">
        <v>43918.0</v>
      </c>
      <c r="P168" s="42">
        <v>43931.0</v>
      </c>
      <c r="Q168" s="42">
        <v>43984.0</v>
      </c>
      <c r="R168" s="42">
        <v>44081.0</v>
      </c>
      <c r="S168" s="42">
        <v>44186.0</v>
      </c>
      <c r="T168" s="42">
        <v>44199.0</v>
      </c>
      <c r="U168" s="42">
        <v>44305.0</v>
      </c>
      <c r="V168" s="42">
        <v>44311.0</v>
      </c>
      <c r="W168" s="42"/>
      <c r="X168" s="42"/>
      <c r="Y168" s="42"/>
      <c r="Z168" s="42"/>
      <c r="AA168" s="42">
        <f t="shared" si="1"/>
        <v>44353</v>
      </c>
      <c r="AB168" s="25">
        <f>ROUNDDOWN((DATEDIF(H:H,AA:AA,"D")/7)-(DATEDIF(S:S,T:T,"D")/7)-(DATEDIF(U:U,V:V,"D")/7),0)</f>
        <v>37</v>
      </c>
      <c r="AC168" s="25">
        <f t="shared" si="26"/>
        <v>8</v>
      </c>
      <c r="AD168" s="25"/>
      <c r="AE168" s="25"/>
      <c r="AF168" s="32"/>
      <c r="AG168" s="42"/>
    </row>
    <row r="169">
      <c r="A169" s="24" t="s">
        <v>1510</v>
      </c>
      <c r="B169" s="25" t="s">
        <v>3399</v>
      </c>
      <c r="C169" s="279">
        <v>44349.0</v>
      </c>
      <c r="D169" s="25" t="s">
        <v>51</v>
      </c>
      <c r="E169" s="42">
        <v>43901.0</v>
      </c>
      <c r="F169" s="42">
        <v>43899.0</v>
      </c>
      <c r="G169" s="32" t="s">
        <v>58</v>
      </c>
      <c r="H169" s="33"/>
      <c r="I169" s="42"/>
      <c r="J169" s="42"/>
      <c r="K169" s="42"/>
      <c r="L169" s="42"/>
      <c r="M169" s="42"/>
      <c r="N169" s="42"/>
      <c r="O169" s="33">
        <v>43958.0</v>
      </c>
      <c r="P169" s="33">
        <v>43981.0</v>
      </c>
      <c r="Q169" s="33">
        <v>44013.0</v>
      </c>
      <c r="R169" s="33">
        <v>44072.0</v>
      </c>
      <c r="S169" s="33">
        <v>44196.0</v>
      </c>
      <c r="T169" s="33">
        <v>44208.0</v>
      </c>
      <c r="U169" s="33"/>
      <c r="V169" s="33"/>
      <c r="W169" s="33"/>
      <c r="X169" s="33"/>
      <c r="Y169" s="33"/>
      <c r="Z169" s="33"/>
      <c r="AA169" s="33">
        <f t="shared" si="1"/>
        <v>44353</v>
      </c>
      <c r="AB169" s="25">
        <f>ROUNDDOWN((DATEDIF(E:E,AA:AA,"D")/7)-(DATEDIF(F:F,AA:AA,"D")/7),0)</f>
        <v>0</v>
      </c>
      <c r="AC169" s="25">
        <f>ROUNDDOWN((DATEDIF(F:F,AA:AA,"D")/7)-(DATEDIF(O:O,P:P,"D")/7)-(DATEDIF(Q:Q,R:R,"D")/7)-(DATEDIF(S:S,T:T,"D")/7),0)</f>
        <v>51</v>
      </c>
      <c r="AD169" s="25" t="s">
        <v>3398</v>
      </c>
      <c r="AE169" s="25"/>
      <c r="AF169" s="32"/>
      <c r="AG169" s="33"/>
    </row>
    <row r="170">
      <c r="A170" s="24" t="s">
        <v>1519</v>
      </c>
      <c r="B170" s="25" t="s">
        <v>3397</v>
      </c>
      <c r="C170" s="279">
        <v>44349.0</v>
      </c>
      <c r="D170" s="25" t="s">
        <v>51</v>
      </c>
      <c r="E170" s="42">
        <v>43901.0</v>
      </c>
      <c r="F170" s="42">
        <v>43904.0</v>
      </c>
      <c r="G170" s="32" t="s">
        <v>51</v>
      </c>
      <c r="H170" s="33">
        <v>44007.0</v>
      </c>
      <c r="I170" s="42">
        <v>44324.0</v>
      </c>
      <c r="J170" s="42">
        <v>44331.0</v>
      </c>
      <c r="K170" s="42"/>
      <c r="L170" s="42"/>
      <c r="M170" s="42"/>
      <c r="N170" s="42"/>
      <c r="O170" s="42">
        <v>43913.0</v>
      </c>
      <c r="P170" s="33">
        <v>43926.0</v>
      </c>
      <c r="Q170" s="33">
        <v>44105.0</v>
      </c>
      <c r="R170" s="33">
        <v>44146.0</v>
      </c>
      <c r="S170" s="33">
        <v>44186.0</v>
      </c>
      <c r="T170" s="33">
        <v>44202.0</v>
      </c>
      <c r="U170" s="33"/>
      <c r="V170" s="33"/>
      <c r="W170" s="33"/>
      <c r="X170" s="33"/>
      <c r="Y170" s="33"/>
      <c r="Z170" s="33"/>
      <c r="AA170" s="33">
        <f t="shared" si="1"/>
        <v>44353</v>
      </c>
      <c r="AB170" s="25">
        <f>ROUNDDOWN((DATEDIF(H:H,I:I,"D")/7)-(DATEDIF(Q:Q,R:R,"D")/7)-(DATEDIF(S:S,T:T,"D")/7)+(DATEDIF(J:J,AA:AA,"D")/7),0)</f>
        <v>40</v>
      </c>
      <c r="AC170" s="25">
        <f>ROUNDDOWN((DATEDIF(F:F,H:H,"D")/7)-(DATEDIF(O:O,P:P,"D")/7)+(DATEDIF(I:I,J:J,"D")/7),0)</f>
        <v>13</v>
      </c>
      <c r="AD170" s="25" t="s">
        <v>3398</v>
      </c>
      <c r="AE170" s="25"/>
      <c r="AF170" s="32"/>
      <c r="AG170" s="33"/>
    </row>
    <row r="171">
      <c r="A171" s="24" t="s">
        <v>1528</v>
      </c>
      <c r="B171" s="25" t="s">
        <v>3397</v>
      </c>
      <c r="C171" s="279">
        <v>44349.0</v>
      </c>
      <c r="D171" s="25" t="s">
        <v>51</v>
      </c>
      <c r="E171" s="42">
        <v>43901.0</v>
      </c>
      <c r="F171" s="42">
        <v>43905.0</v>
      </c>
      <c r="G171" s="25" t="s">
        <v>51</v>
      </c>
      <c r="H171" s="42">
        <v>44075.0</v>
      </c>
      <c r="I171" s="42">
        <v>44167.0</v>
      </c>
      <c r="J171" s="42">
        <v>44218.0</v>
      </c>
      <c r="K171" s="42"/>
      <c r="L171" s="42"/>
      <c r="M171" s="42"/>
      <c r="N171" s="42"/>
      <c r="O171" s="42">
        <v>44013.0</v>
      </c>
      <c r="P171" s="42">
        <v>44074.0</v>
      </c>
      <c r="Q171" s="42">
        <v>44196.0</v>
      </c>
      <c r="R171" s="42">
        <v>44214.0</v>
      </c>
      <c r="S171" s="42"/>
      <c r="T171" s="42"/>
      <c r="U171" s="42"/>
      <c r="V171" s="42"/>
      <c r="W171" s="42"/>
      <c r="X171" s="42"/>
      <c r="Y171" s="42"/>
      <c r="Z171" s="42"/>
      <c r="AA171" s="42">
        <f t="shared" si="1"/>
        <v>44353</v>
      </c>
      <c r="AB171" s="25">
        <f>ROUNDDOWN((DATEDIF(H:H,I:I,"D")/7)+(DATEDIF(J:J,AA:AA,"D")/7),0)</f>
        <v>32</v>
      </c>
      <c r="AC171" s="25">
        <f>ROUNDDOWN((DATEDIF(F:F,H:H,"D")/7)-(DATEDIF(O:O,P:P,"D")/7)-(DATEDIF(Q:Q,R:R,"D")/7)+(DATEDIF(I:I,J:J,"D")/7),0)</f>
        <v>20</v>
      </c>
      <c r="AD171" s="25"/>
      <c r="AE171" s="25"/>
      <c r="AF171" s="32"/>
      <c r="AG171" s="42"/>
    </row>
    <row r="172">
      <c r="A172" s="24" t="s">
        <v>1534</v>
      </c>
      <c r="B172" s="25" t="s">
        <v>3397</v>
      </c>
      <c r="C172" s="279">
        <v>44349.0</v>
      </c>
      <c r="D172" s="25" t="s">
        <v>51</v>
      </c>
      <c r="E172" s="42">
        <v>43901.0</v>
      </c>
      <c r="F172" s="42">
        <v>43910.0</v>
      </c>
      <c r="G172" s="32" t="s">
        <v>51</v>
      </c>
      <c r="H172" s="33">
        <v>43969.0</v>
      </c>
      <c r="I172" s="42">
        <v>44194.0</v>
      </c>
      <c r="J172" s="42">
        <v>44270.0</v>
      </c>
      <c r="K172" s="42"/>
      <c r="L172" s="42"/>
      <c r="M172" s="42"/>
      <c r="N172" s="42"/>
      <c r="O172" s="33">
        <v>44170.0</v>
      </c>
      <c r="P172" s="33">
        <v>44213.0</v>
      </c>
      <c r="Q172" s="33">
        <v>44310.0</v>
      </c>
      <c r="R172" s="33">
        <v>44325.0</v>
      </c>
      <c r="S172" s="33"/>
      <c r="T172" s="33"/>
      <c r="U172" s="33"/>
      <c r="V172" s="33"/>
      <c r="W172" s="33"/>
      <c r="X172" s="33"/>
      <c r="Y172" s="33"/>
      <c r="Z172" s="33"/>
      <c r="AA172" s="33">
        <f t="shared" si="1"/>
        <v>44353</v>
      </c>
      <c r="AB172" s="25">
        <f>ROUNDDOWN((DATEDIF(H:H,I:I,"D")/7)+(DATEDIF(J:J,AA:AA,"D")/7)-(DATEDIF(Q:Q,R:R,"D")/7),0)</f>
        <v>41</v>
      </c>
      <c r="AC172" s="25">
        <f>ROUNDDOWN((DATEDIF(F:F,H:H,"D")/7)-(DATEDIF(O:O,P:P,"D")/7)+(DATEDIF(I:I,J:J,"D")/7),0)</f>
        <v>13</v>
      </c>
      <c r="AD172" s="25"/>
      <c r="AE172" s="25"/>
      <c r="AF172" s="32"/>
      <c r="AG172" s="33"/>
    </row>
    <row r="173">
      <c r="A173" s="24" t="s">
        <v>1542</v>
      </c>
      <c r="B173" s="25" t="s">
        <v>3397</v>
      </c>
      <c r="C173" s="279">
        <v>44349.0</v>
      </c>
      <c r="D173" s="25" t="s">
        <v>51</v>
      </c>
      <c r="E173" s="42">
        <v>43901.0</v>
      </c>
      <c r="F173" s="42">
        <v>43922.0</v>
      </c>
      <c r="G173" s="32" t="s">
        <v>51</v>
      </c>
      <c r="H173" s="33">
        <v>44089.0</v>
      </c>
      <c r="I173" s="42"/>
      <c r="J173" s="55"/>
      <c r="K173" s="55"/>
      <c r="L173" s="55"/>
      <c r="M173" s="55"/>
      <c r="N173" s="55"/>
      <c r="O173" s="33">
        <v>43920.0</v>
      </c>
      <c r="P173" s="33">
        <v>43937.0</v>
      </c>
      <c r="Q173" s="33">
        <v>44013.0</v>
      </c>
      <c r="R173" s="33">
        <v>44088.0</v>
      </c>
      <c r="S173" s="33">
        <v>44181.0</v>
      </c>
      <c r="T173" s="33">
        <v>44199.0</v>
      </c>
      <c r="U173" s="33"/>
      <c r="V173" s="33"/>
      <c r="W173" s="33"/>
      <c r="X173" s="33"/>
      <c r="Y173" s="33"/>
      <c r="Z173" s="33"/>
      <c r="AA173" s="33">
        <f t="shared" si="1"/>
        <v>44353</v>
      </c>
      <c r="AB173" s="25">
        <f>ROUNDDOWN((DATEDIF(H:H,AA:AA,"D")/7)-(DATEDIF(S:S,T:T,"D")/7),0)</f>
        <v>35</v>
      </c>
      <c r="AC173" s="25">
        <f>ROUNDDOWN((DATEDIF(F:F,H:H,"D")/7)-(DATEDIF(O:O,P:P,"D")/7)-(DATEDIF(Q:Q,R:R,"D")/7),0)</f>
        <v>10</v>
      </c>
      <c r="AD173" s="25"/>
      <c r="AE173" s="25"/>
      <c r="AF173" s="32"/>
      <c r="AG173" s="33"/>
    </row>
    <row r="174">
      <c r="A174" s="24" t="s">
        <v>1550</v>
      </c>
      <c r="B174" s="25" t="s">
        <v>3404</v>
      </c>
      <c r="C174" s="279">
        <v>44349.0</v>
      </c>
      <c r="D174" s="25" t="s">
        <v>51</v>
      </c>
      <c r="E174" s="42">
        <v>43901.0</v>
      </c>
      <c r="F174" s="42">
        <v>43929.0</v>
      </c>
      <c r="G174" s="32" t="s">
        <v>51</v>
      </c>
      <c r="H174" s="33">
        <v>43984.0</v>
      </c>
      <c r="I174" s="42">
        <v>44333.0</v>
      </c>
      <c r="J174" s="42"/>
      <c r="K174" s="42"/>
      <c r="L174" s="42"/>
      <c r="M174" s="42"/>
      <c r="N174" s="42"/>
      <c r="O174" s="42">
        <v>43956.0</v>
      </c>
      <c r="P174" s="42">
        <v>43983.0</v>
      </c>
      <c r="Q174" s="33">
        <v>44156.0</v>
      </c>
      <c r="R174" s="33">
        <v>44199.0</v>
      </c>
      <c r="S174" s="33">
        <v>44268.0</v>
      </c>
      <c r="T174" s="33">
        <v>44276.0</v>
      </c>
      <c r="U174" s="33">
        <v>44345.0</v>
      </c>
      <c r="V174" s="33"/>
      <c r="W174" s="33"/>
      <c r="X174" s="33"/>
      <c r="Y174" s="33"/>
      <c r="Z174" s="33"/>
      <c r="AA174" s="33">
        <f t="shared" si="1"/>
        <v>44353</v>
      </c>
      <c r="AB174" s="25">
        <f>ROUNDDOWN((DATEDIF(H:H,I:I,"D")/7)-(DATEDIF(Q:Q,R:R,"D")/7)-(DATEDIF(S:S,T:T,"D")/7),0)</f>
        <v>42</v>
      </c>
      <c r="AC174" s="25">
        <f>ROUNDDOWN((DATEDIF(F:F,H:H,"D")/7)-(DATEDIF(O:O,P:P,"D")/7)+(DATEDIF(I:I,AA:AA,"D")/7),0)</f>
        <v>6</v>
      </c>
      <c r="AD174" s="25" t="s">
        <v>3400</v>
      </c>
      <c r="AE174" s="25" t="s">
        <v>51</v>
      </c>
      <c r="AF174" s="32" t="s">
        <v>3427</v>
      </c>
      <c r="AG174" s="33"/>
    </row>
    <row r="175">
      <c r="A175" s="24" t="s">
        <v>1563</v>
      </c>
      <c r="B175" s="25" t="s">
        <v>3397</v>
      </c>
      <c r="C175" s="279">
        <v>44349.0</v>
      </c>
      <c r="D175" s="25" t="s">
        <v>51</v>
      </c>
      <c r="E175" s="42">
        <v>43901.0</v>
      </c>
      <c r="F175" s="42">
        <v>43908.0</v>
      </c>
      <c r="G175" s="25" t="s">
        <v>51</v>
      </c>
      <c r="H175" s="42">
        <v>43976.0</v>
      </c>
      <c r="I175" s="42"/>
      <c r="J175" s="42"/>
      <c r="K175" s="55"/>
      <c r="L175" s="55"/>
      <c r="M175" s="55"/>
      <c r="N175" s="55"/>
      <c r="O175" s="42">
        <v>43948.0</v>
      </c>
      <c r="P175" s="42">
        <v>43956.0</v>
      </c>
      <c r="Q175" s="42">
        <v>44013.0</v>
      </c>
      <c r="R175" s="42">
        <v>44051.0</v>
      </c>
      <c r="S175" s="42">
        <v>44183.0</v>
      </c>
      <c r="T175" s="42">
        <v>44201.0</v>
      </c>
      <c r="U175" s="42"/>
      <c r="V175" s="42"/>
      <c r="W175" s="42"/>
      <c r="X175" s="42"/>
      <c r="Y175" s="42"/>
      <c r="Z175" s="42"/>
      <c r="AA175" s="42">
        <f t="shared" si="1"/>
        <v>44353</v>
      </c>
      <c r="AB175" s="25">
        <f>ROUNDDOWN((DATEDIF(H:H,AA:AA,"D")/7)-(DATEDIF(Q:Q,R:R,"D")/7)-(DATEDIF(S:S,T:T,"D")/7),0)</f>
        <v>45</v>
      </c>
      <c r="AC175" s="25">
        <f>ROUNDDOWN((DATEDIF(F:F,H:H,"D")/7)-(DATEDIF(O:O,P:P,"D")/7),0)</f>
        <v>8</v>
      </c>
      <c r="AD175" s="25"/>
      <c r="AE175" s="25"/>
      <c r="AF175" s="32"/>
      <c r="AG175" s="42"/>
    </row>
    <row r="176">
      <c r="A176" s="24" t="s">
        <v>1567</v>
      </c>
      <c r="B176" s="25" t="s">
        <v>159</v>
      </c>
      <c r="C176" s="279">
        <v>44349.0</v>
      </c>
      <c r="D176" s="25" t="s">
        <v>51</v>
      </c>
      <c r="E176" s="42">
        <v>43901.0</v>
      </c>
      <c r="F176" s="42">
        <v>43902.0</v>
      </c>
      <c r="G176" s="25" t="s">
        <v>51</v>
      </c>
      <c r="H176" s="42">
        <v>43983.0</v>
      </c>
      <c r="I176" s="42">
        <v>44207.0</v>
      </c>
      <c r="J176" s="42">
        <v>44235.0</v>
      </c>
      <c r="K176" s="42"/>
      <c r="L176" s="42"/>
      <c r="M176" s="42"/>
      <c r="N176" s="42"/>
      <c r="O176" s="42">
        <v>43930.0</v>
      </c>
      <c r="P176" s="42">
        <v>43935.0</v>
      </c>
      <c r="Q176" s="42">
        <v>44013.0</v>
      </c>
      <c r="R176" s="42">
        <v>44075.0</v>
      </c>
      <c r="S176" s="42">
        <v>44185.0</v>
      </c>
      <c r="T176" s="42">
        <v>44202.0</v>
      </c>
      <c r="U176" s="42"/>
      <c r="V176" s="42"/>
      <c r="W176" s="42"/>
      <c r="X176" s="42"/>
      <c r="Y176" s="42"/>
      <c r="Z176" s="42"/>
      <c r="AA176" s="42">
        <f t="shared" si="1"/>
        <v>44353</v>
      </c>
      <c r="AB176" s="25">
        <f>ROUNDDOWN((DATEDIF(H:H,I:I,"D")/7)+(DATEDIF(J:J,AA:AA,"D")/7)-(DATEDIF(Q:Q,R:R,"D")/7)-(DATEDIF(S:S,T:T,"D")/7),0)</f>
        <v>37</v>
      </c>
      <c r="AC176" s="25">
        <f>ROUNDDOWN((DATEDIF(F:F,H:H,"D")/7)-(DATEDIF(O:O,P:P,"D")/7)+(DATEDIF(I:I,J:J,"D")/7),0)</f>
        <v>14</v>
      </c>
      <c r="AD176" s="25" t="s">
        <v>3398</v>
      </c>
      <c r="AE176" s="25"/>
      <c r="AF176" s="32"/>
      <c r="AG176" s="42"/>
    </row>
    <row r="177">
      <c r="A177" s="24" t="s">
        <v>1576</v>
      </c>
      <c r="B177" s="25" t="s">
        <v>159</v>
      </c>
      <c r="C177" s="279">
        <v>44349.0</v>
      </c>
      <c r="D177" s="25" t="s">
        <v>51</v>
      </c>
      <c r="E177" s="42">
        <v>43901.0</v>
      </c>
      <c r="F177" s="42">
        <v>43903.0</v>
      </c>
      <c r="G177" s="25" t="s">
        <v>51</v>
      </c>
      <c r="H177" s="42">
        <v>43969.0</v>
      </c>
      <c r="I177" s="42">
        <v>44123.0</v>
      </c>
      <c r="J177" s="42">
        <v>44229.0</v>
      </c>
      <c r="K177" s="42"/>
      <c r="L177" s="42"/>
      <c r="M177" s="42"/>
      <c r="N177" s="42"/>
      <c r="O177" s="42">
        <v>43948.0</v>
      </c>
      <c r="P177" s="42">
        <v>43954.0</v>
      </c>
      <c r="Q177" s="42">
        <v>44013.0</v>
      </c>
      <c r="R177" s="42">
        <v>44074.0</v>
      </c>
      <c r="S177" s="42">
        <v>44188.0</v>
      </c>
      <c r="T177" s="42">
        <v>44200.0</v>
      </c>
      <c r="U177" s="42"/>
      <c r="V177" s="42"/>
      <c r="W177" s="42"/>
      <c r="X177" s="42"/>
      <c r="Y177" s="42"/>
      <c r="Z177" s="42"/>
      <c r="AA177" s="42">
        <f t="shared" si="1"/>
        <v>44353</v>
      </c>
      <c r="AB177" s="25">
        <f>ROUNDDOWN((DATEDIF(H:H,I:I,"D")/7)+(DATEDIF(J:J,AA:AA,"D")/7)-(DATEDIF(Q:Q,R:R,"D")/7),0)</f>
        <v>31</v>
      </c>
      <c r="AC177" s="25">
        <f>ROUNDDOWN((DATEDIF(F:F,H:H,"D")/7)-(DATEDIF(O:O,P:P,"D")/7)-(DATEDIF(S:S,T:T,"D")/7)+(DATEDIF(I:I,J:J,"D")/7),0)</f>
        <v>22</v>
      </c>
      <c r="AD177" s="25" t="s">
        <v>3398</v>
      </c>
      <c r="AE177" s="25"/>
      <c r="AF177" s="32"/>
      <c r="AG177" s="42"/>
    </row>
    <row r="178">
      <c r="A178" s="24" t="s">
        <v>1586</v>
      </c>
      <c r="B178" s="25" t="s">
        <v>3397</v>
      </c>
      <c r="C178" s="279">
        <v>44349.0</v>
      </c>
      <c r="D178" s="25" t="s">
        <v>51</v>
      </c>
      <c r="E178" s="42">
        <v>43901.0</v>
      </c>
      <c r="F178" s="42">
        <v>43920.0</v>
      </c>
      <c r="G178" s="25" t="s">
        <v>51</v>
      </c>
      <c r="H178" s="42">
        <v>43970.0</v>
      </c>
      <c r="I178" s="42"/>
      <c r="J178" s="55"/>
      <c r="K178" s="55"/>
      <c r="L178" s="55"/>
      <c r="M178" s="55"/>
      <c r="N178" s="55"/>
      <c r="O178" s="42">
        <v>43927.0</v>
      </c>
      <c r="P178" s="42">
        <v>43934.0</v>
      </c>
      <c r="Q178" s="42">
        <v>44165.0</v>
      </c>
      <c r="R178" s="42">
        <v>44220.0</v>
      </c>
      <c r="S178" s="42">
        <v>44289.0</v>
      </c>
      <c r="T178" s="42">
        <v>44297.0</v>
      </c>
      <c r="U178" s="42">
        <v>44368.0</v>
      </c>
      <c r="V178" s="42">
        <v>44395.0</v>
      </c>
      <c r="W178" s="42"/>
      <c r="X178" s="42"/>
      <c r="Y178" s="42"/>
      <c r="Z178" s="42"/>
      <c r="AA178" s="42">
        <f t="shared" si="1"/>
        <v>44353</v>
      </c>
      <c r="AB178" s="25">
        <f>ROUNDDOWN((DATEDIF(H:H,AA:AA,"D")/7)-(DATEDIF(Q:Q,R:R,"D")/7)-(DATEDIF(S:S,T:T,"D")/7),0)</f>
        <v>45</v>
      </c>
      <c r="AC178" s="25">
        <f>ROUNDDOWN((DATEDIF(F:F,H:H,"D")/7)-(DATEDIF(O:O,P:P,"D")/7),0)</f>
        <v>6</v>
      </c>
      <c r="AD178" s="25"/>
      <c r="AE178" s="25"/>
      <c r="AF178" s="44" t="s">
        <v>3428</v>
      </c>
      <c r="AG178" s="42"/>
    </row>
    <row r="179">
      <c r="A179" s="24" t="s">
        <v>1590</v>
      </c>
      <c r="B179" s="25" t="s">
        <v>3397</v>
      </c>
      <c r="C179" s="279">
        <v>44349.0</v>
      </c>
      <c r="D179" s="25" t="s">
        <v>51</v>
      </c>
      <c r="E179" s="42">
        <v>43901.0</v>
      </c>
      <c r="F179" s="42">
        <v>43909.0</v>
      </c>
      <c r="G179" s="32" t="s">
        <v>51</v>
      </c>
      <c r="H179" s="33">
        <v>44058.0</v>
      </c>
      <c r="I179" s="42">
        <v>44249.0</v>
      </c>
      <c r="J179" s="42">
        <v>44263.0</v>
      </c>
      <c r="K179" s="42"/>
      <c r="L179" s="42"/>
      <c r="M179" s="42"/>
      <c r="N179" s="42"/>
      <c r="O179" s="42">
        <v>44013.0</v>
      </c>
      <c r="P179" s="42">
        <v>44057.0</v>
      </c>
      <c r="Q179" s="33">
        <v>44183.0</v>
      </c>
      <c r="R179" s="33">
        <v>44199.0</v>
      </c>
      <c r="S179" s="33"/>
      <c r="T179" s="33"/>
      <c r="U179" s="33"/>
      <c r="V179" s="33"/>
      <c r="W179" s="33"/>
      <c r="X179" s="33"/>
      <c r="Y179" s="33"/>
      <c r="Z179" s="33"/>
      <c r="AA179" s="33">
        <f t="shared" si="1"/>
        <v>44353</v>
      </c>
      <c r="AB179" s="25">
        <f>ROUNDDOWN((DATEDIF(H:H,I:I,"D")/7)-(DATEDIF(Q:Q,R:R,"D")/7)+(DATEDIF(J:J,AA:AA,"D")/7),0)</f>
        <v>37</v>
      </c>
      <c r="AC179" s="25">
        <f>ROUNDDOWN((DATEDIF(F:F,H:H,"D")/7)-(DATEDIF(O:O,P:P,"D")/7)+(DATEDIF(I:I,J:J,"D")/7),0)</f>
        <v>17</v>
      </c>
      <c r="AD179" s="25" t="s">
        <v>3398</v>
      </c>
      <c r="AE179" s="25"/>
      <c r="AF179" s="32"/>
      <c r="AG179" s="33"/>
    </row>
    <row r="180">
      <c r="A180" s="24" t="s">
        <v>1598</v>
      </c>
      <c r="B180" s="25" t="s">
        <v>159</v>
      </c>
      <c r="C180" s="279">
        <v>44349.0</v>
      </c>
      <c r="D180" s="25" t="s">
        <v>51</v>
      </c>
      <c r="E180" s="42">
        <v>43901.0</v>
      </c>
      <c r="F180" s="42">
        <v>43906.0</v>
      </c>
      <c r="G180" s="25" t="s">
        <v>51</v>
      </c>
      <c r="H180" s="42">
        <v>43990.0</v>
      </c>
      <c r="I180" s="42"/>
      <c r="J180" s="42"/>
      <c r="K180" s="42"/>
      <c r="L180" s="42"/>
      <c r="M180" s="42"/>
      <c r="N180" s="42"/>
      <c r="O180" s="42">
        <v>43908.0</v>
      </c>
      <c r="P180" s="42">
        <v>43934.0</v>
      </c>
      <c r="Q180" s="42">
        <v>44125.0</v>
      </c>
      <c r="R180" s="42">
        <v>44136.0</v>
      </c>
      <c r="S180" s="42">
        <v>44181.0</v>
      </c>
      <c r="T180" s="42">
        <v>44199.0</v>
      </c>
      <c r="U180" s="42">
        <v>44312.0</v>
      </c>
      <c r="V180" s="42">
        <v>44318.0</v>
      </c>
      <c r="W180" s="42"/>
      <c r="X180" s="42"/>
      <c r="Y180" s="42"/>
      <c r="Z180" s="42"/>
      <c r="AA180" s="42">
        <f t="shared" si="1"/>
        <v>44353</v>
      </c>
      <c r="AB180" s="25">
        <f>ROUNDDOWN((DATEDIF(H:H,AA:AA,"D")/7)-(DATEDIF(Q:Q,R:R,"D")/7)-(DATEDIF(S:S,T:T,"D")/7)-(DATEDIF(U:U,V:V,"D")/7),0)</f>
        <v>46</v>
      </c>
      <c r="AC180" s="25">
        <f>ROUNDDOWN((DATEDIF(F:F,H:H,"D")/7)-(DATEDIF(O:O,P:P,"D")/7),0)</f>
        <v>8</v>
      </c>
      <c r="AD180" s="25" t="s">
        <v>3400</v>
      </c>
      <c r="AE180" s="25" t="s">
        <v>51</v>
      </c>
      <c r="AF180" s="32" t="s">
        <v>3429</v>
      </c>
      <c r="AG180" s="42"/>
    </row>
    <row r="181">
      <c r="A181" s="24" t="s">
        <v>1614</v>
      </c>
      <c r="B181" s="25" t="s">
        <v>3397</v>
      </c>
      <c r="C181" s="279">
        <v>44349.0</v>
      </c>
      <c r="D181" s="25" t="s">
        <v>51</v>
      </c>
      <c r="E181" s="42">
        <v>43901.0</v>
      </c>
      <c r="F181" s="42">
        <v>43910.0</v>
      </c>
      <c r="G181" s="25" t="s">
        <v>51</v>
      </c>
      <c r="H181" s="42">
        <v>44109.0</v>
      </c>
      <c r="I181" s="42"/>
      <c r="J181" s="42"/>
      <c r="K181" s="42"/>
      <c r="L181" s="42"/>
      <c r="M181" s="42"/>
      <c r="N181" s="42"/>
      <c r="O181" s="42">
        <v>44197.0</v>
      </c>
      <c r="P181" s="42">
        <v>44227.0</v>
      </c>
      <c r="Q181" s="42"/>
      <c r="R181" s="42"/>
      <c r="S181" s="42"/>
      <c r="T181" s="42"/>
      <c r="U181" s="42"/>
      <c r="V181" s="42"/>
      <c r="W181" s="42"/>
      <c r="X181" s="42"/>
      <c r="Y181" s="42"/>
      <c r="Z181" s="42"/>
      <c r="AA181" s="42">
        <f t="shared" si="1"/>
        <v>44353</v>
      </c>
      <c r="AB181" s="25">
        <f>ROUNDDOWN((DATEDIF(H:H,AA:AA,"D")/7)-(DATEDIF(O:O,P:P,"D")/7),0)</f>
        <v>30</v>
      </c>
      <c r="AC181" s="25">
        <f>ROUNDDOWN((DATEDIF(F:F,H:H,"D")/7),0)</f>
        <v>28</v>
      </c>
      <c r="AD181" s="25"/>
      <c r="AE181" s="25"/>
      <c r="AF181" s="32"/>
      <c r="AG181" s="42"/>
    </row>
    <row r="182">
      <c r="A182" s="24" t="s">
        <v>1621</v>
      </c>
      <c r="B182" s="25" t="s">
        <v>3397</v>
      </c>
      <c r="C182" s="279">
        <v>44349.0</v>
      </c>
      <c r="D182" s="25" t="s">
        <v>51</v>
      </c>
      <c r="E182" s="42">
        <v>43901.0</v>
      </c>
      <c r="F182" s="42">
        <v>43901.0</v>
      </c>
      <c r="G182" s="25" t="s">
        <v>51</v>
      </c>
      <c r="H182" s="42">
        <v>44078.0</v>
      </c>
      <c r="I182" s="42"/>
      <c r="J182" s="42"/>
      <c r="K182" s="42"/>
      <c r="L182" s="42"/>
      <c r="M182" s="42"/>
      <c r="N182" s="42"/>
      <c r="O182" s="42">
        <v>43930.0</v>
      </c>
      <c r="P182" s="42">
        <v>43936.0</v>
      </c>
      <c r="Q182" s="42">
        <v>44013.0</v>
      </c>
      <c r="R182" s="42">
        <v>44081.0</v>
      </c>
      <c r="S182" s="42">
        <v>44186.0</v>
      </c>
      <c r="T182" s="42">
        <v>44200.0</v>
      </c>
      <c r="U182" s="42"/>
      <c r="V182" s="42"/>
      <c r="W182" s="42"/>
      <c r="X182" s="42"/>
      <c r="Y182" s="42"/>
      <c r="Z182" s="42"/>
      <c r="AA182" s="42">
        <f t="shared" si="1"/>
        <v>44353</v>
      </c>
      <c r="AB182" s="25">
        <f>ROUNDDOWN((DATEDIF(H:H,AA:AA,"D")/7)-(DATEDIF(S:S,T:T,"D")/7),0)</f>
        <v>37</v>
      </c>
      <c r="AC182" s="25">
        <f>ROUNDDOWN((DATEDIF(F:F,H:H,"D")/7)-(DATEDIF(O:O,P:P,"D")/7)-(DATEDIF(Q:Q,R:R,"D")/7),0)</f>
        <v>14</v>
      </c>
      <c r="AD182" s="25" t="s">
        <v>3398</v>
      </c>
      <c r="AE182" s="25"/>
      <c r="AF182" s="32"/>
      <c r="AG182" s="42"/>
    </row>
    <row r="183">
      <c r="A183" s="24" t="s">
        <v>1631</v>
      </c>
      <c r="B183" s="25" t="s">
        <v>3397</v>
      </c>
      <c r="C183" s="279">
        <v>44349.0</v>
      </c>
      <c r="D183" s="25" t="s">
        <v>51</v>
      </c>
      <c r="E183" s="42">
        <v>43901.0</v>
      </c>
      <c r="F183" s="42">
        <v>43906.0</v>
      </c>
      <c r="G183" s="25" t="s">
        <v>51</v>
      </c>
      <c r="H183" s="42">
        <v>44018.0</v>
      </c>
      <c r="I183" s="42">
        <v>44025.0</v>
      </c>
      <c r="J183" s="42">
        <v>44039.0</v>
      </c>
      <c r="K183" s="42">
        <v>44109.0</v>
      </c>
      <c r="L183" s="42">
        <v>44158.0</v>
      </c>
      <c r="M183" s="42"/>
      <c r="N183" s="42"/>
      <c r="O183" s="42">
        <v>44177.0</v>
      </c>
      <c r="P183" s="42">
        <v>44198.0</v>
      </c>
      <c r="Q183" s="42"/>
      <c r="R183" s="42"/>
      <c r="S183" s="42"/>
      <c r="T183" s="42"/>
      <c r="U183" s="42"/>
      <c r="V183" s="42"/>
      <c r="W183" s="42"/>
      <c r="X183" s="42"/>
      <c r="Y183" s="42"/>
      <c r="Z183" s="42"/>
      <c r="AA183" s="42">
        <f t="shared" si="1"/>
        <v>44353</v>
      </c>
      <c r="AB183" s="25">
        <f>ROUNDDOWN((DATEDIF(H:H,I:I,"D")/7)+(DATEDIF(J:J,K:K,"D")/7)+(DATEDIF(L:L,AA:AA,"D")/7)-(DATEDIF(O:O,P:P,"D")/7),0)</f>
        <v>35</v>
      </c>
      <c r="AC183" s="25">
        <f>ROUNDDOWN((DATEDIF(F:F,H:H,"D")/7)+(DATEDIF(I:I,J:J,"D")/7)+(DATEDIF(K:K,L:L,"D")/7),0)</f>
        <v>25</v>
      </c>
      <c r="AD183" s="25" t="s">
        <v>3398</v>
      </c>
      <c r="AE183" s="25" t="s">
        <v>51</v>
      </c>
      <c r="AF183" s="32" t="s">
        <v>3430</v>
      </c>
      <c r="AG183" s="42"/>
    </row>
    <row r="184">
      <c r="A184" s="24" t="s">
        <v>1639</v>
      </c>
      <c r="B184" s="25" t="s">
        <v>3399</v>
      </c>
      <c r="C184" s="279">
        <v>44349.0</v>
      </c>
      <c r="D184" s="25" t="s">
        <v>51</v>
      </c>
      <c r="E184" s="42">
        <v>43901.0</v>
      </c>
      <c r="F184" s="42">
        <v>43917.0</v>
      </c>
      <c r="G184" s="59" t="s">
        <v>51</v>
      </c>
      <c r="H184" s="61">
        <v>44081.0</v>
      </c>
      <c r="I184" s="42">
        <v>44341.0</v>
      </c>
      <c r="J184" s="42">
        <v>44355.0</v>
      </c>
      <c r="K184" s="42"/>
      <c r="L184" s="42"/>
      <c r="M184" s="42"/>
      <c r="N184" s="42"/>
      <c r="O184" s="42">
        <v>43927.0</v>
      </c>
      <c r="P184" s="61">
        <v>43941.0</v>
      </c>
      <c r="Q184" s="61">
        <v>44013.0</v>
      </c>
      <c r="R184" s="61">
        <v>44082.0</v>
      </c>
      <c r="S184" s="61">
        <v>44169.0</v>
      </c>
      <c r="T184" s="61">
        <v>44199.0</v>
      </c>
      <c r="U184" s="61">
        <v>44287.0</v>
      </c>
      <c r="V184" s="61">
        <v>44305.0</v>
      </c>
      <c r="W184" s="61"/>
      <c r="X184" s="61"/>
      <c r="Y184" s="61"/>
      <c r="Z184" s="61"/>
      <c r="AA184" s="61">
        <f t="shared" si="1"/>
        <v>44353</v>
      </c>
      <c r="AB184" s="25">
        <f>ROUNDDOWN((DATEDIF(H:H,I:I,"D")/7)-(DATEDIF(S:S,T:T,"D")/7)-(DATEDIF(U:U,V:V,"D")/7),0)</f>
        <v>30</v>
      </c>
      <c r="AC184" s="25">
        <f>ROUNDDOWN((DATEDIF(F:F,H:H,"D")/7)-(DATEDIF(O:O,P:P,"D")/7)-(DATEDIF(Q:Q,R:R,"D")/7)+(DATEDIF(I:I,AA:AA,"D")/7),0)</f>
        <v>13</v>
      </c>
      <c r="AD184" s="25" t="s">
        <v>3398</v>
      </c>
      <c r="AE184" s="25"/>
      <c r="AF184" s="32"/>
      <c r="AG184" s="61"/>
    </row>
    <row r="185">
      <c r="A185" s="24" t="s">
        <v>1646</v>
      </c>
      <c r="B185" s="25" t="s">
        <v>3397</v>
      </c>
      <c r="C185" s="279">
        <v>44349.0</v>
      </c>
      <c r="D185" s="25" t="s">
        <v>51</v>
      </c>
      <c r="E185" s="42">
        <v>43901.0</v>
      </c>
      <c r="F185" s="42">
        <v>43906.0</v>
      </c>
      <c r="G185" s="25" t="s">
        <v>51</v>
      </c>
      <c r="H185" s="42">
        <v>44081.0</v>
      </c>
      <c r="I185" s="42">
        <v>44120.0</v>
      </c>
      <c r="J185" s="42">
        <v>44207.0</v>
      </c>
      <c r="K185" s="42">
        <v>44277.0</v>
      </c>
      <c r="L185" s="42">
        <v>44306.0</v>
      </c>
      <c r="M185" s="42"/>
      <c r="N185" s="42"/>
      <c r="O185" s="42">
        <v>44013.0</v>
      </c>
      <c r="P185" s="42">
        <v>44080.0</v>
      </c>
      <c r="Q185" s="42">
        <v>44179.0</v>
      </c>
      <c r="R185" s="42">
        <v>44198.0</v>
      </c>
      <c r="S185" s="42"/>
      <c r="T185" s="42"/>
      <c r="U185" s="42"/>
      <c r="V185" s="42"/>
      <c r="W185" s="42"/>
      <c r="X185" s="42"/>
      <c r="Y185" s="42"/>
      <c r="Z185" s="42"/>
      <c r="AA185" s="42">
        <f t="shared" si="1"/>
        <v>44353</v>
      </c>
      <c r="AB185" s="25">
        <f>ROUNDDOWN((DATEDIF(H:H,I:I,"D")/7)+(DATEDIF(J:J,K:K,"D")/7)+(DATEDIF(L:L,AA:AA,"D")/7),0)</f>
        <v>22</v>
      </c>
      <c r="AC185" s="25">
        <f>ROUNDDOWN((DATEDIF(F:F,H:H,"D")/7)-(DATEDIF(O:O,P:P,"D")/7)-(DATEDIF(Q:Q,R:R,"D")/7)+(DATEDIF(I:I,J:J,"D")/7)+(DATEDIF(K:K,L:L,"D")/7),0)</f>
        <v>29</v>
      </c>
      <c r="AD185" s="25" t="s">
        <v>3398</v>
      </c>
      <c r="AE185" s="25"/>
      <c r="AF185" s="32"/>
      <c r="AG185" s="42"/>
    </row>
    <row r="186">
      <c r="A186" s="24" t="s">
        <v>1652</v>
      </c>
      <c r="B186" s="25" t="s">
        <v>3397</v>
      </c>
      <c r="C186" s="279">
        <v>44349.0</v>
      </c>
      <c r="D186" s="25" t="s">
        <v>51</v>
      </c>
      <c r="E186" s="42">
        <v>43901.0</v>
      </c>
      <c r="F186" s="42">
        <v>43907.0</v>
      </c>
      <c r="G186" s="25" t="s">
        <v>51</v>
      </c>
      <c r="H186" s="42">
        <v>43969.0</v>
      </c>
      <c r="I186" s="55"/>
      <c r="J186" s="55"/>
      <c r="K186" s="55"/>
      <c r="L186" s="55"/>
      <c r="M186" s="55"/>
      <c r="N186" s="55"/>
      <c r="U186" s="42"/>
      <c r="V186" s="42"/>
      <c r="W186" s="42"/>
      <c r="X186" s="42"/>
      <c r="Y186" s="42"/>
      <c r="Z186" s="42"/>
      <c r="AA186" s="42">
        <f t="shared" si="1"/>
        <v>44353</v>
      </c>
      <c r="AB186" s="282">
        <f>ROUNDDOWN((DATEDIF(H:H,AA:AA,"D")/7),0)</f>
        <v>54</v>
      </c>
      <c r="AC186" s="282">
        <f>ROUNDDOWN((DATEDIF(F:F,H:H,"D")/7),0)</f>
        <v>8</v>
      </c>
      <c r="AD186" s="25"/>
      <c r="AE186" s="25"/>
      <c r="AF186" s="32"/>
      <c r="AG186" s="42"/>
    </row>
    <row r="187">
      <c r="A187" s="116" t="s">
        <v>1656</v>
      </c>
      <c r="B187" s="25" t="s">
        <v>3399</v>
      </c>
      <c r="C187" s="279">
        <v>44349.0</v>
      </c>
      <c r="D187" s="25" t="s">
        <v>51</v>
      </c>
      <c r="E187" s="42">
        <v>43901.0</v>
      </c>
      <c r="F187" s="42">
        <v>43910.0</v>
      </c>
      <c r="G187" s="32" t="s">
        <v>51</v>
      </c>
      <c r="H187" s="33">
        <v>43983.0</v>
      </c>
      <c r="I187" s="42">
        <v>44200.0</v>
      </c>
      <c r="J187" s="42"/>
      <c r="K187" s="42"/>
      <c r="L187" s="42"/>
      <c r="M187" s="42"/>
      <c r="N187" s="42"/>
      <c r="O187" s="42">
        <v>43917.0</v>
      </c>
      <c r="P187" s="42">
        <v>43934.0</v>
      </c>
      <c r="Q187" s="42">
        <v>44044.0</v>
      </c>
      <c r="R187" s="42">
        <v>44074.0</v>
      </c>
      <c r="S187" s="42">
        <v>44176.0</v>
      </c>
      <c r="T187" s="42">
        <v>44206.0</v>
      </c>
      <c r="U187" s="33">
        <v>44287.0</v>
      </c>
      <c r="V187" s="33">
        <v>44298.0</v>
      </c>
      <c r="W187" s="33"/>
      <c r="X187" s="33"/>
      <c r="Y187" s="33"/>
      <c r="Z187" s="33"/>
      <c r="AA187" s="33">
        <f t="shared" si="1"/>
        <v>44353</v>
      </c>
      <c r="AB187" s="25">
        <f>ROUNDDOWN((DATEDIF(H:H,I:I,"D")/7)-(DATEDIF(Q:Q,R:R,"D")/7)-(DATEDIF(S:S,T:T,"D")/7),0)</f>
        <v>22</v>
      </c>
      <c r="AC187" s="25">
        <f>ROUNDDOWN((DATEDIF(F:F,H:H,"D")/7)-(DATEDIF(O:O,P:P,"D")/7)+(DATEDIF(I:I,AA:AA,"D")/7),0)</f>
        <v>29</v>
      </c>
      <c r="AD187" s="25"/>
      <c r="AE187" s="25"/>
      <c r="AF187" s="32"/>
      <c r="AG187" s="33"/>
    </row>
    <row r="188">
      <c r="A188" s="24" t="s">
        <v>1661</v>
      </c>
      <c r="B188" s="25" t="s">
        <v>3397</v>
      </c>
      <c r="C188" s="279">
        <v>44349.0</v>
      </c>
      <c r="D188" s="25" t="s">
        <v>51</v>
      </c>
      <c r="E188" s="42">
        <v>43901.0</v>
      </c>
      <c r="F188" s="42">
        <v>43905.0</v>
      </c>
      <c r="G188" s="25" t="s">
        <v>51</v>
      </c>
      <c r="H188" s="42">
        <v>44228.0</v>
      </c>
      <c r="I188" s="42"/>
      <c r="J188" s="42"/>
      <c r="K188" s="42"/>
      <c r="L188" s="42"/>
      <c r="M188" s="42"/>
      <c r="N188" s="42"/>
      <c r="O188" s="42"/>
      <c r="P188" s="42"/>
      <c r="Q188" s="42"/>
      <c r="R188" s="42"/>
      <c r="S188" s="42"/>
      <c r="T188" s="42"/>
      <c r="U188" s="42"/>
      <c r="V188" s="42"/>
      <c r="W188" s="42"/>
      <c r="X188" s="42"/>
      <c r="Y188" s="42"/>
      <c r="Z188" s="42"/>
      <c r="AA188" s="42">
        <f t="shared" si="1"/>
        <v>44353</v>
      </c>
      <c r="AB188" s="282">
        <f>ROUNDDOWN((DATEDIF(H:H,AA:AA,"D")/7),0)</f>
        <v>17</v>
      </c>
      <c r="AC188" s="282">
        <f>ROUNDDOWN((DATEDIF(F:F,H:H,"D")/7),0)</f>
        <v>46</v>
      </c>
      <c r="AD188" s="25"/>
      <c r="AE188" s="25"/>
      <c r="AF188" s="32"/>
      <c r="AG188" s="42"/>
    </row>
    <row r="189">
      <c r="A189" s="24" t="s">
        <v>1668</v>
      </c>
      <c r="B189" s="25" t="s">
        <v>3399</v>
      </c>
      <c r="C189" s="279">
        <v>44349.0</v>
      </c>
      <c r="D189" s="25" t="s">
        <v>51</v>
      </c>
      <c r="E189" s="42">
        <v>43901.0</v>
      </c>
      <c r="F189" s="42">
        <v>43906.0</v>
      </c>
      <c r="G189" s="25" t="s">
        <v>51</v>
      </c>
      <c r="H189" s="42">
        <v>44105.0</v>
      </c>
      <c r="I189" s="42">
        <v>44270.0</v>
      </c>
      <c r="J189" s="55"/>
      <c r="K189" s="55"/>
      <c r="L189" s="55"/>
      <c r="M189" s="55"/>
      <c r="N189" s="55"/>
      <c r="O189" s="42">
        <v>43906.0</v>
      </c>
      <c r="P189" s="42">
        <v>43935.0</v>
      </c>
      <c r="Q189" s="42">
        <v>44075.0</v>
      </c>
      <c r="R189" s="42">
        <v>44104.0</v>
      </c>
      <c r="S189" s="42">
        <v>44178.0</v>
      </c>
      <c r="T189" s="42">
        <v>44213.0</v>
      </c>
      <c r="U189" s="42"/>
      <c r="V189" s="42"/>
      <c r="W189" s="42"/>
      <c r="X189" s="42"/>
      <c r="Y189" s="42"/>
      <c r="Z189" s="42"/>
      <c r="AA189" s="42">
        <f t="shared" si="1"/>
        <v>44353</v>
      </c>
      <c r="AB189" s="25">
        <f>ROUNDDOWN((DATEDIF(H:H,I:I,"D")/7)-(DATEDIF(S:S,T:T,"D")/7),0)</f>
        <v>18</v>
      </c>
      <c r="AC189" s="25">
        <f>ROUNDDOWN((DATEDIF(F:F,H:H,"D")/7)-(DATEDIF(O:O,P:P,"D")/7)-(DATEDIF(Q:Q,R:R,"D")/7)+(DATEDIF(I:I,AA:AA,"D")/7),0)</f>
        <v>32</v>
      </c>
      <c r="AD189" s="25" t="s">
        <v>3398</v>
      </c>
      <c r="AE189" s="25" t="s">
        <v>51</v>
      </c>
      <c r="AF189" s="32" t="s">
        <v>3431</v>
      </c>
      <c r="AG189" s="42"/>
    </row>
    <row r="190">
      <c r="A190" s="24" t="s">
        <v>1674</v>
      </c>
      <c r="B190" s="25" t="s">
        <v>3397</v>
      </c>
      <c r="C190" s="279">
        <v>44349.0</v>
      </c>
      <c r="D190" s="25" t="s">
        <v>159</v>
      </c>
      <c r="E190" s="42">
        <v>43901.0</v>
      </c>
      <c r="F190" s="42">
        <v>43908.0</v>
      </c>
      <c r="G190" s="32" t="s">
        <v>51</v>
      </c>
      <c r="H190" s="33">
        <v>43997.0</v>
      </c>
      <c r="I190" s="42"/>
      <c r="J190" s="42"/>
      <c r="K190" s="42"/>
      <c r="L190" s="42"/>
      <c r="M190" s="42"/>
      <c r="N190" s="42"/>
      <c r="O190" s="33">
        <v>43930.0</v>
      </c>
      <c r="P190" s="33">
        <v>43936.0</v>
      </c>
      <c r="Q190" s="33">
        <v>44013.0</v>
      </c>
      <c r="R190" s="33">
        <v>44052.0</v>
      </c>
      <c r="S190" s="33">
        <v>44186.0</v>
      </c>
      <c r="T190" s="33">
        <v>44199.0</v>
      </c>
      <c r="U190" s="33"/>
      <c r="V190" s="33"/>
      <c r="W190" s="33"/>
      <c r="X190" s="33"/>
      <c r="Y190" s="33"/>
      <c r="Z190" s="33"/>
      <c r="AA190" s="33">
        <f t="shared" si="1"/>
        <v>44353</v>
      </c>
      <c r="AB190" s="25">
        <f t="shared" ref="AB190:AB191" si="27">ROUNDDOWN((DATEDIF(H:H,AA:AA,"D")/7)-(DATEDIF(Q:Q,R:R,"D")/7)-(DATEDIF(S:S,T:T,"D")/7),0)</f>
        <v>43</v>
      </c>
      <c r="AC190" s="25">
        <f t="shared" ref="AC190:AC192" si="28">ROUNDDOWN((DATEDIF(F:F,H:H,"D")/7)-(DATEDIF(O:O,P:P,"D")/7),0)</f>
        <v>11</v>
      </c>
      <c r="AD190" s="25" t="s">
        <v>3398</v>
      </c>
      <c r="AE190" s="25"/>
      <c r="AF190" s="32"/>
      <c r="AG190" s="33"/>
    </row>
    <row r="191">
      <c r="A191" s="24" t="s">
        <v>1682</v>
      </c>
      <c r="B191" s="25" t="s">
        <v>3397</v>
      </c>
      <c r="C191" s="279">
        <v>44349.0</v>
      </c>
      <c r="D191" s="25" t="s">
        <v>51</v>
      </c>
      <c r="E191" s="42">
        <v>43901.0</v>
      </c>
      <c r="F191" s="42">
        <v>43903.0</v>
      </c>
      <c r="G191" s="32" t="s">
        <v>51</v>
      </c>
      <c r="H191" s="33">
        <v>43962.0</v>
      </c>
      <c r="I191" s="42"/>
      <c r="J191" s="42"/>
      <c r="K191" s="42"/>
      <c r="L191" s="42"/>
      <c r="M191" s="42"/>
      <c r="N191" s="42"/>
      <c r="O191" s="33">
        <v>43930.0</v>
      </c>
      <c r="P191" s="33">
        <v>43944.0</v>
      </c>
      <c r="Q191" s="33">
        <v>44013.0</v>
      </c>
      <c r="R191" s="33">
        <v>44059.0</v>
      </c>
      <c r="S191" s="33">
        <v>44188.0</v>
      </c>
      <c r="T191" s="33">
        <v>44199.0</v>
      </c>
      <c r="U191" s="33"/>
      <c r="V191" s="33"/>
      <c r="W191" s="33"/>
      <c r="X191" s="33"/>
      <c r="Y191" s="33"/>
      <c r="Z191" s="33"/>
      <c r="AA191" s="33">
        <f t="shared" si="1"/>
        <v>44353</v>
      </c>
      <c r="AB191" s="25">
        <f t="shared" si="27"/>
        <v>47</v>
      </c>
      <c r="AC191" s="25">
        <f t="shared" si="28"/>
        <v>6</v>
      </c>
      <c r="AD191" s="25" t="s">
        <v>3398</v>
      </c>
      <c r="AE191" s="25"/>
      <c r="AF191" s="32"/>
      <c r="AG191" s="33"/>
    </row>
    <row r="192">
      <c r="A192" s="24" t="s">
        <v>1690</v>
      </c>
      <c r="B192" s="25" t="s">
        <v>3404</v>
      </c>
      <c r="C192" s="279">
        <v>44349.0</v>
      </c>
      <c r="D192" s="25" t="s">
        <v>51</v>
      </c>
      <c r="E192" s="42">
        <v>43901.0</v>
      </c>
      <c r="F192" s="42">
        <v>43903.0</v>
      </c>
      <c r="G192" s="32" t="s">
        <v>51</v>
      </c>
      <c r="H192" s="33">
        <v>44087.0</v>
      </c>
      <c r="I192" s="42"/>
      <c r="J192" s="42"/>
      <c r="K192" s="42"/>
      <c r="L192" s="42"/>
      <c r="M192" s="42"/>
      <c r="N192" s="42"/>
      <c r="O192" s="42">
        <v>43983.0</v>
      </c>
      <c r="P192" s="33">
        <v>44086.0</v>
      </c>
      <c r="Q192" s="33">
        <v>44211.0</v>
      </c>
      <c r="R192" s="33">
        <v>44219.0</v>
      </c>
      <c r="S192" s="33">
        <v>44291.0</v>
      </c>
      <c r="T192" s="33"/>
      <c r="U192" s="33"/>
      <c r="V192" s="33"/>
      <c r="W192" s="33"/>
      <c r="X192" s="33"/>
      <c r="Y192" s="33"/>
      <c r="Z192" s="33"/>
      <c r="AA192" s="33">
        <f t="shared" si="1"/>
        <v>44353</v>
      </c>
      <c r="AB192" s="25">
        <f>ROUNDDOWN((DATEDIF(H:H,AA:AA,"D")/7)-(DATEDIF(Q:Q,R:R,"D")/7),0)</f>
        <v>36</v>
      </c>
      <c r="AC192" s="25">
        <f t="shared" si="28"/>
        <v>11</v>
      </c>
      <c r="AD192" s="25"/>
      <c r="AE192" s="25"/>
      <c r="AF192" s="32"/>
      <c r="AG192" s="33"/>
    </row>
    <row r="193">
      <c r="A193" s="24" t="s">
        <v>1697</v>
      </c>
      <c r="B193" s="25" t="s">
        <v>3399</v>
      </c>
      <c r="C193" s="279">
        <v>44349.0</v>
      </c>
      <c r="D193" s="25" t="s">
        <v>51</v>
      </c>
      <c r="E193" s="42">
        <v>43901.0</v>
      </c>
      <c r="F193" s="42">
        <v>43863.0</v>
      </c>
      <c r="G193" s="25" t="s">
        <v>51</v>
      </c>
      <c r="H193" s="42">
        <v>43886.0</v>
      </c>
      <c r="I193" s="42">
        <v>44335.0</v>
      </c>
      <c r="J193" s="42"/>
      <c r="K193" s="42"/>
      <c r="L193" s="42"/>
      <c r="M193" s="42"/>
      <c r="N193" s="42"/>
      <c r="O193" s="42"/>
      <c r="P193" s="42"/>
      <c r="Q193" s="42"/>
      <c r="R193" s="42"/>
      <c r="S193" s="42"/>
      <c r="T193" s="42"/>
      <c r="U193" s="42"/>
      <c r="V193" s="42"/>
      <c r="W193" s="42"/>
      <c r="X193" s="42"/>
      <c r="Y193" s="42"/>
      <c r="Z193" s="42"/>
      <c r="AA193" s="42">
        <f t="shared" si="1"/>
        <v>44353</v>
      </c>
      <c r="AB193" s="282">
        <f>ROUNDDOWN((DATEDIF(H:H,I:I,"D")/7),0)</f>
        <v>64</v>
      </c>
      <c r="AC193" s="282">
        <f>ROUNDDOWN((DATEDIF(F:F,H:H,"D")/7)+(DATEDIF(I:I,AA:AA,"D")/7),0)</f>
        <v>5</v>
      </c>
      <c r="AD193" s="25"/>
      <c r="AE193" s="25"/>
      <c r="AF193" s="32"/>
      <c r="AG193" s="42"/>
    </row>
    <row r="194">
      <c r="A194" s="24" t="s">
        <v>1704</v>
      </c>
      <c r="B194" s="25" t="s">
        <v>3397</v>
      </c>
      <c r="C194" s="279">
        <v>44349.0</v>
      </c>
      <c r="D194" s="25" t="s">
        <v>51</v>
      </c>
      <c r="E194" s="42">
        <v>43901.0</v>
      </c>
      <c r="F194" s="42">
        <v>43915.0</v>
      </c>
      <c r="G194" s="25" t="s">
        <v>51</v>
      </c>
      <c r="H194" s="42">
        <v>44060.0</v>
      </c>
      <c r="I194" s="55"/>
      <c r="J194" s="55"/>
      <c r="K194" s="55"/>
      <c r="L194" s="55"/>
      <c r="M194" s="55"/>
      <c r="N194" s="55"/>
      <c r="O194" s="42">
        <v>43913.0</v>
      </c>
      <c r="P194" s="42">
        <v>43923.0</v>
      </c>
      <c r="Q194" s="42">
        <v>43955.0</v>
      </c>
      <c r="R194" s="42">
        <v>44059.0</v>
      </c>
      <c r="S194" s="42">
        <v>44136.0</v>
      </c>
      <c r="T194" s="42">
        <v>44145.0</v>
      </c>
      <c r="U194" s="42">
        <v>44197.0</v>
      </c>
      <c r="V194" s="42">
        <v>44207.0</v>
      </c>
      <c r="W194" s="42"/>
      <c r="X194" s="42"/>
      <c r="Y194" s="42"/>
      <c r="Z194" s="42"/>
      <c r="AA194" s="42">
        <f t="shared" si="1"/>
        <v>44353</v>
      </c>
      <c r="AB194" s="25">
        <f>ROUNDDOWN((DATEDIF(H:H,AA:AA,"D")/7)-(DATEDIF(S:S,T:T,"D")/7)-(DATEDIF(U:U,V:V,"D")/7),0)</f>
        <v>39</v>
      </c>
      <c r="AC194" s="25">
        <f>ROUNDDOWN((DATEDIF(F:F,H:H,"D")/7)-(DATEDIF(O:O,P:P,"D")/7)-(DATEDIF(Q:Q,R:R,"D")/7),0)</f>
        <v>4</v>
      </c>
      <c r="AD194" s="25"/>
      <c r="AE194" s="25"/>
      <c r="AF194" s="32"/>
      <c r="AG194" s="42"/>
    </row>
    <row r="195">
      <c r="A195" s="24" t="s">
        <v>1708</v>
      </c>
      <c r="B195" s="25" t="s">
        <v>3397</v>
      </c>
      <c r="C195" s="279">
        <v>44349.0</v>
      </c>
      <c r="D195" s="25" t="s">
        <v>51</v>
      </c>
      <c r="E195" s="42">
        <v>43901.0</v>
      </c>
      <c r="F195" s="42">
        <v>43907.0</v>
      </c>
      <c r="G195" s="25" t="s">
        <v>51</v>
      </c>
      <c r="H195" s="42">
        <v>43983.0</v>
      </c>
      <c r="I195" s="42"/>
      <c r="J195" s="42"/>
      <c r="K195" s="42"/>
      <c r="L195" s="42"/>
      <c r="M195" s="42"/>
      <c r="N195" s="42"/>
      <c r="O195" s="42">
        <v>44044.0</v>
      </c>
      <c r="P195" s="42">
        <v>44074.0</v>
      </c>
      <c r="Q195" s="42">
        <v>44186.0</v>
      </c>
      <c r="R195" s="42">
        <v>44199.0</v>
      </c>
      <c r="S195" s="42"/>
      <c r="T195" s="42"/>
      <c r="U195" s="42"/>
      <c r="V195" s="42"/>
      <c r="W195" s="42"/>
      <c r="X195" s="42"/>
      <c r="Y195" s="42"/>
      <c r="Z195" s="42"/>
      <c r="AA195" s="42">
        <f t="shared" si="1"/>
        <v>44353</v>
      </c>
      <c r="AB195" s="25">
        <f>ROUNDDOWN((DATEDIF(H:H,AA:AA,"D")/7)-(DATEDIF(O:O,P:P,"D")/7)-(DATEDIF(Q:Q,R:R,"D")/7),0)</f>
        <v>46</v>
      </c>
      <c r="AC195" s="25">
        <f>ROUNDDOWN((DATEDIF(F:F,H:H,"D")/7),0)</f>
        <v>10</v>
      </c>
      <c r="AD195" s="25" t="s">
        <v>3398</v>
      </c>
      <c r="AE195" s="25"/>
      <c r="AF195" s="32"/>
      <c r="AG195" s="42"/>
    </row>
    <row r="196">
      <c r="A196" s="24" t="s">
        <v>1716</v>
      </c>
      <c r="B196" s="25" t="s">
        <v>159</v>
      </c>
      <c r="C196" s="279">
        <v>44349.0</v>
      </c>
      <c r="D196" s="25" t="s">
        <v>51</v>
      </c>
      <c r="E196" s="42">
        <v>43901.0</v>
      </c>
      <c r="F196" s="42">
        <v>43906.0</v>
      </c>
      <c r="G196" s="32" t="s">
        <v>51</v>
      </c>
      <c r="H196" s="33">
        <v>44013.0</v>
      </c>
      <c r="I196" s="42">
        <v>44304.0</v>
      </c>
      <c r="J196" s="42">
        <v>44333.0</v>
      </c>
      <c r="K196" s="42"/>
      <c r="L196" s="42"/>
      <c r="M196" s="42"/>
      <c r="N196" s="42"/>
      <c r="O196" s="33">
        <v>43952.0</v>
      </c>
      <c r="P196" s="33">
        <v>44012.0</v>
      </c>
      <c r="Q196" s="33">
        <v>44151.0</v>
      </c>
      <c r="R196" s="33">
        <v>44165.0</v>
      </c>
      <c r="S196" s="33">
        <v>44182.0</v>
      </c>
      <c r="T196" s="33">
        <v>44199.0</v>
      </c>
      <c r="U196" s="33">
        <v>44296.0</v>
      </c>
      <c r="V196" s="33">
        <v>44303.0</v>
      </c>
      <c r="W196" s="33">
        <v>44320.0</v>
      </c>
      <c r="X196" s="33">
        <v>44333.0</v>
      </c>
      <c r="Y196" s="33"/>
      <c r="Z196" s="33"/>
      <c r="AA196" s="33">
        <f t="shared" si="1"/>
        <v>44353</v>
      </c>
      <c r="AB196" s="25">
        <f>ROUNDDOWN((DATEDIF(H:H,I:I,"D")/7)-(DATEDIF(Q:Q,R:R,"D")/7)-(DATEDIF(S:S,T:T,"D")/7)-(DATEDIF(U:U,V:V,"D")/7)+(DATEDIF(J:J,AA:AA,"D")/7),0)</f>
        <v>39</v>
      </c>
      <c r="AC196" s="25">
        <f>ROUNDDOWN((DATEDIF(F:F,H:H,"D")/7)-(DATEDIF(O:O,P:P,"D")/7)+(DATEDIF(I:I,J:J,"D")/7)-(DATEDIF(W:W,X:X,"D")/7),0)</f>
        <v>9</v>
      </c>
      <c r="AD196" s="25" t="s">
        <v>3398</v>
      </c>
      <c r="AE196" s="25"/>
      <c r="AF196" s="32"/>
      <c r="AG196" s="33"/>
    </row>
    <row r="197">
      <c r="A197" s="24" t="s">
        <v>1726</v>
      </c>
      <c r="B197" s="25" t="s">
        <v>3397</v>
      </c>
      <c r="C197" s="279">
        <v>44349.0</v>
      </c>
      <c r="D197" s="25" t="s">
        <v>51</v>
      </c>
      <c r="E197" s="42">
        <v>43901.0</v>
      </c>
      <c r="F197" s="42">
        <v>43911.0</v>
      </c>
      <c r="G197" s="59" t="s">
        <v>51</v>
      </c>
      <c r="H197" s="61">
        <v>43997.0</v>
      </c>
      <c r="I197" s="42"/>
      <c r="J197" s="42"/>
      <c r="K197" s="42"/>
      <c r="L197" s="42"/>
      <c r="M197" s="42"/>
      <c r="N197" s="42"/>
      <c r="O197" s="42">
        <v>43946.0</v>
      </c>
      <c r="P197" s="61">
        <v>43951.0</v>
      </c>
      <c r="Q197" s="61">
        <v>44184.0</v>
      </c>
      <c r="R197" s="61">
        <v>44209.0</v>
      </c>
      <c r="S197" s="61"/>
      <c r="T197" s="61"/>
      <c r="U197" s="61"/>
      <c r="V197" s="61"/>
      <c r="W197" s="61"/>
      <c r="X197" s="61"/>
      <c r="Y197" s="61"/>
      <c r="Z197" s="61"/>
      <c r="AA197" s="61">
        <f t="shared" si="1"/>
        <v>44353</v>
      </c>
      <c r="AB197" s="25">
        <f>ROUNDDOWN((DATEDIF(H:H,AA:AA,"D")/7)-(DATEDIF(Q:Q,R:R,"D")/7),0)</f>
        <v>47</v>
      </c>
      <c r="AC197" s="25">
        <f t="shared" ref="AC197:AC198" si="29">ROUNDDOWN((DATEDIF(F:F,H:H,"D")/7)-(DATEDIF(O:O,P:P,"D")/7),0)</f>
        <v>11</v>
      </c>
      <c r="AD197" s="25"/>
      <c r="AE197" s="25"/>
      <c r="AF197" s="32"/>
      <c r="AG197" s="61"/>
    </row>
    <row r="198">
      <c r="A198" s="24" t="s">
        <v>1735</v>
      </c>
      <c r="B198" s="25" t="s">
        <v>3397</v>
      </c>
      <c r="C198" s="279">
        <v>44349.0</v>
      </c>
      <c r="D198" s="25" t="s">
        <v>51</v>
      </c>
      <c r="E198" s="42">
        <v>43901.0</v>
      </c>
      <c r="F198" s="42">
        <v>43910.0</v>
      </c>
      <c r="G198" s="59" t="s">
        <v>51</v>
      </c>
      <c r="H198" s="61">
        <v>43990.0</v>
      </c>
      <c r="I198" s="42"/>
      <c r="J198" s="42"/>
      <c r="K198" s="42"/>
      <c r="L198" s="42"/>
      <c r="M198" s="42"/>
      <c r="N198" s="42"/>
      <c r="O198" s="42">
        <v>43931.0</v>
      </c>
      <c r="P198" s="61">
        <v>43943.0</v>
      </c>
      <c r="Q198" s="61">
        <v>44013.0</v>
      </c>
      <c r="R198" s="61">
        <v>44087.0</v>
      </c>
      <c r="S198" s="61">
        <v>44185.0</v>
      </c>
      <c r="T198" s="61">
        <v>44198.0</v>
      </c>
      <c r="U198" s="61">
        <v>44295.0</v>
      </c>
      <c r="V198" s="61">
        <v>44306.0</v>
      </c>
      <c r="W198" s="61"/>
      <c r="X198" s="61"/>
      <c r="Y198" s="61"/>
      <c r="Z198" s="61"/>
      <c r="AA198" s="61">
        <f t="shared" si="1"/>
        <v>44353</v>
      </c>
      <c r="AB198" s="25">
        <f>ROUNDDOWN((DATEDIF(H:H,AA:AA,"D")/7)-(DATEDIF(Q:Q,R:R,"D")/7)-(DATEDIF(S:S,T:T,"D")/7)-(DATEDIF(U:U,V:V,"D")/7),0)</f>
        <v>37</v>
      </c>
      <c r="AC198" s="25">
        <f t="shared" si="29"/>
        <v>9</v>
      </c>
      <c r="AD198" s="189" t="s">
        <v>3398</v>
      </c>
      <c r="AE198" s="189" t="s">
        <v>51</v>
      </c>
      <c r="AF198" s="190" t="s">
        <v>3432</v>
      </c>
      <c r="AG198" s="61"/>
    </row>
    <row r="199">
      <c r="A199" s="24" t="s">
        <v>1742</v>
      </c>
      <c r="B199" s="25" t="s">
        <v>3397</v>
      </c>
      <c r="C199" s="279">
        <v>44349.0</v>
      </c>
      <c r="D199" s="25" t="s">
        <v>51</v>
      </c>
      <c r="E199" s="42">
        <v>43901.0</v>
      </c>
      <c r="F199" s="42">
        <v>43917.0</v>
      </c>
      <c r="G199" s="32" t="s">
        <v>51</v>
      </c>
      <c r="H199" s="33">
        <v>43935.0</v>
      </c>
      <c r="I199" s="42"/>
      <c r="J199" s="55"/>
      <c r="K199" s="55"/>
      <c r="L199" s="55"/>
      <c r="M199" s="55"/>
      <c r="N199" s="55"/>
      <c r="O199" s="33">
        <v>44197.0</v>
      </c>
      <c r="P199" s="33">
        <v>44227.0</v>
      </c>
      <c r="Q199" s="33">
        <v>44298.0</v>
      </c>
      <c r="R199" s="33">
        <v>44302.0</v>
      </c>
      <c r="S199" s="33"/>
      <c r="T199" s="33"/>
      <c r="U199" s="33"/>
      <c r="V199" s="33"/>
      <c r="W199" s="33"/>
      <c r="X199" s="33"/>
      <c r="Y199" s="33"/>
      <c r="Z199" s="33"/>
      <c r="AA199" s="33">
        <f t="shared" si="1"/>
        <v>44353</v>
      </c>
      <c r="AB199" s="25">
        <f>ROUNDDOWN((DATEDIF(H:H,AA:AA,"D")/7)-(DATEDIF(O:O,P:P,"D")/7)-(DATEDIF(Q:Q,R:R,"D")/7),0)</f>
        <v>54</v>
      </c>
      <c r="AC199" s="25">
        <f>ROUNDDOWN((DATEDIF(F:F,H:H,"D")/7),0)</f>
        <v>2</v>
      </c>
      <c r="AD199" s="25"/>
      <c r="AE199" s="25"/>
      <c r="AF199" s="32"/>
      <c r="AG199" s="33"/>
    </row>
    <row r="200">
      <c r="A200" s="24" t="s">
        <v>1747</v>
      </c>
      <c r="B200" s="25" t="s">
        <v>159</v>
      </c>
      <c r="C200" s="279">
        <v>44349.0</v>
      </c>
      <c r="D200" s="25" t="s">
        <v>51</v>
      </c>
      <c r="E200" s="42">
        <v>43901.0</v>
      </c>
      <c r="F200" s="42">
        <v>43906.0</v>
      </c>
      <c r="G200" s="25" t="s">
        <v>51</v>
      </c>
      <c r="H200" s="42">
        <v>44236.0</v>
      </c>
      <c r="I200" s="42"/>
      <c r="J200" s="42"/>
      <c r="K200" s="42"/>
      <c r="L200" s="42"/>
      <c r="M200" s="42"/>
      <c r="N200" s="42"/>
      <c r="O200" s="42">
        <v>43924.0</v>
      </c>
      <c r="P200" s="42">
        <v>43941.0</v>
      </c>
      <c r="Q200" s="42">
        <v>44013.0</v>
      </c>
      <c r="R200" s="42">
        <v>44074.0</v>
      </c>
      <c r="S200" s="42">
        <v>44176.0</v>
      </c>
      <c r="T200" s="42">
        <v>44199.0</v>
      </c>
      <c r="U200" s="42"/>
      <c r="V200" s="42"/>
      <c r="W200" s="42"/>
      <c r="X200" s="42"/>
      <c r="Y200" s="42"/>
      <c r="Z200" s="42"/>
      <c r="AA200" s="42">
        <f t="shared" si="1"/>
        <v>44353</v>
      </c>
      <c r="AB200" s="25">
        <f>ROUNDDOWN((DATEDIF(H:H,AA:AA,"D")/7),0)</f>
        <v>16</v>
      </c>
      <c r="AC200" s="25">
        <f>ROUNDDOWN((DATEDIF(F:F,H:H,"D")/7)-(DATEDIF(O:O,P:P,"D")/7)-(DATEDIF(Q:Q,R:R,"D")/7)-(DATEDIF(S:S,T:T,"D")/7),0)</f>
        <v>32</v>
      </c>
      <c r="AD200" s="25" t="s">
        <v>3398</v>
      </c>
      <c r="AE200" s="25"/>
      <c r="AF200" s="32"/>
      <c r="AG200" s="42"/>
    </row>
    <row r="201">
      <c r="A201" s="24" t="s">
        <v>1756</v>
      </c>
      <c r="B201" s="25" t="s">
        <v>159</v>
      </c>
      <c r="C201" s="279">
        <v>44349.0</v>
      </c>
      <c r="D201" s="25" t="s">
        <v>51</v>
      </c>
      <c r="E201" s="42">
        <v>43901.0</v>
      </c>
      <c r="F201" s="42">
        <v>43904.0</v>
      </c>
      <c r="G201" s="25" t="s">
        <v>51</v>
      </c>
      <c r="H201" s="42">
        <v>44089.0</v>
      </c>
      <c r="I201" s="42">
        <v>44132.0</v>
      </c>
      <c r="J201" s="42">
        <v>44144.0</v>
      </c>
      <c r="K201" s="42">
        <v>44208.0</v>
      </c>
      <c r="L201" s="42">
        <v>44221.0</v>
      </c>
      <c r="M201" s="42">
        <v>44303.0</v>
      </c>
      <c r="N201" s="42">
        <v>44333.0</v>
      </c>
      <c r="O201" s="42">
        <v>43906.0</v>
      </c>
      <c r="P201" s="42">
        <v>43919.0</v>
      </c>
      <c r="Q201" s="42">
        <v>44013.0</v>
      </c>
      <c r="R201" s="42">
        <v>44087.0</v>
      </c>
      <c r="S201" s="42">
        <v>44189.0</v>
      </c>
      <c r="T201" s="42">
        <v>44199.0</v>
      </c>
      <c r="U201" s="42">
        <v>44270.0</v>
      </c>
      <c r="V201" s="42">
        <v>44279.0</v>
      </c>
      <c r="W201" s="42"/>
      <c r="X201" s="42"/>
      <c r="Y201" s="42"/>
      <c r="Z201" s="42"/>
      <c r="AA201" s="42">
        <f t="shared" si="1"/>
        <v>44353</v>
      </c>
      <c r="AB201" s="25">
        <f>ROUNDDOWN((DATEDIF(H:H,I:I,"D")/7)+(DATEDIF(J:J,K:K,"D")/7)+(DATEDIF(L:L,M:M,"D")/7)-(DATEDIF(S:S,T:T,"D")/7)-(DATEDIF(U:U,V:V,"D")/7)+(DATEDIF(N:N,AA:AA,"D")/7),0)</f>
        <v>27</v>
      </c>
      <c r="AC201" s="25">
        <f>ROUNDDOWN((DATEDIF(F:F,H:H,"D")/7)-(DATEDIF(O:O,P:P,"D")/7)-(DATEDIF(Q:Q,R:R,"D")/7)+(DATEDIF(I:I,J:J,"D")/7)+(DATEDIF(K:K,L:L,"D")/7)+(DATEDIF(M:M,N:N,"D")/7),0)</f>
        <v>21</v>
      </c>
      <c r="AD201" s="25" t="s">
        <v>3398</v>
      </c>
      <c r="AE201" s="25"/>
      <c r="AF201" s="32"/>
      <c r="AG201" s="42"/>
    </row>
    <row r="202">
      <c r="A202" s="24" t="s">
        <v>1763</v>
      </c>
      <c r="B202" s="25" t="s">
        <v>3399</v>
      </c>
      <c r="C202" s="279">
        <v>44349.0</v>
      </c>
      <c r="D202" s="25" t="s">
        <v>51</v>
      </c>
      <c r="E202" s="42">
        <v>43901.0</v>
      </c>
      <c r="F202" s="42">
        <v>43906.0</v>
      </c>
      <c r="G202" s="25" t="s">
        <v>51</v>
      </c>
      <c r="H202" s="42">
        <v>44095.0</v>
      </c>
      <c r="I202" s="42">
        <v>44152.0</v>
      </c>
      <c r="J202" s="42">
        <v>44242.0</v>
      </c>
      <c r="K202" s="42">
        <v>44315.0</v>
      </c>
      <c r="L202" s="42"/>
      <c r="M202" s="42"/>
      <c r="N202" s="42"/>
      <c r="O202" s="42">
        <v>43983.0</v>
      </c>
      <c r="P202" s="42">
        <v>44059.0</v>
      </c>
      <c r="Q202" s="42">
        <v>44219.0</v>
      </c>
      <c r="R202" s="42">
        <v>44241.0</v>
      </c>
      <c r="S202" s="42"/>
      <c r="T202" s="42"/>
      <c r="U202" s="42"/>
      <c r="V202" s="42"/>
      <c r="W202" s="42"/>
      <c r="X202" s="42"/>
      <c r="Y202" s="42"/>
      <c r="Z202" s="42"/>
      <c r="AA202" s="42">
        <f t="shared" si="1"/>
        <v>44353</v>
      </c>
      <c r="AB202" s="25">
        <f>ROUNDDOWN((DATEDIF(H:H,I:I,"D")/7)+(DATEDIF(J:J,K:K,"D")/7),0)</f>
        <v>18</v>
      </c>
      <c r="AC202" s="25">
        <f>ROUNDDOWN((DATEDIF(F:F,H:H,"D")/7)-(DATEDIF(O:O,P:P,"D")/7)-(DATEDIF(Q:Q,R:R,"D")/7)+(DATEDIF(I:I,J:J,"D")/7)+(DATEDIF(K:K,AA:AA,"D")/7),0)</f>
        <v>31</v>
      </c>
      <c r="AD202" s="25"/>
      <c r="AE202" s="25"/>
      <c r="AF202" s="32"/>
      <c r="AG202" s="42"/>
    </row>
    <row r="203">
      <c r="A203" s="24" t="s">
        <v>1773</v>
      </c>
      <c r="B203" s="25" t="s">
        <v>3397</v>
      </c>
      <c r="C203" s="279">
        <v>44349.0</v>
      </c>
      <c r="D203" s="25" t="s">
        <v>58</v>
      </c>
      <c r="E203" s="42">
        <v>43901.0</v>
      </c>
      <c r="F203" s="55"/>
      <c r="G203" s="32" t="s">
        <v>233</v>
      </c>
      <c r="H203" s="33"/>
      <c r="I203" s="55"/>
      <c r="J203" s="55"/>
      <c r="K203" s="55"/>
      <c r="L203" s="55"/>
      <c r="M203" s="55"/>
      <c r="N203" s="55"/>
      <c r="O203" s="42">
        <v>43982.0</v>
      </c>
      <c r="P203" s="42">
        <v>44074.0</v>
      </c>
      <c r="Q203" s="33"/>
      <c r="R203" s="33"/>
      <c r="S203" s="33"/>
      <c r="T203" s="33"/>
      <c r="U203" s="33"/>
      <c r="V203" s="33"/>
      <c r="W203" s="33"/>
      <c r="X203" s="33"/>
      <c r="Y203" s="33"/>
      <c r="Z203" s="33"/>
      <c r="AA203" s="33">
        <f t="shared" si="1"/>
        <v>44353</v>
      </c>
      <c r="AB203" s="25">
        <f>ROUNDDOWN((DATEDIF(E:E,AA:AA,"D")/7)-(DATEDIF(O:O,P:P,"D")/7)-(DATEDIF(Q:Q,R:R,"D")/7),0)</f>
        <v>51</v>
      </c>
      <c r="AC203" s="25">
        <f>ROUNDDOWN((DATEDIF(F:F,H:H,"D")/7),0)</f>
        <v>0</v>
      </c>
      <c r="AD203" s="25"/>
      <c r="AE203" s="25"/>
      <c r="AF203" s="32"/>
      <c r="AG203" s="33"/>
    </row>
    <row r="204">
      <c r="A204" s="24" t="s">
        <v>1777</v>
      </c>
      <c r="B204" s="25" t="s">
        <v>3397</v>
      </c>
      <c r="C204" s="279">
        <v>44349.0</v>
      </c>
      <c r="D204" s="25" t="s">
        <v>51</v>
      </c>
      <c r="E204" s="42">
        <v>43901.0</v>
      </c>
      <c r="F204" s="42">
        <v>43909.0</v>
      </c>
      <c r="G204" s="32" t="s">
        <v>51</v>
      </c>
      <c r="H204" s="33">
        <v>44109.0</v>
      </c>
      <c r="I204" s="42"/>
      <c r="J204" s="42"/>
      <c r="K204" s="42"/>
      <c r="L204" s="42"/>
      <c r="M204" s="42"/>
      <c r="N204" s="42"/>
      <c r="O204" s="42">
        <v>43923.0</v>
      </c>
      <c r="P204" s="33">
        <v>43942.0</v>
      </c>
      <c r="Q204" s="33">
        <v>44030.0</v>
      </c>
      <c r="R204" s="33">
        <v>44073.0</v>
      </c>
      <c r="S204" s="33">
        <v>44176.0</v>
      </c>
      <c r="T204" s="33">
        <v>44199.0</v>
      </c>
      <c r="U204" s="33">
        <v>44329.0</v>
      </c>
      <c r="V204" s="33">
        <v>44372.0</v>
      </c>
      <c r="W204" s="33"/>
      <c r="X204" s="33"/>
      <c r="Y204" s="33"/>
      <c r="Z204" s="33"/>
      <c r="AA204" s="33">
        <f t="shared" si="1"/>
        <v>44353</v>
      </c>
      <c r="AB204" s="25">
        <f>ROUNDDOWN((DATEDIF(H:H,AA:AA,"D")/7)-(DATEDIF(S:S,T:T,"D")/7)-(DATEDIF(U:U,V:V,"D")/7),0)</f>
        <v>25</v>
      </c>
      <c r="AC204" s="25">
        <f>ROUNDDOWN((DATEDIF(F:F,H:H,"D")/7)-(DATEDIF(O:O,P:P,"D")/7)-(DATEDIF(Q:Q,R:R,"D")/7),0)</f>
        <v>19</v>
      </c>
      <c r="AD204" s="25" t="s">
        <v>3398</v>
      </c>
      <c r="AE204" s="25"/>
      <c r="AF204" s="32"/>
      <c r="AG204" s="33"/>
    </row>
    <row r="205">
      <c r="A205" s="24" t="s">
        <v>1783</v>
      </c>
      <c r="B205" s="25" t="s">
        <v>3397</v>
      </c>
      <c r="C205" s="279">
        <v>44349.0</v>
      </c>
      <c r="D205" s="25" t="s">
        <v>51</v>
      </c>
      <c r="E205" s="42">
        <v>43901.0</v>
      </c>
      <c r="F205" s="42">
        <v>43913.0</v>
      </c>
      <c r="G205" s="25" t="s">
        <v>51</v>
      </c>
      <c r="H205" s="42">
        <v>43948.0</v>
      </c>
      <c r="I205" s="42"/>
      <c r="J205" s="55"/>
      <c r="K205" s="55"/>
      <c r="L205" s="55"/>
      <c r="M205" s="55"/>
      <c r="N205" s="55"/>
      <c r="O205" s="42">
        <v>44158.0</v>
      </c>
      <c r="P205" s="42">
        <v>44220.0</v>
      </c>
      <c r="Q205" s="42"/>
      <c r="R205" s="55"/>
      <c r="S205" s="55"/>
      <c r="T205" s="55"/>
      <c r="U205" s="55"/>
      <c r="V205" s="55"/>
      <c r="W205" s="55"/>
      <c r="X205" s="55"/>
      <c r="Y205" s="55"/>
      <c r="Z205" s="55"/>
      <c r="AA205" s="55">
        <f t="shared" si="1"/>
        <v>44353</v>
      </c>
      <c r="AB205" s="25">
        <f t="shared" ref="AB205:AB206" si="30">ROUNDDOWN((DATEDIF(H:H,AA:AA,"D")/7)-(DATEDIF(O:O,P:P,"D")/7),0)</f>
        <v>49</v>
      </c>
      <c r="AC205" s="25">
        <f t="shared" ref="AC205:AC206" si="31">ROUNDDOWN((DATEDIF(F:F,H:H,"D")/7),0)</f>
        <v>5</v>
      </c>
      <c r="AD205" s="25"/>
      <c r="AE205" s="25"/>
      <c r="AF205" s="32"/>
      <c r="AG205" s="55"/>
    </row>
    <row r="206">
      <c r="A206" s="24" t="s">
        <v>1785</v>
      </c>
      <c r="B206" s="25" t="s">
        <v>159</v>
      </c>
      <c r="C206" s="279">
        <v>44349.0</v>
      </c>
      <c r="D206" s="25" t="s">
        <v>51</v>
      </c>
      <c r="E206" s="42">
        <v>43901.0</v>
      </c>
      <c r="F206" s="42">
        <v>43908.0</v>
      </c>
      <c r="G206" s="32" t="s">
        <v>51</v>
      </c>
      <c r="H206" s="33">
        <v>44119.0</v>
      </c>
      <c r="I206" s="42"/>
      <c r="J206" s="42"/>
      <c r="K206" s="42"/>
      <c r="L206" s="42"/>
      <c r="M206" s="42"/>
      <c r="N206" s="42"/>
      <c r="O206" s="33">
        <v>44184.0</v>
      </c>
      <c r="P206" s="33">
        <v>44213.0</v>
      </c>
      <c r="Q206" s="33"/>
      <c r="R206" s="33"/>
      <c r="S206" s="33"/>
      <c r="T206" s="33"/>
      <c r="U206" s="33"/>
      <c r="V206" s="33"/>
      <c r="W206" s="33"/>
      <c r="X206" s="33"/>
      <c r="Y206" s="33"/>
      <c r="Z206" s="33"/>
      <c r="AA206" s="33">
        <f t="shared" si="1"/>
        <v>44353</v>
      </c>
      <c r="AB206" s="25">
        <f t="shared" si="30"/>
        <v>29</v>
      </c>
      <c r="AC206" s="25">
        <f t="shared" si="31"/>
        <v>30</v>
      </c>
      <c r="AD206" s="25"/>
      <c r="AE206" s="25"/>
      <c r="AF206" s="32"/>
      <c r="AG206" s="33"/>
    </row>
    <row r="207">
      <c r="A207" s="24" t="s">
        <v>1794</v>
      </c>
      <c r="B207" s="25" t="s">
        <v>159</v>
      </c>
      <c r="C207" s="279">
        <v>44349.0</v>
      </c>
      <c r="D207" s="25" t="s">
        <v>51</v>
      </c>
      <c r="E207" s="42">
        <v>43901.0</v>
      </c>
      <c r="F207" s="42">
        <v>43902.0</v>
      </c>
      <c r="G207" s="32" t="s">
        <v>51</v>
      </c>
      <c r="H207" s="33">
        <v>43976.0</v>
      </c>
      <c r="I207" s="42">
        <v>44204.0</v>
      </c>
      <c r="J207" s="42">
        <v>44221.0</v>
      </c>
      <c r="K207" s="42"/>
      <c r="L207" s="42"/>
      <c r="M207" s="42"/>
      <c r="N207" s="42"/>
      <c r="O207" s="42">
        <v>44013.0</v>
      </c>
      <c r="P207" s="42">
        <v>44074.0</v>
      </c>
      <c r="Q207" s="33">
        <v>44190.0</v>
      </c>
      <c r="R207" s="33">
        <v>44203.0</v>
      </c>
      <c r="S207" s="33"/>
      <c r="T207" s="33"/>
      <c r="U207" s="33"/>
      <c r="V207" s="33"/>
      <c r="W207" s="33"/>
      <c r="X207" s="33"/>
      <c r="Y207" s="33"/>
      <c r="Z207" s="33"/>
      <c r="AA207" s="33">
        <f t="shared" si="1"/>
        <v>44353</v>
      </c>
      <c r="AB207" s="25">
        <f>ROUNDDOWN((DATEDIF(H:H,I:I,"D")/7)+(DATEDIF(J:J,AA:AA,"D")/7)-(DATEDIF(O:O,P:P,"D")/7)-(DATEDIF(Q:Q,R:R,"D")/7),0)</f>
        <v>40</v>
      </c>
      <c r="AC207" s="25">
        <f>ROUNDDOWN((DATEDIF(F:F,H:H,"D")/7)+(DATEDIF(I:I,J:J,"D")/7),0)</f>
        <v>13</v>
      </c>
      <c r="AD207" s="25" t="s">
        <v>3398</v>
      </c>
      <c r="AE207" s="25"/>
      <c r="AF207" s="32"/>
      <c r="AG207" s="33"/>
    </row>
    <row r="208">
      <c r="A208" s="24" t="s">
        <v>1804</v>
      </c>
      <c r="B208" s="25" t="s">
        <v>159</v>
      </c>
      <c r="C208" s="279">
        <v>44349.0</v>
      </c>
      <c r="D208" s="25" t="s">
        <v>51</v>
      </c>
      <c r="E208" s="42">
        <v>43901.0</v>
      </c>
      <c r="F208" s="42">
        <v>43898.0</v>
      </c>
      <c r="G208" s="25" t="s">
        <v>51</v>
      </c>
      <c r="H208" s="42">
        <v>44073.0</v>
      </c>
      <c r="I208" s="42"/>
      <c r="J208" s="42"/>
      <c r="K208" s="42"/>
      <c r="L208" s="42"/>
      <c r="M208" s="42"/>
      <c r="N208" s="42"/>
      <c r="O208" s="42">
        <v>43919.0</v>
      </c>
      <c r="P208" s="42">
        <v>43930.0</v>
      </c>
      <c r="Q208" s="42">
        <v>44013.0</v>
      </c>
      <c r="R208" s="42">
        <v>44072.0</v>
      </c>
      <c r="S208" s="42">
        <v>44178.0</v>
      </c>
      <c r="T208" s="42">
        <v>44198.0</v>
      </c>
      <c r="U208" s="42"/>
      <c r="V208" s="42"/>
      <c r="W208" s="42"/>
      <c r="X208" s="42"/>
      <c r="Y208" s="42"/>
      <c r="Z208" s="42"/>
      <c r="AA208" s="42">
        <f t="shared" si="1"/>
        <v>44353</v>
      </c>
      <c r="AB208" s="25">
        <f>ROUNDDOWN((DATEDIF(H:H,AA:AA,"D")/7)-(DATEDIF(S:S,T:T,"D")/7),0)</f>
        <v>37</v>
      </c>
      <c r="AC208" s="25">
        <f>ROUNDDOWN((DATEDIF(F:F,H:H,"D")/7)-(DATEDIF(O:O,P:P,"D")/7)-(DATEDIF(Q:Q,R:R,"D")/7),0)</f>
        <v>15</v>
      </c>
      <c r="AD208" s="25" t="s">
        <v>3398</v>
      </c>
      <c r="AE208" s="25"/>
      <c r="AF208" s="32"/>
      <c r="AG208" s="42"/>
    </row>
    <row r="209">
      <c r="A209" s="24" t="s">
        <v>1813</v>
      </c>
      <c r="B209" s="25" t="s">
        <v>3397</v>
      </c>
      <c r="C209" s="279">
        <v>44349.0</v>
      </c>
      <c r="D209" s="25" t="s">
        <v>51</v>
      </c>
      <c r="E209" s="42">
        <v>43901.0</v>
      </c>
      <c r="F209" s="42">
        <v>43910.0</v>
      </c>
      <c r="G209" s="25" t="s">
        <v>51</v>
      </c>
      <c r="H209" s="42">
        <v>43983.0</v>
      </c>
      <c r="I209" s="42">
        <v>44201.0</v>
      </c>
      <c r="J209" s="42">
        <v>44249.0</v>
      </c>
      <c r="K209" s="42"/>
      <c r="L209" s="42"/>
      <c r="M209" s="42"/>
      <c r="N209" s="42"/>
      <c r="O209" s="42">
        <v>43927.0</v>
      </c>
      <c r="P209" s="42">
        <v>43938.0</v>
      </c>
      <c r="Q209" s="42">
        <v>44013.0</v>
      </c>
      <c r="R209" s="42">
        <v>44059.0</v>
      </c>
      <c r="S209" s="42">
        <v>44186.0</v>
      </c>
      <c r="T209" s="42">
        <v>44199.0</v>
      </c>
      <c r="U209" s="42"/>
      <c r="V209" s="42"/>
      <c r="W209" s="42"/>
      <c r="X209" s="42"/>
      <c r="Y209" s="42"/>
      <c r="Z209" s="42"/>
      <c r="AA209" s="42">
        <f t="shared" si="1"/>
        <v>44353</v>
      </c>
      <c r="AB209" s="25">
        <f>ROUNDDOWN((DATEDIF(H:H,I:I,"D")/7)-(DATEDIF(Q:Q,R:R,"D")/7)-(DATEDIF(S:S,T:T,"D")/7)+(DATEDIF(J:J,AA:AA,"D")/7),0)</f>
        <v>37</v>
      </c>
      <c r="AC209" s="25">
        <f>ROUNDDOWN((DATEDIF(F:F,H:H,"D")/7)-(DATEDIF(O:O,P:P,"D")/7)+(DATEDIF(I:I,J:J,"D")/7),0)</f>
        <v>15</v>
      </c>
      <c r="AD209" s="25" t="s">
        <v>3398</v>
      </c>
      <c r="AE209" s="25" t="s">
        <v>51</v>
      </c>
      <c r="AF209" s="32" t="s">
        <v>3433</v>
      </c>
      <c r="AG209" s="42"/>
    </row>
    <row r="210">
      <c r="A210" s="24" t="s">
        <v>1825</v>
      </c>
      <c r="B210" s="25" t="s">
        <v>159</v>
      </c>
      <c r="C210" s="279">
        <v>44349.0</v>
      </c>
      <c r="D210" s="25" t="s">
        <v>560</v>
      </c>
      <c r="E210" s="42">
        <v>43901.0</v>
      </c>
      <c r="F210" s="42">
        <v>43906.0</v>
      </c>
      <c r="G210" s="118" t="s">
        <v>51</v>
      </c>
      <c r="H210" s="120">
        <v>43958.0</v>
      </c>
      <c r="I210" s="55"/>
      <c r="J210" s="55"/>
      <c r="K210" s="55"/>
      <c r="L210" s="55"/>
      <c r="M210" s="55"/>
      <c r="N210" s="55"/>
      <c r="O210" s="42">
        <v>43897.0</v>
      </c>
      <c r="P210" s="120">
        <v>43904.0</v>
      </c>
      <c r="Q210" s="120">
        <v>44013.0</v>
      </c>
      <c r="R210" s="120">
        <v>44059.0</v>
      </c>
      <c r="S210" s="120">
        <v>44189.0</v>
      </c>
      <c r="T210" s="120">
        <v>44197.0</v>
      </c>
      <c r="U210" s="120"/>
      <c r="V210" s="120"/>
      <c r="W210" s="120"/>
      <c r="X210" s="120"/>
      <c r="Y210" s="120"/>
      <c r="Z210" s="120"/>
      <c r="AA210" s="120">
        <f t="shared" si="1"/>
        <v>44353</v>
      </c>
      <c r="AB210" s="25">
        <f>ROUNDDOWN((DATEDIF(H:H,AA:AA,"D")/7)-(DATEDIF(Q:Q,R:R,"D")/7)-(DATEDIF(S:S,T:T,"D")/7),0)</f>
        <v>48</v>
      </c>
      <c r="AC210" s="25">
        <f>ROUNDDOWN((DATEDIF(F:F,H:H,"D")/7)-(DATEDIF(O:O,P:P,"D")/7),0)</f>
        <v>6</v>
      </c>
      <c r="AD210" s="25" t="s">
        <v>3398</v>
      </c>
      <c r="AE210" s="25"/>
      <c r="AF210" s="32"/>
      <c r="AG210" s="120"/>
    </row>
    <row r="211">
      <c r="A211" s="24" t="s">
        <v>1830</v>
      </c>
      <c r="B211" s="25" t="s">
        <v>159</v>
      </c>
      <c r="C211" s="279">
        <v>44349.0</v>
      </c>
      <c r="D211" s="25" t="s">
        <v>51</v>
      </c>
      <c r="E211" s="42">
        <v>43901.0</v>
      </c>
      <c r="F211" s="42">
        <v>43906.0</v>
      </c>
      <c r="G211" s="25" t="s">
        <v>51</v>
      </c>
      <c r="H211" s="42">
        <v>43943.0</v>
      </c>
      <c r="I211" s="42">
        <v>44278.0</v>
      </c>
      <c r="J211" s="42">
        <v>44319.0</v>
      </c>
      <c r="K211" s="42"/>
      <c r="L211" s="42"/>
      <c r="M211" s="42"/>
      <c r="N211" s="42"/>
      <c r="O211" s="42">
        <v>43924.0</v>
      </c>
      <c r="P211" s="42">
        <v>43934.0</v>
      </c>
      <c r="Q211" s="42">
        <v>44013.0</v>
      </c>
      <c r="R211" s="42">
        <v>44074.0</v>
      </c>
      <c r="S211" s="42">
        <v>44197.0</v>
      </c>
      <c r="T211" s="42">
        <v>44255.0</v>
      </c>
      <c r="U211" s="42"/>
      <c r="V211" s="42"/>
      <c r="W211" s="42"/>
      <c r="X211" s="42"/>
      <c r="Y211" s="42"/>
      <c r="Z211" s="42"/>
      <c r="AA211" s="42">
        <f t="shared" si="1"/>
        <v>44353</v>
      </c>
      <c r="AB211" s="25">
        <f>ROUNDDOWN((DATEDIF(H:H,I:I,"D")/7)-(DATEDIF(Q:Q,R:R,"D")/7)-(DATEDIF(S:S,T:T,"D")/7)+(DATEDIF(J:J,AA:AA,"D")/7),0)</f>
        <v>35</v>
      </c>
      <c r="AC211" s="25">
        <f>ROUNDDOWN((DATEDIF(F:F,H:H,"D")/7)-(DATEDIF(O:O,P:P,"D")/7)+(DATEDIF(I:I,J:J,"D")/7),0)</f>
        <v>9</v>
      </c>
      <c r="AD211" s="25"/>
      <c r="AE211" s="25"/>
      <c r="AF211" s="32"/>
      <c r="AG211" s="42"/>
    </row>
    <row r="212">
      <c r="A212" s="24" t="s">
        <v>1839</v>
      </c>
      <c r="B212" s="25" t="s">
        <v>3397</v>
      </c>
      <c r="C212" s="279">
        <v>44349.0</v>
      </c>
      <c r="D212" s="25" t="s">
        <v>51</v>
      </c>
      <c r="E212" s="42">
        <v>43901.0</v>
      </c>
      <c r="F212" s="42">
        <v>43906.0</v>
      </c>
      <c r="G212" s="25" t="s">
        <v>51</v>
      </c>
      <c r="H212" s="42">
        <v>44081.0</v>
      </c>
      <c r="I212" s="42"/>
      <c r="J212" s="42"/>
      <c r="K212" s="42"/>
      <c r="L212" s="42"/>
      <c r="M212" s="42"/>
      <c r="N212" s="42"/>
      <c r="O212" s="42">
        <v>43911.0</v>
      </c>
      <c r="P212" s="42">
        <v>43918.0</v>
      </c>
      <c r="Q212" s="42">
        <v>43982.0</v>
      </c>
      <c r="R212" s="42">
        <v>44074.0</v>
      </c>
      <c r="S212" s="42">
        <v>44193.0</v>
      </c>
      <c r="T212" s="42">
        <v>44206.0</v>
      </c>
      <c r="U212" s="42"/>
      <c r="V212" s="42"/>
      <c r="W212" s="42"/>
      <c r="X212" s="42"/>
      <c r="Y212" s="42"/>
      <c r="Z212" s="42"/>
      <c r="AA212" s="42">
        <f t="shared" si="1"/>
        <v>44353</v>
      </c>
      <c r="AB212" s="25">
        <f>ROUNDDOWN((DATEDIF(H:H,AA:AA,"D")/7)-(DATEDIF(S:S,T:T,"D")/7),0)</f>
        <v>37</v>
      </c>
      <c r="AC212" s="25">
        <f>ROUNDDOWN((DATEDIF(F:F,H:H,"D")/7)-(DATEDIF(O:O,P:P,"D")/7)-(DATEDIF(Q:Q,R:R,"D")/7),0)</f>
        <v>10</v>
      </c>
      <c r="AD212" s="25" t="s">
        <v>3398</v>
      </c>
      <c r="AE212" s="25"/>
      <c r="AF212" s="32"/>
      <c r="AG212" s="42"/>
    </row>
    <row r="213">
      <c r="A213" s="24" t="s">
        <v>1850</v>
      </c>
      <c r="B213" s="25" t="s">
        <v>3397</v>
      </c>
      <c r="C213" s="279">
        <v>44349.0</v>
      </c>
      <c r="D213" s="25" t="s">
        <v>51</v>
      </c>
      <c r="E213" s="42">
        <v>43901.0</v>
      </c>
      <c r="F213" s="42">
        <v>43916.0</v>
      </c>
      <c r="G213" s="25" t="s">
        <v>51</v>
      </c>
      <c r="H213" s="42">
        <v>43969.0</v>
      </c>
      <c r="I213" s="42"/>
      <c r="J213" s="55"/>
      <c r="K213" s="55"/>
      <c r="L213" s="55"/>
      <c r="M213" s="55"/>
      <c r="N213" s="55"/>
      <c r="O213" s="42">
        <v>43953.0</v>
      </c>
      <c r="P213" s="42">
        <v>43968.0</v>
      </c>
      <c r="Q213" s="42">
        <v>44197.0</v>
      </c>
      <c r="R213" s="42">
        <v>44227.0</v>
      </c>
      <c r="S213" s="42">
        <v>44324.0</v>
      </c>
      <c r="T213" s="42">
        <v>44339.0</v>
      </c>
      <c r="U213" s="42"/>
      <c r="V213" s="42"/>
      <c r="W213" s="42"/>
      <c r="X213" s="42"/>
      <c r="Y213" s="42"/>
      <c r="Z213" s="42"/>
      <c r="AA213" s="42">
        <f t="shared" si="1"/>
        <v>44353</v>
      </c>
      <c r="AB213" s="25">
        <f>ROUNDDOWN((DATEDIF(H:H,AA:AA,"D")/7)-(DATEDIF(Q:Q,R:R,"D")/7)-(DATEDIF(S:S,T:T,"D")/7),0)</f>
        <v>48</v>
      </c>
      <c r="AC213" s="25">
        <f>ROUNDDOWN((DATEDIF(F:F,H:H,"D")/7)-(DATEDIF(O:O,P:P,"D")/7),0)</f>
        <v>5</v>
      </c>
      <c r="AD213" s="25"/>
      <c r="AE213" s="25"/>
      <c r="AF213" s="32"/>
      <c r="AG213" s="42"/>
    </row>
    <row r="214">
      <c r="A214" s="24" t="s">
        <v>1854</v>
      </c>
      <c r="B214" s="25" t="s">
        <v>3399</v>
      </c>
      <c r="C214" s="279">
        <v>44349.0</v>
      </c>
      <c r="D214" s="25" t="s">
        <v>51</v>
      </c>
      <c r="E214" s="42">
        <v>43901.0</v>
      </c>
      <c r="F214" s="42">
        <v>43903.0</v>
      </c>
      <c r="G214" s="25" t="s">
        <v>58</v>
      </c>
      <c r="H214" s="55"/>
      <c r="I214" s="42"/>
      <c r="J214" s="55"/>
      <c r="K214" s="55"/>
      <c r="L214" s="55"/>
      <c r="M214" s="55"/>
      <c r="N214" s="55"/>
      <c r="O214" s="42">
        <v>43924.0</v>
      </c>
      <c r="P214" s="42">
        <v>43934.0</v>
      </c>
      <c r="Q214" s="42">
        <v>44013.0</v>
      </c>
      <c r="R214" s="42">
        <v>44089.0</v>
      </c>
      <c r="S214" s="42">
        <v>44183.0</v>
      </c>
      <c r="T214" s="42">
        <v>44202.0</v>
      </c>
      <c r="U214" s="42"/>
      <c r="V214" s="42"/>
      <c r="W214" s="42"/>
      <c r="X214" s="42"/>
      <c r="Y214" s="42"/>
      <c r="Z214" s="42"/>
      <c r="AA214" s="42">
        <f t="shared" si="1"/>
        <v>44353</v>
      </c>
      <c r="AB214" s="25">
        <f>ROUNDDOWN((DATEDIF(E:E,AA:AA,"D")/7)-(DATEDIF(F:F,AA:AA,"D")/7),0)</f>
        <v>0</v>
      </c>
      <c r="AC214" s="25">
        <f>ROUNDDOWN((DATEDIF(F:F,AA:AA,"D")/7)-(DATEDIF(O:O,P:P,"D")/7)-(DATEDIF(Q:Q,R:R,"D")/7)-(DATEDIF(S:S,T:T,"D")/7),0)</f>
        <v>49</v>
      </c>
      <c r="AD214" s="25"/>
      <c r="AE214" s="25"/>
      <c r="AF214" s="32"/>
      <c r="AG214" s="42"/>
    </row>
    <row r="215">
      <c r="A215" s="24" t="s">
        <v>1863</v>
      </c>
      <c r="B215" s="25" t="s">
        <v>3404</v>
      </c>
      <c r="C215" s="279">
        <v>44349.0</v>
      </c>
      <c r="D215" s="25" t="s">
        <v>159</v>
      </c>
      <c r="E215" s="42">
        <v>43901.0</v>
      </c>
      <c r="F215" s="42">
        <v>43873.0</v>
      </c>
      <c r="G215" s="25" t="s">
        <v>51</v>
      </c>
      <c r="H215" s="42">
        <v>43955.0</v>
      </c>
      <c r="I215" s="42"/>
      <c r="J215" s="55"/>
      <c r="K215" s="55"/>
      <c r="L215" s="55"/>
      <c r="M215" s="55"/>
      <c r="N215" s="55"/>
      <c r="O215" s="42">
        <v>43982.0</v>
      </c>
      <c r="P215" s="42">
        <v>44078.0</v>
      </c>
      <c r="Q215" s="42">
        <v>44180.0</v>
      </c>
      <c r="R215" s="42">
        <v>44200.0</v>
      </c>
      <c r="S215" s="42">
        <v>44228.0</v>
      </c>
      <c r="T215" s="42">
        <v>44243.0</v>
      </c>
      <c r="U215" s="42">
        <v>44347.0</v>
      </c>
      <c r="V215" s="42"/>
      <c r="W215" s="42"/>
      <c r="X215" s="42"/>
      <c r="Y215" s="42"/>
      <c r="Z215" s="42"/>
      <c r="AA215" s="42">
        <f t="shared" si="1"/>
        <v>44353</v>
      </c>
      <c r="AB215" s="25">
        <f>ROUNDDOWN((DATEDIF(H:H,AA:AA,"D")/7)-(DATEDIF(O:O,P:P,"D")/7)-(DATEDIF(Q:Q,R:R,"D")/7)-(DATEDIF(S:S,T:T,"D")/7),0)</f>
        <v>38</v>
      </c>
      <c r="AC215" s="25">
        <f t="shared" ref="AC215:AC217" si="32">ROUNDDOWN((DATEDIF(F:F,H:H,"D")/7),0)</f>
        <v>11</v>
      </c>
      <c r="AD215" s="25" t="s">
        <v>3398</v>
      </c>
      <c r="AE215" s="25"/>
      <c r="AF215" s="32"/>
      <c r="AG215" s="42"/>
    </row>
    <row r="216">
      <c r="A216" s="24" t="s">
        <v>1872</v>
      </c>
      <c r="B216" s="25" t="s">
        <v>159</v>
      </c>
      <c r="C216" s="279">
        <v>44349.0</v>
      </c>
      <c r="D216" s="25" t="s">
        <v>51</v>
      </c>
      <c r="E216" s="42">
        <v>43901.0</v>
      </c>
      <c r="F216" s="42">
        <v>43906.0</v>
      </c>
      <c r="G216" s="25" t="s">
        <v>51</v>
      </c>
      <c r="H216" s="42">
        <v>44088.0</v>
      </c>
      <c r="I216" s="42"/>
      <c r="J216" s="42"/>
      <c r="K216" s="42"/>
      <c r="L216" s="42"/>
      <c r="M216" s="42"/>
      <c r="N216" s="42"/>
      <c r="O216" s="42">
        <v>44189.0</v>
      </c>
      <c r="P216" s="42">
        <v>44202.0</v>
      </c>
      <c r="Q216" s="42">
        <v>44286.0</v>
      </c>
      <c r="R216" s="42">
        <v>44291.0</v>
      </c>
      <c r="S216" s="42"/>
      <c r="T216" s="42"/>
      <c r="U216" s="42"/>
      <c r="V216" s="42"/>
      <c r="W216" s="42"/>
      <c r="X216" s="42"/>
      <c r="Y216" s="42"/>
      <c r="Z216" s="42"/>
      <c r="AA216" s="42">
        <f t="shared" si="1"/>
        <v>44353</v>
      </c>
      <c r="AB216" s="282">
        <f t="shared" ref="AB216:AB217" si="33">ROUNDDOWN((DATEDIF(H:H,AA:AA,"D")/7)-(DATEDIF(O:O,P:P,"D")/7)-(DATEDIF(Q:Q,R:R,"D")/7),0)</f>
        <v>35</v>
      </c>
      <c r="AC216" s="282">
        <f t="shared" si="32"/>
        <v>26</v>
      </c>
      <c r="AD216" s="25" t="s">
        <v>3398</v>
      </c>
      <c r="AE216" s="25" t="s">
        <v>51</v>
      </c>
      <c r="AF216" s="44" t="s">
        <v>3434</v>
      </c>
      <c r="AG216" s="42"/>
    </row>
    <row r="217">
      <c r="A217" s="24" t="s">
        <v>1878</v>
      </c>
      <c r="B217" s="25" t="s">
        <v>159</v>
      </c>
      <c r="C217" s="279">
        <v>44349.0</v>
      </c>
      <c r="D217" s="25" t="s">
        <v>51</v>
      </c>
      <c r="E217" s="42">
        <v>43901.0</v>
      </c>
      <c r="F217" s="42">
        <v>43910.0</v>
      </c>
      <c r="G217" s="32" t="s">
        <v>51</v>
      </c>
      <c r="H217" s="33">
        <v>43985.0</v>
      </c>
      <c r="I217" s="42"/>
      <c r="J217" s="42"/>
      <c r="K217" s="42"/>
      <c r="L217" s="42"/>
      <c r="M217" s="42"/>
      <c r="N217" s="42"/>
      <c r="O217" s="42">
        <v>44013.0</v>
      </c>
      <c r="P217" s="42">
        <v>44047.0</v>
      </c>
      <c r="Q217" s="33">
        <v>44186.0</v>
      </c>
      <c r="R217" s="33">
        <v>44200.0</v>
      </c>
      <c r="S217" s="33"/>
      <c r="T217" s="33"/>
      <c r="U217" s="33"/>
      <c r="V217" s="33"/>
      <c r="W217" s="33"/>
      <c r="X217" s="33"/>
      <c r="Y217" s="33"/>
      <c r="Z217" s="33"/>
      <c r="AA217" s="33">
        <f t="shared" si="1"/>
        <v>44353</v>
      </c>
      <c r="AB217" s="25">
        <f t="shared" si="33"/>
        <v>45</v>
      </c>
      <c r="AC217" s="25">
        <f t="shared" si="32"/>
        <v>10</v>
      </c>
      <c r="AD217" s="25"/>
      <c r="AE217" s="25"/>
      <c r="AF217" s="32"/>
      <c r="AG217" s="33"/>
    </row>
    <row r="218">
      <c r="A218" s="24" t="s">
        <v>1885</v>
      </c>
      <c r="B218" s="25" t="s">
        <v>3404</v>
      </c>
      <c r="C218" s="279">
        <v>44349.0</v>
      </c>
      <c r="D218" s="25" t="s">
        <v>51</v>
      </c>
      <c r="E218" s="42">
        <v>43901.0</v>
      </c>
      <c r="F218" s="42">
        <v>43906.0</v>
      </c>
      <c r="G218" s="25" t="s">
        <v>51</v>
      </c>
      <c r="H218" s="42">
        <v>44080.0</v>
      </c>
      <c r="I218" s="42"/>
      <c r="J218" s="42"/>
      <c r="K218" s="42"/>
      <c r="L218" s="42"/>
      <c r="M218" s="42"/>
      <c r="N218" s="42"/>
      <c r="O218" s="42">
        <v>44013.0</v>
      </c>
      <c r="P218" s="42">
        <v>44079.0</v>
      </c>
      <c r="Q218" s="42">
        <v>44284.0</v>
      </c>
      <c r="R218" s="42"/>
      <c r="S218" s="42"/>
      <c r="T218" s="42"/>
      <c r="U218" s="42"/>
      <c r="V218" s="42"/>
      <c r="W218" s="42"/>
      <c r="X218" s="42"/>
      <c r="Y218" s="42"/>
      <c r="Z218" s="42"/>
      <c r="AA218" s="42">
        <f t="shared" si="1"/>
        <v>44353</v>
      </c>
      <c r="AB218" s="25">
        <f>ROUNDDOWN((DATEDIF(H:H,AA:AA,"D")/7),0)</f>
        <v>39</v>
      </c>
      <c r="AC218" s="25">
        <f>ROUNDDOWN((DATEDIF(F:F,H:H,"D")/7)-(DATEDIF(O:O,P:P,"D")/7),0)</f>
        <v>15</v>
      </c>
      <c r="AD218" s="25" t="s">
        <v>3398</v>
      </c>
      <c r="AE218" s="25"/>
      <c r="AF218" s="32"/>
      <c r="AG218" s="42"/>
    </row>
    <row r="219">
      <c r="A219" s="24" t="s">
        <v>1894</v>
      </c>
      <c r="B219" s="25" t="s">
        <v>3397</v>
      </c>
      <c r="C219" s="279">
        <v>44349.0</v>
      </c>
      <c r="D219" s="25" t="s">
        <v>51</v>
      </c>
      <c r="E219" s="42">
        <v>43901.0</v>
      </c>
      <c r="F219" s="42">
        <v>43910.0</v>
      </c>
      <c r="G219" s="32" t="s">
        <v>51</v>
      </c>
      <c r="H219" s="33">
        <v>43983.0</v>
      </c>
      <c r="I219" s="42">
        <v>44214.0</v>
      </c>
      <c r="J219" s="42">
        <v>44228.0</v>
      </c>
      <c r="K219" s="42"/>
      <c r="L219" s="42"/>
      <c r="M219" s="42"/>
      <c r="N219" s="42"/>
      <c r="O219" s="33">
        <v>43930.0</v>
      </c>
      <c r="P219" s="33">
        <v>43962.0</v>
      </c>
      <c r="Q219" s="33">
        <v>44050.0</v>
      </c>
      <c r="R219" s="33">
        <v>44081.0</v>
      </c>
      <c r="S219" s="33">
        <v>44179.0</v>
      </c>
      <c r="T219" s="33">
        <v>44213.0</v>
      </c>
      <c r="U219" s="33">
        <v>44309.0</v>
      </c>
      <c r="V219" s="33">
        <v>44325.0</v>
      </c>
      <c r="W219" s="33"/>
      <c r="X219" s="33"/>
      <c r="Y219" s="33"/>
      <c r="Z219" s="33"/>
      <c r="AA219" s="33">
        <f t="shared" si="1"/>
        <v>44353</v>
      </c>
      <c r="AB219" s="25">
        <f>ROUNDDOWN((DATEDIF(H:H,I:I,"D")/7)+(DATEDIF(J:J,AA:AA,"D")/7)-(DATEDIF(Q:Q,R:R,"D")/7)-(DATEDIF(S:S,T:T,"D")/7),0)</f>
        <v>41</v>
      </c>
      <c r="AC219" s="25">
        <f>ROUNDDOWN((DATEDIF(F:F,H:H,"D")/7)-(DATEDIF(O:O,P:P,"D")/7)+(DATEDIF(I:I,J:J,"D")/7),0)</f>
        <v>7</v>
      </c>
      <c r="AD219" s="25"/>
      <c r="AE219" s="25"/>
      <c r="AF219" s="32"/>
      <c r="AG219" s="33"/>
    </row>
    <row r="220">
      <c r="A220" s="24" t="s">
        <v>1902</v>
      </c>
      <c r="B220" s="25" t="s">
        <v>3397</v>
      </c>
      <c r="C220" s="279">
        <v>44349.0</v>
      </c>
      <c r="D220" s="25" t="s">
        <v>51</v>
      </c>
      <c r="E220" s="42">
        <v>43901.0</v>
      </c>
      <c r="F220" s="42">
        <v>43914.0</v>
      </c>
      <c r="G220" s="25" t="s">
        <v>51</v>
      </c>
      <c r="H220" s="42">
        <v>44088.0</v>
      </c>
      <c r="I220" s="42">
        <v>44200.0</v>
      </c>
      <c r="J220" s="42">
        <v>44270.0</v>
      </c>
      <c r="K220" s="42"/>
      <c r="L220" s="42"/>
      <c r="M220" s="42"/>
      <c r="N220" s="42"/>
      <c r="O220" s="42">
        <v>43924.0</v>
      </c>
      <c r="P220" s="42">
        <v>43953.0</v>
      </c>
      <c r="Q220" s="42">
        <v>44050.0</v>
      </c>
      <c r="R220" s="42">
        <v>44087.0</v>
      </c>
      <c r="S220" s="42">
        <v>44183.0</v>
      </c>
      <c r="T220" s="42">
        <v>44199.0</v>
      </c>
      <c r="U220" s="42"/>
      <c r="V220" s="42"/>
      <c r="W220" s="42"/>
      <c r="X220" s="42"/>
      <c r="Y220" s="42"/>
      <c r="Z220" s="42"/>
      <c r="AA220" s="42">
        <f t="shared" si="1"/>
        <v>44353</v>
      </c>
      <c r="AB220" s="25">
        <f>ROUNDDOWN((DATEDIF(H:H,I:I,"D")/7)+(DATEDIF(J:J,AA:AA,"D")/7)-(DATEDIF(S:S,T:T,"D")/7),0)</f>
        <v>25</v>
      </c>
      <c r="AC220" s="25">
        <f>ROUNDDOWN((DATEDIF(F:F,H:H,"D")/7)-(DATEDIF(O:O,P:P,"D")/7)-(DATEDIF(Q:Q,R:R,"D")/7)+(DATEDIF(I:I,J:J,"D")/7),0)</f>
        <v>25</v>
      </c>
      <c r="AD220" s="25"/>
      <c r="AE220" s="25"/>
      <c r="AF220" s="32"/>
      <c r="AG220" s="42"/>
    </row>
  </sheetData>
  <autoFilter ref="$A$2:$AG$220">
    <sortState ref="A2:AG220">
      <sortCondition ref="A2:A220"/>
    </sortState>
  </autoFilter>
  <conditionalFormatting sqref="B1:B220">
    <cfRule type="cellIs" dxfId="1" priority="1" operator="equal">
      <formula>"Break"</formula>
    </cfRule>
  </conditionalFormatting>
  <conditionalFormatting sqref="B1:B220">
    <cfRule type="cellIs" dxfId="0" priority="2" operator="equal">
      <formula>"Open"</formula>
    </cfRule>
  </conditionalFormatting>
  <conditionalFormatting sqref="B1:B220">
    <cfRule type="cellIs" dxfId="2" priority="3" operator="equal">
      <formula>"Closed"</formula>
    </cfRule>
  </conditionalFormatting>
  <conditionalFormatting sqref="B1:B220">
    <cfRule type="cellIs" dxfId="3" priority="4" operator="equal">
      <formula>"Partial"</formula>
    </cfRule>
  </conditionalFormatting>
  <dataValidations>
    <dataValidation type="custom" allowBlank="1" showDropDown="1" sqref="C1 E1:F1 H1:AA1 AG1 H3:AA185 H186:N186 U186:AA186 C3:C220 E3:F220 H187:AA220 AG3:AG220">
      <formula1>OR(NOT(ISERROR(DATEVALUE(C1))), AND(ISNUMBER(C1), LEFT(CELL("format", C1))="D"))</formula1>
    </dataValidation>
  </dataValidations>
  <hyperlinks>
    <hyperlink r:id="rId1" ref="AF39"/>
    <hyperlink r:id="rId2" ref="AF82"/>
    <hyperlink r:id="rId3" ref="AF129"/>
    <hyperlink r:id="rId4" ref="AF163"/>
    <hyperlink r:id="rId5" ref="AF178"/>
    <hyperlink r:id="rId6" ref="AF216"/>
  </hyperlinks>
  <drawing r:id="rId7"/>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4.43" defaultRowHeight="15.75"/>
  <cols>
    <col customWidth="1" min="1" max="1" width="17.29"/>
    <col customWidth="1" hidden="1" min="2" max="2" width="25.29"/>
    <col customWidth="1" hidden="1" min="3" max="3" width="22.43"/>
    <col customWidth="1" min="11" max="11" width="14.43"/>
    <col customWidth="1" min="12" max="12" width="14.86"/>
    <col customWidth="1" min="13" max="13" width="50.43"/>
    <col customWidth="1" min="25" max="25" width="21.14"/>
    <col customWidth="1" min="29" max="29" width="23.57"/>
    <col customWidth="1" min="31" max="31" width="35.0"/>
    <col customWidth="1" min="32" max="32" width="29.29"/>
    <col customWidth="1" min="33" max="33" width="26.57"/>
    <col customWidth="1" min="34" max="34" width="22.29"/>
  </cols>
  <sheetData>
    <row r="1">
      <c r="A1" s="14" t="s">
        <v>3435</v>
      </c>
      <c r="B1" s="16" t="s">
        <v>2</v>
      </c>
      <c r="C1" s="16" t="s">
        <v>3</v>
      </c>
      <c r="D1" s="16" t="s">
        <v>4</v>
      </c>
      <c r="E1" s="16" t="s">
        <v>6</v>
      </c>
      <c r="F1" s="17" t="s">
        <v>3436</v>
      </c>
      <c r="G1" s="16" t="s">
        <v>8</v>
      </c>
      <c r="H1" s="18" t="s">
        <v>9</v>
      </c>
      <c r="I1" s="16" t="s">
        <v>10</v>
      </c>
      <c r="J1" s="16" t="s">
        <v>11</v>
      </c>
      <c r="K1" s="16" t="s">
        <v>3437</v>
      </c>
      <c r="L1" s="16" t="s">
        <v>3438</v>
      </c>
      <c r="M1" s="16" t="s">
        <v>12</v>
      </c>
      <c r="N1" s="16" t="s">
        <v>20</v>
      </c>
      <c r="O1" s="16" t="s">
        <v>21</v>
      </c>
      <c r="P1" s="16" t="s">
        <v>22</v>
      </c>
      <c r="Q1" s="16" t="s">
        <v>3439</v>
      </c>
      <c r="R1" s="16" t="s">
        <v>26</v>
      </c>
      <c r="S1" s="16" t="s">
        <v>27</v>
      </c>
      <c r="T1" s="16" t="s">
        <v>28</v>
      </c>
      <c r="U1" s="16" t="s">
        <v>33</v>
      </c>
      <c r="V1" s="16" t="s">
        <v>34</v>
      </c>
      <c r="W1" s="16" t="s">
        <v>35</v>
      </c>
      <c r="X1" s="16" t="s">
        <v>36</v>
      </c>
      <c r="Y1" s="16" t="s">
        <v>37</v>
      </c>
      <c r="Z1" s="16" t="s">
        <v>38</v>
      </c>
      <c r="AA1" s="16" t="s">
        <v>39</v>
      </c>
      <c r="AB1" s="16" t="s">
        <v>40</v>
      </c>
      <c r="AC1" s="16" t="s">
        <v>41</v>
      </c>
      <c r="AD1" s="16" t="s">
        <v>42</v>
      </c>
      <c r="AE1" s="16" t="s">
        <v>43</v>
      </c>
      <c r="AF1" s="22" t="s">
        <v>43</v>
      </c>
      <c r="AG1" s="22" t="s">
        <v>44</v>
      </c>
      <c r="AH1" s="16" t="s">
        <v>45</v>
      </c>
    </row>
    <row r="2">
      <c r="A2" s="284" t="s">
        <v>3440</v>
      </c>
      <c r="B2" s="26" t="s">
        <v>118</v>
      </c>
      <c r="C2" s="27" t="s">
        <v>69</v>
      </c>
      <c r="D2" s="284" t="s">
        <v>51</v>
      </c>
      <c r="E2" s="285">
        <v>43907.0</v>
      </c>
      <c r="F2" s="284">
        <v>3.0</v>
      </c>
      <c r="G2" s="286">
        <v>43924.0</v>
      </c>
      <c r="H2" s="287">
        <f t="shared" ref="H2:H16" si="1">(G2-E2)/7</f>
        <v>2.428571429</v>
      </c>
      <c r="I2" s="284" t="s">
        <v>51</v>
      </c>
      <c r="J2" s="288">
        <v>44081.0</v>
      </c>
      <c r="K2" s="284">
        <v>3.0</v>
      </c>
      <c r="L2" s="284" t="s">
        <v>58</v>
      </c>
      <c r="M2" s="35" t="s">
        <v>3441</v>
      </c>
      <c r="N2" s="284" t="s">
        <v>51</v>
      </c>
      <c r="O2" s="284" t="s">
        <v>51</v>
      </c>
      <c r="P2" s="284" t="s">
        <v>560</v>
      </c>
      <c r="Q2" s="289"/>
      <c r="R2" s="289"/>
      <c r="S2" s="289"/>
      <c r="Z2" s="289"/>
      <c r="AA2" s="289"/>
      <c r="AB2" s="284" t="s">
        <v>51</v>
      </c>
      <c r="AC2" s="290" t="s">
        <v>3442</v>
      </c>
      <c r="AD2" s="289"/>
      <c r="AE2" s="291" t="s">
        <v>3443</v>
      </c>
      <c r="AF2" s="291" t="s">
        <v>3444</v>
      </c>
      <c r="AG2" s="92" t="s">
        <v>3445</v>
      </c>
    </row>
    <row r="3">
      <c r="A3" s="284" t="s">
        <v>3446</v>
      </c>
      <c r="B3" s="26" t="s">
        <v>118</v>
      </c>
      <c r="C3" s="27" t="s">
        <v>69</v>
      </c>
      <c r="D3" s="284" t="s">
        <v>51</v>
      </c>
      <c r="E3" s="292">
        <v>43913.0</v>
      </c>
      <c r="F3" s="284">
        <v>7.0</v>
      </c>
      <c r="G3" s="286">
        <v>43928.0</v>
      </c>
      <c r="H3" s="287">
        <f t="shared" si="1"/>
        <v>2.142857143</v>
      </c>
      <c r="I3" s="284" t="s">
        <v>51</v>
      </c>
      <c r="J3" s="284" t="s">
        <v>3447</v>
      </c>
      <c r="K3" s="290">
        <v>3.0</v>
      </c>
      <c r="L3" s="284" t="s">
        <v>58</v>
      </c>
      <c r="M3" s="35" t="s">
        <v>3448</v>
      </c>
      <c r="N3" s="284" t="s">
        <v>58</v>
      </c>
      <c r="O3" s="284" t="s">
        <v>58</v>
      </c>
      <c r="P3" s="284" t="s">
        <v>58</v>
      </c>
      <c r="Q3" s="289"/>
      <c r="R3" s="289"/>
      <c r="S3" s="289"/>
      <c r="Z3" s="289"/>
      <c r="AA3" s="289"/>
      <c r="AB3" s="284" t="s">
        <v>51</v>
      </c>
      <c r="AC3" s="290" t="s">
        <v>3449</v>
      </c>
      <c r="AD3" s="289"/>
      <c r="AE3" s="291" t="s">
        <v>3450</v>
      </c>
      <c r="AF3" s="291" t="s">
        <v>3451</v>
      </c>
    </row>
    <row r="4">
      <c r="A4" s="284" t="s">
        <v>3452</v>
      </c>
      <c r="B4" s="26" t="s">
        <v>118</v>
      </c>
      <c r="C4" s="27" t="s">
        <v>69</v>
      </c>
      <c r="D4" s="284" t="s">
        <v>51</v>
      </c>
      <c r="E4" s="292">
        <v>43910.0</v>
      </c>
      <c r="F4" s="284">
        <v>1.0</v>
      </c>
      <c r="G4" s="286">
        <v>43924.0</v>
      </c>
      <c r="H4" s="287">
        <f t="shared" si="1"/>
        <v>2</v>
      </c>
      <c r="I4" s="284" t="s">
        <v>51</v>
      </c>
      <c r="J4" s="284" t="s">
        <v>3447</v>
      </c>
      <c r="K4" s="284">
        <v>3.0</v>
      </c>
      <c r="L4" s="284" t="s">
        <v>58</v>
      </c>
      <c r="M4" s="35" t="s">
        <v>3453</v>
      </c>
      <c r="N4" s="284" t="s">
        <v>51</v>
      </c>
      <c r="O4" s="284" t="s">
        <v>58</v>
      </c>
      <c r="P4" s="284" t="s">
        <v>51</v>
      </c>
      <c r="Q4" s="289"/>
      <c r="R4" s="289"/>
      <c r="S4" s="289"/>
      <c r="Z4" s="289"/>
      <c r="AA4" s="289"/>
      <c r="AB4" s="289"/>
      <c r="AC4" s="293"/>
      <c r="AD4" s="289"/>
      <c r="AE4" s="291" t="s">
        <v>3454</v>
      </c>
      <c r="AF4" s="291" t="s">
        <v>3455</v>
      </c>
    </row>
    <row r="5">
      <c r="A5" s="284" t="s">
        <v>3456</v>
      </c>
      <c r="B5" s="26" t="s">
        <v>118</v>
      </c>
      <c r="C5" s="27" t="s">
        <v>69</v>
      </c>
      <c r="D5" s="284" t="s">
        <v>51</v>
      </c>
      <c r="E5" s="292">
        <v>43908.0</v>
      </c>
      <c r="F5" s="284">
        <v>1.0</v>
      </c>
      <c r="G5" s="286">
        <v>43923.0</v>
      </c>
      <c r="H5" s="287">
        <f t="shared" si="1"/>
        <v>2.142857143</v>
      </c>
      <c r="I5" s="284" t="s">
        <v>51</v>
      </c>
      <c r="J5" s="284" t="s">
        <v>3447</v>
      </c>
      <c r="K5" s="284">
        <v>3.0</v>
      </c>
      <c r="L5" s="284" t="s">
        <v>51</v>
      </c>
      <c r="M5" s="35" t="s">
        <v>3457</v>
      </c>
      <c r="N5" s="284" t="s">
        <v>51</v>
      </c>
      <c r="O5" s="284" t="s">
        <v>58</v>
      </c>
      <c r="P5" s="284" t="s">
        <v>51</v>
      </c>
      <c r="Q5" s="289"/>
      <c r="R5" s="289"/>
      <c r="S5" s="289"/>
      <c r="Z5" s="289"/>
      <c r="AA5" s="289"/>
      <c r="AB5" s="289"/>
      <c r="AC5" s="293"/>
      <c r="AD5" s="289"/>
      <c r="AE5" s="291" t="s">
        <v>3458</v>
      </c>
      <c r="AF5" s="294" t="s">
        <v>3459</v>
      </c>
    </row>
    <row r="6">
      <c r="A6" s="284" t="s">
        <v>3460</v>
      </c>
      <c r="B6" s="26" t="s">
        <v>118</v>
      </c>
      <c r="C6" s="27" t="s">
        <v>69</v>
      </c>
      <c r="D6" s="284" t="s">
        <v>51</v>
      </c>
      <c r="E6" s="292">
        <v>43909.0</v>
      </c>
      <c r="F6" s="284">
        <v>3.0</v>
      </c>
      <c r="G6" s="286">
        <v>43941.0</v>
      </c>
      <c r="H6" s="287">
        <f t="shared" si="1"/>
        <v>4.571428571</v>
      </c>
      <c r="I6" s="284" t="s">
        <v>51</v>
      </c>
      <c r="J6" s="284" t="s">
        <v>3447</v>
      </c>
      <c r="K6" s="284">
        <v>3.0</v>
      </c>
      <c r="L6" s="284" t="s">
        <v>58</v>
      </c>
      <c r="M6" s="35" t="s">
        <v>3461</v>
      </c>
      <c r="N6" s="284" t="s">
        <v>51</v>
      </c>
      <c r="O6" s="284" t="s">
        <v>1451</v>
      </c>
      <c r="P6" s="284" t="s">
        <v>51</v>
      </c>
      <c r="Q6" s="289"/>
      <c r="R6" s="289"/>
      <c r="S6" s="289"/>
      <c r="Z6" s="289"/>
      <c r="AA6" s="289"/>
      <c r="AB6" s="284" t="s">
        <v>51</v>
      </c>
      <c r="AC6" s="290" t="s">
        <v>3462</v>
      </c>
      <c r="AD6" s="289"/>
      <c r="AE6" s="291" t="s">
        <v>3463</v>
      </c>
      <c r="AF6" s="291" t="s">
        <v>3464</v>
      </c>
    </row>
    <row r="7">
      <c r="A7" s="284" t="s">
        <v>3465</v>
      </c>
      <c r="B7" s="26" t="s">
        <v>118</v>
      </c>
      <c r="C7" s="27" t="s">
        <v>69</v>
      </c>
      <c r="D7" s="284" t="s">
        <v>51</v>
      </c>
      <c r="E7" s="292">
        <v>43909.0</v>
      </c>
      <c r="F7" s="284">
        <v>5.0</v>
      </c>
      <c r="G7" s="286">
        <v>43924.0</v>
      </c>
      <c r="H7" s="287">
        <f t="shared" si="1"/>
        <v>2.142857143</v>
      </c>
      <c r="I7" s="284" t="s">
        <v>51</v>
      </c>
      <c r="J7" s="284" t="s">
        <v>3447</v>
      </c>
      <c r="K7" s="289"/>
      <c r="L7" s="284" t="s">
        <v>58</v>
      </c>
      <c r="M7" s="35" t="s">
        <v>3466</v>
      </c>
      <c r="N7" s="284" t="s">
        <v>51</v>
      </c>
      <c r="O7" s="284" t="s">
        <v>58</v>
      </c>
      <c r="P7" s="284" t="s">
        <v>58</v>
      </c>
      <c r="Q7" s="289"/>
      <c r="R7" s="289"/>
      <c r="S7" s="289"/>
      <c r="Z7" s="289"/>
      <c r="AA7" s="289"/>
      <c r="AB7" s="284" t="s">
        <v>51</v>
      </c>
      <c r="AC7" s="290" t="s">
        <v>3467</v>
      </c>
      <c r="AD7" s="289"/>
      <c r="AE7" s="291" t="s">
        <v>3468</v>
      </c>
      <c r="AF7" s="150"/>
    </row>
    <row r="8">
      <c r="A8" s="284" t="s">
        <v>3469</v>
      </c>
      <c r="B8" s="26" t="s">
        <v>118</v>
      </c>
      <c r="C8" s="27" t="s">
        <v>69</v>
      </c>
      <c r="D8" s="284" t="s">
        <v>51</v>
      </c>
      <c r="E8" s="292">
        <v>43904.0</v>
      </c>
      <c r="F8" s="284">
        <v>5.0</v>
      </c>
      <c r="G8" s="286">
        <v>43927.0</v>
      </c>
      <c r="H8" s="287">
        <f t="shared" si="1"/>
        <v>3.285714286</v>
      </c>
      <c r="I8" s="284" t="s">
        <v>51</v>
      </c>
      <c r="J8" s="288">
        <v>44046.0</v>
      </c>
      <c r="K8" s="289"/>
      <c r="L8" s="284" t="s">
        <v>51</v>
      </c>
      <c r="M8" s="35" t="s">
        <v>3470</v>
      </c>
      <c r="N8" s="284" t="s">
        <v>51</v>
      </c>
      <c r="O8" s="289"/>
      <c r="P8" s="284" t="s">
        <v>51</v>
      </c>
      <c r="Q8" s="289"/>
      <c r="R8" s="289"/>
      <c r="S8" s="289"/>
      <c r="Z8" s="289"/>
      <c r="AA8" s="289"/>
      <c r="AB8" s="289"/>
      <c r="AC8" s="293"/>
      <c r="AD8" s="289"/>
      <c r="AE8" s="150"/>
      <c r="AF8" s="150"/>
    </row>
    <row r="9">
      <c r="A9" s="284" t="s">
        <v>3471</v>
      </c>
      <c r="B9" s="26" t="s">
        <v>118</v>
      </c>
      <c r="C9" s="27" t="s">
        <v>69</v>
      </c>
      <c r="D9" s="284" t="s">
        <v>51</v>
      </c>
      <c r="E9" s="292">
        <v>43913.0</v>
      </c>
      <c r="F9" s="284">
        <v>1.0</v>
      </c>
      <c r="G9" s="286">
        <v>43928.0</v>
      </c>
      <c r="H9" s="287">
        <f t="shared" si="1"/>
        <v>2.142857143</v>
      </c>
      <c r="I9" s="284" t="s">
        <v>51</v>
      </c>
      <c r="J9" s="288">
        <v>44043.0</v>
      </c>
      <c r="K9" s="284">
        <v>4.0</v>
      </c>
      <c r="L9" s="284" t="s">
        <v>58</v>
      </c>
      <c r="M9" s="35" t="s">
        <v>3472</v>
      </c>
      <c r="N9" s="284" t="s">
        <v>51</v>
      </c>
      <c r="O9" s="289"/>
      <c r="P9" s="284" t="s">
        <v>51</v>
      </c>
      <c r="Q9" s="284" t="s">
        <v>119</v>
      </c>
      <c r="R9" s="289"/>
      <c r="S9" s="289"/>
      <c r="Z9" s="289"/>
      <c r="AA9" s="289"/>
      <c r="AB9" s="284" t="s">
        <v>51</v>
      </c>
      <c r="AC9" s="290" t="s">
        <v>3473</v>
      </c>
      <c r="AD9" s="289"/>
      <c r="AE9" s="291" t="s">
        <v>3474</v>
      </c>
      <c r="AF9" s="291" t="s">
        <v>3475</v>
      </c>
    </row>
    <row r="10">
      <c r="A10" s="284" t="s">
        <v>3476</v>
      </c>
      <c r="B10" s="26" t="s">
        <v>118</v>
      </c>
      <c r="C10" s="27" t="s">
        <v>69</v>
      </c>
      <c r="D10" s="284" t="s">
        <v>51</v>
      </c>
      <c r="E10" s="292">
        <v>43908.0</v>
      </c>
      <c r="F10" s="284">
        <v>6.0</v>
      </c>
      <c r="G10" s="286">
        <v>43927.0</v>
      </c>
      <c r="H10" s="287">
        <f t="shared" si="1"/>
        <v>2.714285714</v>
      </c>
      <c r="I10" s="284" t="s">
        <v>51</v>
      </c>
      <c r="J10" s="284" t="s">
        <v>3447</v>
      </c>
      <c r="K10" s="289"/>
      <c r="L10" s="284" t="s">
        <v>58</v>
      </c>
      <c r="M10" s="35" t="s">
        <v>3477</v>
      </c>
      <c r="N10" s="284" t="s">
        <v>51</v>
      </c>
      <c r="O10" s="284" t="s">
        <v>51</v>
      </c>
      <c r="P10" s="284" t="s">
        <v>51</v>
      </c>
      <c r="Q10" s="289"/>
      <c r="R10" s="289"/>
      <c r="S10" s="289"/>
      <c r="Z10" s="289"/>
      <c r="AA10" s="289"/>
      <c r="AB10" s="284" t="s">
        <v>51</v>
      </c>
      <c r="AC10" s="290" t="s">
        <v>3478</v>
      </c>
      <c r="AD10" s="289"/>
      <c r="AE10" s="291" t="s">
        <v>3479</v>
      </c>
      <c r="AF10" s="150"/>
    </row>
    <row r="11">
      <c r="A11" s="284" t="s">
        <v>3480</v>
      </c>
      <c r="B11" s="26" t="s">
        <v>118</v>
      </c>
      <c r="C11" s="27" t="s">
        <v>69</v>
      </c>
      <c r="D11" s="284" t="s">
        <v>51</v>
      </c>
      <c r="E11" s="292">
        <v>43907.0</v>
      </c>
      <c r="F11" s="284">
        <v>0.0</v>
      </c>
      <c r="G11" s="286">
        <v>43922.0</v>
      </c>
      <c r="H11" s="287">
        <f t="shared" si="1"/>
        <v>2.142857143</v>
      </c>
      <c r="I11" s="284" t="s">
        <v>51</v>
      </c>
      <c r="J11" s="288">
        <v>44046.0</v>
      </c>
      <c r="K11" s="289"/>
      <c r="L11" s="284" t="s">
        <v>51</v>
      </c>
      <c r="M11" s="35" t="s">
        <v>3481</v>
      </c>
      <c r="N11" s="284" t="s">
        <v>51</v>
      </c>
      <c r="O11" s="284" t="s">
        <v>51</v>
      </c>
      <c r="P11" s="284" t="s">
        <v>51</v>
      </c>
      <c r="Q11" s="289"/>
      <c r="R11" s="289"/>
      <c r="S11" s="289"/>
      <c r="Z11" s="289"/>
      <c r="AA11" s="289"/>
      <c r="AB11" s="289"/>
      <c r="AC11" s="293"/>
      <c r="AD11" s="289"/>
      <c r="AE11" s="291" t="s">
        <v>3482</v>
      </c>
      <c r="AF11" s="291" t="s">
        <v>3483</v>
      </c>
    </row>
    <row r="12">
      <c r="A12" s="284" t="s">
        <v>3484</v>
      </c>
      <c r="B12" s="26" t="s">
        <v>118</v>
      </c>
      <c r="C12" s="27" t="s">
        <v>69</v>
      </c>
      <c r="D12" s="284" t="s">
        <v>51</v>
      </c>
      <c r="E12" s="292">
        <v>43913.0</v>
      </c>
      <c r="F12" s="284">
        <v>0.0</v>
      </c>
      <c r="G12" s="286">
        <v>43926.0</v>
      </c>
      <c r="H12" s="287">
        <f t="shared" si="1"/>
        <v>1.857142857</v>
      </c>
      <c r="I12" s="284" t="s">
        <v>51</v>
      </c>
      <c r="J12" s="284" t="s">
        <v>3447</v>
      </c>
      <c r="K12" s="290"/>
      <c r="L12" s="284" t="s">
        <v>58</v>
      </c>
      <c r="M12" s="35" t="s">
        <v>3485</v>
      </c>
      <c r="N12" s="284" t="s">
        <v>51</v>
      </c>
      <c r="O12" s="289"/>
      <c r="P12" s="284" t="s">
        <v>51</v>
      </c>
      <c r="Q12" s="289"/>
      <c r="R12" s="289"/>
      <c r="S12" s="289"/>
      <c r="Z12" s="289"/>
      <c r="AA12" s="289"/>
      <c r="AB12" s="289"/>
      <c r="AC12" s="293"/>
      <c r="AD12" s="289"/>
      <c r="AE12" s="291" t="s">
        <v>3486</v>
      </c>
      <c r="AF12" s="150"/>
    </row>
    <row r="13">
      <c r="A13" s="284" t="s">
        <v>3487</v>
      </c>
      <c r="B13" s="26" t="s">
        <v>118</v>
      </c>
      <c r="C13" s="27" t="s">
        <v>69</v>
      </c>
      <c r="D13" s="284" t="s">
        <v>51</v>
      </c>
      <c r="E13" s="292">
        <v>43913.0</v>
      </c>
      <c r="F13" s="284">
        <v>4.0</v>
      </c>
      <c r="G13" s="286">
        <v>43927.0</v>
      </c>
      <c r="H13" s="287">
        <f t="shared" si="1"/>
        <v>2</v>
      </c>
      <c r="I13" s="284" t="s">
        <v>51</v>
      </c>
      <c r="J13" s="284" t="s">
        <v>3447</v>
      </c>
      <c r="K13" s="290"/>
      <c r="L13" s="284" t="s">
        <v>58</v>
      </c>
      <c r="M13" s="35" t="s">
        <v>3488</v>
      </c>
      <c r="N13" s="284" t="s">
        <v>51</v>
      </c>
      <c r="O13" s="284" t="s">
        <v>58</v>
      </c>
      <c r="P13" s="284" t="s">
        <v>58</v>
      </c>
      <c r="Q13" s="290" t="s">
        <v>3489</v>
      </c>
      <c r="R13" s="289"/>
      <c r="S13" s="289"/>
      <c r="X13" s="295" t="s">
        <v>51</v>
      </c>
      <c r="Y13" s="296" t="s">
        <v>3490</v>
      </c>
      <c r="Z13" s="289"/>
      <c r="AA13" s="289"/>
      <c r="AB13" s="289"/>
      <c r="AC13" s="293"/>
      <c r="AD13" s="289"/>
      <c r="AE13" s="291" t="s">
        <v>3491</v>
      </c>
      <c r="AF13" s="291" t="s">
        <v>3492</v>
      </c>
      <c r="AG13" s="92" t="s">
        <v>3493</v>
      </c>
    </row>
    <row r="14">
      <c r="A14" s="284" t="s">
        <v>3494</v>
      </c>
      <c r="B14" s="26" t="s">
        <v>118</v>
      </c>
      <c r="C14" s="27" t="s">
        <v>69</v>
      </c>
      <c r="D14" s="284" t="s">
        <v>51</v>
      </c>
      <c r="E14" s="292">
        <v>43908.0</v>
      </c>
      <c r="F14" s="284">
        <v>7.0</v>
      </c>
      <c r="G14" s="286">
        <v>43913.0</v>
      </c>
      <c r="H14" s="287">
        <f t="shared" si="1"/>
        <v>0.7142857143</v>
      </c>
      <c r="I14" s="284" t="s">
        <v>51</v>
      </c>
      <c r="J14" s="284" t="s">
        <v>3447</v>
      </c>
      <c r="K14" s="289"/>
      <c r="L14" s="284" t="s">
        <v>58</v>
      </c>
      <c r="M14" s="297" t="s">
        <v>3495</v>
      </c>
      <c r="N14" s="284" t="s">
        <v>51</v>
      </c>
      <c r="O14" s="284" t="s">
        <v>51</v>
      </c>
      <c r="P14" s="284" t="s">
        <v>51</v>
      </c>
      <c r="Q14" s="290" t="s">
        <v>3489</v>
      </c>
      <c r="R14" s="289"/>
      <c r="S14" s="289"/>
      <c r="Z14" s="289"/>
      <c r="AA14" s="289"/>
      <c r="AB14" s="289"/>
      <c r="AC14" s="293"/>
      <c r="AD14" s="289"/>
      <c r="AE14" s="291" t="s">
        <v>3496</v>
      </c>
      <c r="AF14" s="291" t="s">
        <v>3464</v>
      </c>
    </row>
    <row r="15">
      <c r="A15" s="284" t="s">
        <v>3497</v>
      </c>
      <c r="B15" s="26" t="s">
        <v>118</v>
      </c>
      <c r="C15" s="27" t="s">
        <v>69</v>
      </c>
      <c r="D15" s="284" t="s">
        <v>51</v>
      </c>
      <c r="E15" s="292">
        <v>43907.0</v>
      </c>
      <c r="F15" s="284">
        <v>0.0</v>
      </c>
      <c r="G15" s="286">
        <v>43936.0</v>
      </c>
      <c r="H15" s="287">
        <f t="shared" si="1"/>
        <v>4.142857143</v>
      </c>
      <c r="I15" s="284" t="s">
        <v>51</v>
      </c>
      <c r="J15" s="284" t="s">
        <v>3447</v>
      </c>
      <c r="K15" s="289"/>
      <c r="L15" s="284" t="s">
        <v>58</v>
      </c>
      <c r="M15" s="35" t="s">
        <v>3498</v>
      </c>
      <c r="N15" s="284" t="s">
        <v>51</v>
      </c>
      <c r="O15" s="284" t="s">
        <v>58</v>
      </c>
      <c r="P15" s="284" t="s">
        <v>51</v>
      </c>
      <c r="Q15" s="289"/>
      <c r="R15" s="289"/>
      <c r="S15" s="289"/>
      <c r="Z15" s="289"/>
      <c r="AA15" s="289"/>
      <c r="AB15" s="284" t="s">
        <v>51</v>
      </c>
      <c r="AC15" s="290" t="s">
        <v>3499</v>
      </c>
      <c r="AD15" s="289"/>
      <c r="AE15" s="291" t="s">
        <v>3500</v>
      </c>
      <c r="AF15" s="291" t="s">
        <v>3501</v>
      </c>
    </row>
    <row r="16">
      <c r="A16" s="284" t="s">
        <v>3502</v>
      </c>
      <c r="B16" s="26" t="s">
        <v>118</v>
      </c>
      <c r="C16" s="27" t="s">
        <v>69</v>
      </c>
      <c r="D16" s="284" t="s">
        <v>51</v>
      </c>
      <c r="E16" s="292">
        <v>43909.0</v>
      </c>
      <c r="F16" s="284">
        <v>0.0</v>
      </c>
      <c r="G16" s="286">
        <v>43939.0</v>
      </c>
      <c r="H16" s="287">
        <f t="shared" si="1"/>
        <v>4.285714286</v>
      </c>
      <c r="I16" s="284" t="s">
        <v>51</v>
      </c>
      <c r="J16" s="284" t="s">
        <v>3447</v>
      </c>
      <c r="K16" s="290"/>
      <c r="L16" s="284" t="s">
        <v>58</v>
      </c>
      <c r="M16" s="35" t="s">
        <v>3503</v>
      </c>
      <c r="N16" s="284" t="s">
        <v>51</v>
      </c>
      <c r="O16" s="284" t="s">
        <v>58</v>
      </c>
      <c r="P16" s="284" t="s">
        <v>51</v>
      </c>
      <c r="Q16" s="289"/>
      <c r="R16" s="289"/>
      <c r="S16" s="289"/>
      <c r="Z16" s="289"/>
      <c r="AA16" s="289"/>
      <c r="AB16" s="289"/>
      <c r="AC16" s="293"/>
      <c r="AD16" s="289"/>
      <c r="AE16" s="291" t="s">
        <v>3504</v>
      </c>
      <c r="AF16" s="150"/>
    </row>
    <row r="17">
      <c r="A17" s="284" t="s">
        <v>3505</v>
      </c>
      <c r="B17" s="26" t="s">
        <v>118</v>
      </c>
      <c r="C17" s="27" t="s">
        <v>69</v>
      </c>
      <c r="D17" s="284" t="s">
        <v>51</v>
      </c>
      <c r="E17" s="292">
        <v>43910.0</v>
      </c>
      <c r="F17" s="284">
        <v>32.0</v>
      </c>
      <c r="G17" s="284" t="s">
        <v>3447</v>
      </c>
      <c r="H17" s="289"/>
      <c r="I17" s="289"/>
      <c r="J17" s="284" t="s">
        <v>3447</v>
      </c>
      <c r="K17" s="289"/>
      <c r="L17" s="284" t="s">
        <v>58</v>
      </c>
      <c r="M17" s="35" t="s">
        <v>3506</v>
      </c>
      <c r="N17" s="289"/>
      <c r="O17" s="284" t="s">
        <v>51</v>
      </c>
      <c r="P17" s="284" t="s">
        <v>51</v>
      </c>
      <c r="Q17" s="289"/>
      <c r="R17" s="289"/>
      <c r="S17" s="289"/>
      <c r="Z17" s="289"/>
      <c r="AA17" s="289"/>
      <c r="AB17" s="289"/>
      <c r="AC17" s="293"/>
      <c r="AD17" s="289"/>
      <c r="AE17" s="291" t="s">
        <v>3507</v>
      </c>
      <c r="AF17" s="150"/>
    </row>
    <row r="18">
      <c r="A18" s="284" t="s">
        <v>3508</v>
      </c>
      <c r="B18" s="26" t="s">
        <v>118</v>
      </c>
      <c r="C18" s="27" t="s">
        <v>69</v>
      </c>
      <c r="D18" s="284" t="s">
        <v>51</v>
      </c>
      <c r="E18" s="292">
        <v>43908.0</v>
      </c>
      <c r="F18" s="284">
        <v>16.0</v>
      </c>
      <c r="G18" s="286">
        <v>43951.0</v>
      </c>
      <c r="H18" s="287"/>
      <c r="I18" s="289"/>
      <c r="J18" s="284" t="s">
        <v>3447</v>
      </c>
      <c r="K18" s="284">
        <v>3.0</v>
      </c>
      <c r="L18" s="284" t="s">
        <v>58</v>
      </c>
      <c r="M18" s="35" t="s">
        <v>3509</v>
      </c>
      <c r="N18" s="284" t="s">
        <v>51</v>
      </c>
      <c r="O18" s="284" t="s">
        <v>58</v>
      </c>
      <c r="P18" s="284" t="s">
        <v>51</v>
      </c>
      <c r="Q18" s="289"/>
      <c r="R18" s="289"/>
      <c r="S18" s="289"/>
      <c r="Z18" s="289"/>
      <c r="AA18" s="289"/>
      <c r="AB18" s="284" t="s">
        <v>51</v>
      </c>
      <c r="AC18" s="293"/>
      <c r="AD18" s="289"/>
      <c r="AE18" s="150"/>
      <c r="AF18" s="150"/>
    </row>
    <row r="19">
      <c r="A19" s="284" t="s">
        <v>3510</v>
      </c>
      <c r="B19" s="26" t="s">
        <v>118</v>
      </c>
      <c r="C19" s="27" t="s">
        <v>69</v>
      </c>
      <c r="D19" s="284" t="s">
        <v>51</v>
      </c>
      <c r="E19" s="292">
        <v>43908.0</v>
      </c>
      <c r="F19" s="284">
        <v>0.0</v>
      </c>
      <c r="G19" s="286">
        <v>43923.0</v>
      </c>
      <c r="H19" s="287">
        <f>(G19-E19)/7</f>
        <v>2.142857143</v>
      </c>
      <c r="I19" s="284" t="s">
        <v>51</v>
      </c>
      <c r="J19" s="284" t="s">
        <v>3447</v>
      </c>
      <c r="K19" s="289"/>
      <c r="L19" s="284" t="s">
        <v>58</v>
      </c>
      <c r="M19" s="35" t="s">
        <v>3511</v>
      </c>
      <c r="N19" s="284" t="s">
        <v>51</v>
      </c>
      <c r="O19" s="289"/>
      <c r="P19" s="289"/>
      <c r="Q19" s="289"/>
      <c r="R19" s="289"/>
      <c r="S19" s="289"/>
      <c r="Z19" s="289"/>
      <c r="AA19" s="289"/>
      <c r="AB19" s="284" t="s">
        <v>51</v>
      </c>
      <c r="AC19" s="290" t="s">
        <v>3512</v>
      </c>
      <c r="AD19" s="289"/>
      <c r="AE19" s="294" t="s">
        <v>3513</v>
      </c>
      <c r="AF19" s="150"/>
    </row>
    <row r="20">
      <c r="A20" s="284" t="s">
        <v>3514</v>
      </c>
      <c r="B20" s="26" t="s">
        <v>118</v>
      </c>
      <c r="C20" s="27" t="s">
        <v>69</v>
      </c>
      <c r="D20" s="284" t="s">
        <v>51</v>
      </c>
      <c r="E20" s="292">
        <v>43906.0</v>
      </c>
      <c r="F20" s="284">
        <v>33.0</v>
      </c>
      <c r="G20" s="284" t="s">
        <v>3447</v>
      </c>
      <c r="H20" s="289"/>
      <c r="I20" s="289"/>
      <c r="J20" s="284" t="s">
        <v>3447</v>
      </c>
      <c r="K20" s="289"/>
      <c r="L20" s="284" t="s">
        <v>51</v>
      </c>
      <c r="M20" s="35" t="s">
        <v>3515</v>
      </c>
      <c r="N20" s="284" t="s">
        <v>51</v>
      </c>
      <c r="O20" s="289"/>
      <c r="P20" s="284" t="s">
        <v>51</v>
      </c>
      <c r="Q20" s="290" t="s">
        <v>3516</v>
      </c>
      <c r="R20" s="289"/>
      <c r="S20" s="289"/>
      <c r="Z20" s="289"/>
      <c r="AA20" s="289"/>
      <c r="AB20" s="289"/>
      <c r="AC20" s="293"/>
      <c r="AD20" s="289"/>
      <c r="AE20" s="291" t="s">
        <v>3517</v>
      </c>
      <c r="AF20" s="294" t="s">
        <v>3518</v>
      </c>
    </row>
    <row r="21">
      <c r="A21" s="284" t="s">
        <v>3519</v>
      </c>
      <c r="B21" s="26" t="s">
        <v>118</v>
      </c>
      <c r="C21" s="27" t="s">
        <v>69</v>
      </c>
      <c r="D21" s="284" t="s">
        <v>51</v>
      </c>
      <c r="E21" s="292">
        <v>43908.0</v>
      </c>
      <c r="F21" s="284">
        <v>1.0</v>
      </c>
      <c r="G21" s="286">
        <v>43923.0</v>
      </c>
      <c r="H21" s="287">
        <f t="shared" ref="H21:H24" si="2">(G21-E21)/7</f>
        <v>2.142857143</v>
      </c>
      <c r="I21" s="284" t="s">
        <v>51</v>
      </c>
      <c r="J21" s="288">
        <v>44057.0</v>
      </c>
      <c r="K21" s="284">
        <v>5.0</v>
      </c>
      <c r="L21" s="284" t="s">
        <v>58</v>
      </c>
      <c r="M21" s="35" t="s">
        <v>3520</v>
      </c>
      <c r="N21" s="284" t="s">
        <v>51</v>
      </c>
      <c r="O21" s="284" t="s">
        <v>58</v>
      </c>
      <c r="P21" s="284" t="s">
        <v>58</v>
      </c>
      <c r="Q21" s="289"/>
      <c r="R21" s="289"/>
      <c r="S21" s="289"/>
      <c r="Z21" s="289"/>
      <c r="AA21" s="289"/>
      <c r="AB21" s="289"/>
      <c r="AC21" s="293"/>
      <c r="AD21" s="289"/>
      <c r="AE21" s="291" t="s">
        <v>3521</v>
      </c>
      <c r="AF21" s="291" t="s">
        <v>3522</v>
      </c>
    </row>
    <row r="22">
      <c r="A22" s="284" t="s">
        <v>3523</v>
      </c>
      <c r="B22" s="26" t="s">
        <v>118</v>
      </c>
      <c r="C22" s="27" t="s">
        <v>69</v>
      </c>
      <c r="D22" s="284" t="s">
        <v>51</v>
      </c>
      <c r="E22" s="292">
        <v>43909.0</v>
      </c>
      <c r="F22" s="284">
        <v>28.0</v>
      </c>
      <c r="G22" s="286">
        <v>43924.0</v>
      </c>
      <c r="H22" s="287">
        <f t="shared" si="2"/>
        <v>2.142857143</v>
      </c>
      <c r="I22" s="284" t="s">
        <v>51</v>
      </c>
      <c r="J22" s="284" t="s">
        <v>3447</v>
      </c>
      <c r="K22" s="290"/>
      <c r="L22" s="284" t="s">
        <v>58</v>
      </c>
      <c r="M22" s="35" t="s">
        <v>3524</v>
      </c>
      <c r="N22" s="284" t="s">
        <v>51</v>
      </c>
      <c r="O22" s="284" t="s">
        <v>58</v>
      </c>
      <c r="P22" s="284" t="s">
        <v>58</v>
      </c>
      <c r="Q22" s="290" t="s">
        <v>3516</v>
      </c>
      <c r="R22" s="289"/>
      <c r="S22" s="289"/>
      <c r="Z22" s="289"/>
      <c r="AA22" s="289"/>
      <c r="AB22" s="289"/>
      <c r="AC22" s="293"/>
      <c r="AD22" s="289"/>
      <c r="AE22" s="291" t="s">
        <v>3525</v>
      </c>
      <c r="AF22" s="150"/>
    </row>
    <row r="23">
      <c r="A23" s="284" t="s">
        <v>3526</v>
      </c>
      <c r="B23" s="26" t="s">
        <v>118</v>
      </c>
      <c r="C23" s="27" t="s">
        <v>69</v>
      </c>
      <c r="D23" s="284" t="s">
        <v>51</v>
      </c>
      <c r="E23" s="292">
        <v>43907.0</v>
      </c>
      <c r="F23" s="284">
        <v>0.0</v>
      </c>
      <c r="G23" s="286">
        <v>43923.0</v>
      </c>
      <c r="H23" s="287">
        <f t="shared" si="2"/>
        <v>2.285714286</v>
      </c>
      <c r="I23" s="284" t="s">
        <v>51</v>
      </c>
      <c r="J23" s="284" t="s">
        <v>3447</v>
      </c>
      <c r="K23" s="290"/>
      <c r="L23" s="284" t="s">
        <v>58</v>
      </c>
      <c r="M23" s="35" t="s">
        <v>3527</v>
      </c>
      <c r="N23" s="284" t="s">
        <v>51</v>
      </c>
      <c r="O23" s="284" t="s">
        <v>58</v>
      </c>
      <c r="P23" s="284" t="s">
        <v>58</v>
      </c>
      <c r="Q23" s="290" t="s">
        <v>3516</v>
      </c>
      <c r="R23" s="289"/>
      <c r="S23" s="289"/>
      <c r="Z23" s="289"/>
      <c r="AA23" s="289"/>
      <c r="AB23" s="289"/>
      <c r="AC23" s="293"/>
      <c r="AD23" s="289"/>
      <c r="AE23" s="291" t="s">
        <v>3528</v>
      </c>
      <c r="AF23" s="291" t="s">
        <v>3529</v>
      </c>
    </row>
    <row r="24">
      <c r="A24" s="284" t="s">
        <v>3530</v>
      </c>
      <c r="B24" s="26" t="s">
        <v>118</v>
      </c>
      <c r="C24" s="27" t="s">
        <v>69</v>
      </c>
      <c r="D24" s="284" t="s">
        <v>51</v>
      </c>
      <c r="E24" s="292">
        <v>43907.0</v>
      </c>
      <c r="F24" s="284">
        <v>0.0</v>
      </c>
      <c r="G24" s="286">
        <v>43921.0</v>
      </c>
      <c r="H24" s="287">
        <f t="shared" si="2"/>
        <v>2</v>
      </c>
      <c r="I24" s="284" t="s">
        <v>51</v>
      </c>
      <c r="J24" s="284" t="s">
        <v>3447</v>
      </c>
      <c r="K24" s="289"/>
      <c r="L24" s="284" t="s">
        <v>58</v>
      </c>
      <c r="M24" s="35" t="s">
        <v>3531</v>
      </c>
      <c r="N24" s="284" t="s">
        <v>51</v>
      </c>
      <c r="O24" s="284" t="s">
        <v>51</v>
      </c>
      <c r="P24" s="284" t="s">
        <v>58</v>
      </c>
      <c r="Q24" s="290" t="s">
        <v>3516</v>
      </c>
      <c r="R24" s="289"/>
      <c r="S24" s="289"/>
      <c r="Z24" s="289"/>
      <c r="AA24" s="289"/>
      <c r="AB24" s="284" t="s">
        <v>51</v>
      </c>
      <c r="AC24" s="293"/>
      <c r="AD24" s="289"/>
      <c r="AE24" s="291" t="s">
        <v>3532</v>
      </c>
      <c r="AF24" s="150"/>
    </row>
    <row r="25">
      <c r="A25" s="284" t="s">
        <v>3533</v>
      </c>
      <c r="B25" s="26" t="s">
        <v>118</v>
      </c>
      <c r="C25" s="27" t="s">
        <v>69</v>
      </c>
      <c r="D25" s="284" t="s">
        <v>51</v>
      </c>
      <c r="E25" s="292">
        <v>43909.0</v>
      </c>
      <c r="F25" s="284">
        <v>20.0</v>
      </c>
      <c r="G25" s="286">
        <v>43940.0</v>
      </c>
      <c r="H25" s="284">
        <v>4.0</v>
      </c>
      <c r="I25" s="284" t="s">
        <v>51</v>
      </c>
      <c r="J25" s="288">
        <v>44081.0</v>
      </c>
      <c r="K25" s="284"/>
      <c r="L25" s="284" t="s">
        <v>58</v>
      </c>
      <c r="M25" s="35" t="s">
        <v>3534</v>
      </c>
      <c r="N25" s="284" t="s">
        <v>51</v>
      </c>
      <c r="O25" s="284" t="s">
        <v>58</v>
      </c>
      <c r="P25" s="284" t="s">
        <v>58</v>
      </c>
      <c r="Q25" s="289"/>
      <c r="R25" s="289"/>
      <c r="S25" s="289"/>
      <c r="Z25" s="289"/>
      <c r="AA25" s="289"/>
      <c r="AB25" s="284" t="s">
        <v>51</v>
      </c>
      <c r="AC25" s="290" t="s">
        <v>3535</v>
      </c>
      <c r="AD25" s="289"/>
      <c r="AE25" s="291" t="s">
        <v>3536</v>
      </c>
      <c r="AF25" s="150"/>
    </row>
    <row r="26">
      <c r="A26" s="298" t="s">
        <v>3537</v>
      </c>
      <c r="B26" s="26" t="s">
        <v>118</v>
      </c>
      <c r="C26" s="27" t="s">
        <v>69</v>
      </c>
      <c r="D26" s="298" t="s">
        <v>51</v>
      </c>
      <c r="E26" s="299">
        <v>43906.0</v>
      </c>
      <c r="F26" s="298">
        <v>164.0</v>
      </c>
      <c r="G26" s="298" t="s">
        <v>3447</v>
      </c>
      <c r="H26" s="300"/>
      <c r="I26" s="300"/>
      <c r="J26" s="301">
        <v>44082.0</v>
      </c>
      <c r="K26" s="302">
        <v>0.0</v>
      </c>
      <c r="L26" s="284" t="s">
        <v>58</v>
      </c>
      <c r="M26" s="35" t="s">
        <v>3538</v>
      </c>
      <c r="N26" s="298" t="s">
        <v>51</v>
      </c>
      <c r="O26" s="298" t="s">
        <v>58</v>
      </c>
      <c r="P26" s="298" t="s">
        <v>51</v>
      </c>
      <c r="Q26" s="300"/>
      <c r="R26" s="298" t="s">
        <v>119</v>
      </c>
      <c r="S26" s="300"/>
      <c r="T26" s="303"/>
      <c r="U26" s="303"/>
      <c r="V26" s="303"/>
      <c r="W26" s="303"/>
      <c r="X26" s="303"/>
      <c r="Y26" s="303"/>
      <c r="Z26" s="300"/>
      <c r="AA26" s="300"/>
      <c r="AB26" s="298" t="s">
        <v>51</v>
      </c>
      <c r="AC26" s="302" t="s">
        <v>3539</v>
      </c>
      <c r="AD26" s="300"/>
      <c r="AE26" s="304" t="s">
        <v>3540</v>
      </c>
      <c r="AF26" s="305"/>
      <c r="AG26" s="303"/>
      <c r="AH26" s="303"/>
    </row>
    <row r="27">
      <c r="A27" s="284" t="s">
        <v>3541</v>
      </c>
      <c r="B27" s="26" t="s">
        <v>118</v>
      </c>
      <c r="C27" s="27" t="s">
        <v>69</v>
      </c>
      <c r="D27" s="284" t="s">
        <v>51</v>
      </c>
      <c r="E27" s="292">
        <v>43907.0</v>
      </c>
      <c r="F27" s="284">
        <v>4.0</v>
      </c>
      <c r="G27" s="286">
        <v>43938.0</v>
      </c>
      <c r="H27" s="287">
        <f>(G27-E27)/7</f>
        <v>4.428571429</v>
      </c>
      <c r="I27" s="284" t="s">
        <v>51</v>
      </c>
      <c r="J27" s="284" t="s">
        <v>3447</v>
      </c>
      <c r="K27" s="290"/>
      <c r="L27" s="284" t="s">
        <v>58</v>
      </c>
      <c r="M27" s="35" t="s">
        <v>3542</v>
      </c>
      <c r="N27" s="284" t="s">
        <v>51</v>
      </c>
      <c r="O27" s="284" t="s">
        <v>58</v>
      </c>
      <c r="P27" s="284" t="s">
        <v>51</v>
      </c>
      <c r="Q27" s="289"/>
      <c r="R27" s="289"/>
      <c r="S27" s="289"/>
      <c r="Z27" s="289"/>
      <c r="AA27" s="289"/>
      <c r="AB27" s="289"/>
      <c r="AC27" s="293"/>
      <c r="AD27" s="289"/>
      <c r="AE27" s="150"/>
      <c r="AF27" s="150"/>
    </row>
    <row r="28">
      <c r="A28" s="284" t="s">
        <v>3543</v>
      </c>
      <c r="B28" s="26" t="s">
        <v>118</v>
      </c>
      <c r="C28" s="27" t="s">
        <v>69</v>
      </c>
      <c r="D28" s="284" t="s">
        <v>51</v>
      </c>
      <c r="E28" s="292">
        <v>43906.0</v>
      </c>
      <c r="F28" s="284">
        <v>0.0</v>
      </c>
      <c r="G28" s="284" t="s">
        <v>3447</v>
      </c>
      <c r="H28" s="289"/>
      <c r="I28" s="289"/>
      <c r="J28" s="288">
        <v>44046.0</v>
      </c>
      <c r="K28" s="284">
        <v>4.0</v>
      </c>
      <c r="L28" s="284" t="s">
        <v>51</v>
      </c>
      <c r="M28" s="35" t="s">
        <v>3544</v>
      </c>
      <c r="N28" s="284" t="s">
        <v>58</v>
      </c>
      <c r="O28" s="284" t="s">
        <v>58</v>
      </c>
      <c r="P28" s="284" t="s">
        <v>58</v>
      </c>
      <c r="Q28" s="289"/>
      <c r="R28" s="289"/>
      <c r="S28" s="289"/>
      <c r="Z28" s="289"/>
      <c r="AA28" s="289"/>
      <c r="AB28" s="284" t="s">
        <v>51</v>
      </c>
      <c r="AC28" s="290" t="s">
        <v>3473</v>
      </c>
      <c r="AD28" s="289"/>
      <c r="AE28" s="291" t="s">
        <v>3545</v>
      </c>
      <c r="AF28" s="150"/>
    </row>
    <row r="29">
      <c r="E29" s="289"/>
      <c r="L29" s="284"/>
      <c r="M29" s="306"/>
      <c r="Z29" s="289"/>
      <c r="AA29" s="289"/>
      <c r="AB29" s="289"/>
      <c r="AC29" s="293"/>
      <c r="AD29" s="289"/>
      <c r="AE29" s="150"/>
      <c r="AF29" s="150"/>
    </row>
    <row r="30">
      <c r="M30" s="306"/>
      <c r="Z30" s="289"/>
      <c r="AA30" s="289"/>
      <c r="AB30" s="289"/>
      <c r="AC30" s="293"/>
      <c r="AD30" s="289"/>
      <c r="AE30" s="150"/>
      <c r="AF30" s="150"/>
    </row>
    <row r="31">
      <c r="M31" s="306"/>
      <c r="Z31" s="289"/>
      <c r="AA31" s="289"/>
      <c r="AB31" s="289"/>
      <c r="AC31" s="289"/>
      <c r="AD31" s="289"/>
      <c r="AE31" s="150"/>
      <c r="AF31" s="150"/>
    </row>
    <row r="32">
      <c r="M32" s="306"/>
      <c r="Z32" s="289"/>
      <c r="AA32" s="289"/>
      <c r="AB32" s="289"/>
      <c r="AC32" s="289"/>
      <c r="AD32" s="289"/>
      <c r="AE32" s="150"/>
      <c r="AF32" s="150"/>
    </row>
    <row r="33">
      <c r="M33" s="306"/>
      <c r="Z33" s="289"/>
      <c r="AA33" s="289"/>
      <c r="AB33" s="289"/>
      <c r="AC33" s="289"/>
      <c r="AD33" s="289"/>
      <c r="AE33" s="150"/>
      <c r="AF33" s="150"/>
    </row>
    <row r="34">
      <c r="M34" s="306"/>
      <c r="Z34" s="289"/>
      <c r="AA34" s="289"/>
      <c r="AB34" s="289"/>
      <c r="AC34" s="289"/>
      <c r="AD34" s="289"/>
      <c r="AE34" s="150"/>
      <c r="AF34" s="150"/>
    </row>
    <row r="35">
      <c r="M35" s="306"/>
      <c r="Z35" s="289"/>
      <c r="AA35" s="289"/>
      <c r="AB35" s="289"/>
      <c r="AC35" s="289"/>
      <c r="AD35" s="289"/>
      <c r="AE35" s="150"/>
      <c r="AF35" s="150"/>
    </row>
    <row r="36">
      <c r="M36" s="306"/>
      <c r="Z36" s="289"/>
      <c r="AA36" s="289"/>
      <c r="AB36" s="289"/>
      <c r="AC36" s="289"/>
      <c r="AD36" s="289"/>
      <c r="AE36" s="150"/>
      <c r="AF36" s="150"/>
    </row>
    <row r="37">
      <c r="M37" s="306"/>
      <c r="AE37" s="150"/>
      <c r="AF37" s="150"/>
    </row>
    <row r="38">
      <c r="M38" s="306"/>
      <c r="AE38" s="150"/>
      <c r="AF38" s="150"/>
    </row>
    <row r="39">
      <c r="M39" s="306"/>
      <c r="AE39" s="150"/>
      <c r="AF39" s="150"/>
    </row>
    <row r="40">
      <c r="M40" s="306"/>
      <c r="AE40" s="150"/>
      <c r="AF40" s="150"/>
    </row>
    <row r="41">
      <c r="M41" s="306"/>
      <c r="AE41" s="150"/>
      <c r="AF41" s="150"/>
    </row>
    <row r="42">
      <c r="M42" s="306"/>
      <c r="AE42" s="150"/>
      <c r="AF42" s="150"/>
    </row>
    <row r="43">
      <c r="M43" s="306"/>
      <c r="AE43" s="150"/>
      <c r="AF43" s="150"/>
    </row>
    <row r="44">
      <c r="M44" s="306"/>
      <c r="AE44" s="150"/>
      <c r="AF44" s="150"/>
    </row>
    <row r="45">
      <c r="M45" s="306"/>
      <c r="AE45" s="150"/>
      <c r="AF45" s="150"/>
    </row>
    <row r="46">
      <c r="M46" s="306"/>
      <c r="AE46" s="150"/>
      <c r="AF46" s="150"/>
    </row>
    <row r="47">
      <c r="M47" s="306"/>
      <c r="AE47" s="150"/>
      <c r="AF47" s="150"/>
    </row>
    <row r="48">
      <c r="M48" s="306"/>
      <c r="AE48" s="150"/>
      <c r="AF48" s="150"/>
    </row>
    <row r="49">
      <c r="M49" s="306"/>
      <c r="AE49" s="150"/>
      <c r="AF49" s="150"/>
    </row>
    <row r="50">
      <c r="M50" s="306"/>
      <c r="AE50" s="150"/>
      <c r="AF50" s="150"/>
    </row>
    <row r="51">
      <c r="M51" s="306"/>
      <c r="AE51" s="150"/>
      <c r="AF51" s="150"/>
    </row>
    <row r="52">
      <c r="M52" s="306"/>
      <c r="AE52" s="150"/>
      <c r="AF52" s="150"/>
    </row>
    <row r="53">
      <c r="M53" s="306"/>
      <c r="AE53" s="150"/>
      <c r="AF53" s="150"/>
    </row>
    <row r="54">
      <c r="M54" s="306"/>
      <c r="AE54" s="150"/>
      <c r="AF54" s="150"/>
    </row>
    <row r="55">
      <c r="M55" s="306"/>
      <c r="AE55" s="150"/>
      <c r="AF55" s="150"/>
    </row>
    <row r="56">
      <c r="M56" s="306"/>
      <c r="AE56" s="150"/>
      <c r="AF56" s="150"/>
    </row>
    <row r="57">
      <c r="M57" s="306"/>
      <c r="AE57" s="150"/>
      <c r="AF57" s="150"/>
    </row>
    <row r="58">
      <c r="M58" s="306"/>
      <c r="AE58" s="150"/>
      <c r="AF58" s="150"/>
    </row>
    <row r="59">
      <c r="M59" s="306"/>
      <c r="AE59" s="150"/>
      <c r="AF59" s="150"/>
    </row>
    <row r="60">
      <c r="M60" s="306"/>
      <c r="AE60" s="150"/>
      <c r="AF60" s="150"/>
    </row>
    <row r="61">
      <c r="M61" s="306"/>
      <c r="AE61" s="150"/>
      <c r="AF61" s="150"/>
    </row>
    <row r="62">
      <c r="M62" s="306"/>
      <c r="AE62" s="150"/>
      <c r="AF62" s="150"/>
    </row>
    <row r="63">
      <c r="M63" s="306"/>
      <c r="AE63" s="150"/>
      <c r="AF63" s="150"/>
    </row>
    <row r="64">
      <c r="M64" s="306"/>
      <c r="AE64" s="150"/>
      <c r="AF64" s="150"/>
    </row>
    <row r="65">
      <c r="M65" s="306"/>
      <c r="AE65" s="150"/>
      <c r="AF65" s="150"/>
    </row>
    <row r="66">
      <c r="M66" s="306"/>
      <c r="AE66" s="150"/>
      <c r="AF66" s="150"/>
    </row>
    <row r="67">
      <c r="M67" s="306"/>
      <c r="AE67" s="150"/>
      <c r="AF67" s="150"/>
    </row>
    <row r="68">
      <c r="M68" s="306"/>
      <c r="AE68" s="150"/>
      <c r="AF68" s="150"/>
    </row>
    <row r="69">
      <c r="M69" s="306"/>
      <c r="AE69" s="150"/>
      <c r="AF69" s="150"/>
    </row>
    <row r="70">
      <c r="M70" s="306"/>
      <c r="AE70" s="150"/>
      <c r="AF70" s="150"/>
    </row>
    <row r="71">
      <c r="M71" s="306"/>
      <c r="AE71" s="150"/>
      <c r="AF71" s="150"/>
    </row>
    <row r="72">
      <c r="M72" s="306"/>
      <c r="AE72" s="150"/>
      <c r="AF72" s="150"/>
    </row>
    <row r="73">
      <c r="M73" s="306"/>
      <c r="AE73" s="150"/>
      <c r="AF73" s="150"/>
    </row>
    <row r="74">
      <c r="M74" s="306"/>
      <c r="AE74" s="150"/>
      <c r="AF74" s="150"/>
    </row>
    <row r="75">
      <c r="M75" s="306"/>
      <c r="AE75" s="150"/>
      <c r="AF75" s="150"/>
    </row>
    <row r="76">
      <c r="M76" s="306"/>
      <c r="AE76" s="150"/>
      <c r="AF76" s="150"/>
    </row>
    <row r="77">
      <c r="M77" s="306"/>
      <c r="AE77" s="150"/>
      <c r="AF77" s="150"/>
    </row>
    <row r="78">
      <c r="M78" s="306"/>
      <c r="AE78" s="150"/>
      <c r="AF78" s="150"/>
    </row>
    <row r="79">
      <c r="M79" s="306"/>
      <c r="AE79" s="150"/>
      <c r="AF79" s="150"/>
    </row>
    <row r="80">
      <c r="M80" s="306"/>
      <c r="AE80" s="150"/>
      <c r="AF80" s="150"/>
    </row>
    <row r="81">
      <c r="M81" s="306"/>
      <c r="AE81" s="150"/>
      <c r="AF81" s="150"/>
    </row>
    <row r="82">
      <c r="M82" s="306"/>
      <c r="AE82" s="150"/>
      <c r="AF82" s="150"/>
    </row>
    <row r="83">
      <c r="M83" s="306"/>
      <c r="AE83" s="150"/>
      <c r="AF83" s="150"/>
    </row>
    <row r="84">
      <c r="M84" s="306"/>
      <c r="AE84" s="150"/>
      <c r="AF84" s="150"/>
    </row>
    <row r="85">
      <c r="M85" s="306"/>
      <c r="AE85" s="150"/>
      <c r="AF85" s="150"/>
    </row>
    <row r="86">
      <c r="M86" s="306"/>
      <c r="AE86" s="150"/>
      <c r="AF86" s="150"/>
    </row>
    <row r="87">
      <c r="M87" s="306"/>
      <c r="AE87" s="150"/>
      <c r="AF87" s="150"/>
    </row>
    <row r="88">
      <c r="M88" s="306"/>
      <c r="AE88" s="150"/>
      <c r="AF88" s="150"/>
    </row>
    <row r="89">
      <c r="M89" s="306"/>
      <c r="AE89" s="150"/>
      <c r="AF89" s="150"/>
    </row>
    <row r="90">
      <c r="M90" s="306"/>
      <c r="AE90" s="150"/>
      <c r="AF90" s="150"/>
    </row>
    <row r="91">
      <c r="M91" s="306"/>
      <c r="AE91" s="150"/>
      <c r="AF91" s="150"/>
    </row>
    <row r="92">
      <c r="M92" s="306"/>
      <c r="AE92" s="150"/>
      <c r="AF92" s="150"/>
    </row>
    <row r="93">
      <c r="M93" s="306"/>
      <c r="AE93" s="150"/>
      <c r="AF93" s="150"/>
    </row>
    <row r="94">
      <c r="M94" s="306"/>
      <c r="AE94" s="150"/>
      <c r="AF94" s="150"/>
    </row>
    <row r="95">
      <c r="M95" s="306"/>
      <c r="AE95" s="150"/>
      <c r="AF95" s="150"/>
    </row>
    <row r="96">
      <c r="M96" s="306"/>
      <c r="AE96" s="150"/>
      <c r="AF96" s="150"/>
    </row>
    <row r="97">
      <c r="M97" s="306"/>
      <c r="AE97" s="150"/>
      <c r="AF97" s="150"/>
    </row>
    <row r="98">
      <c r="M98" s="306"/>
      <c r="AE98" s="150"/>
      <c r="AF98" s="150"/>
    </row>
    <row r="99">
      <c r="M99" s="306"/>
      <c r="AE99" s="150"/>
      <c r="AF99" s="150"/>
    </row>
    <row r="100">
      <c r="M100" s="306"/>
      <c r="AE100" s="150"/>
      <c r="AF100" s="150"/>
    </row>
    <row r="101">
      <c r="M101" s="306"/>
      <c r="AE101" s="150"/>
      <c r="AF101" s="150"/>
    </row>
    <row r="102">
      <c r="M102" s="306"/>
      <c r="AE102" s="150"/>
      <c r="AF102" s="150"/>
    </row>
    <row r="103">
      <c r="M103" s="306"/>
      <c r="AE103" s="150"/>
      <c r="AF103" s="150"/>
    </row>
    <row r="104">
      <c r="M104" s="306"/>
      <c r="AE104" s="150"/>
      <c r="AF104" s="150"/>
    </row>
    <row r="105">
      <c r="M105" s="306"/>
      <c r="AE105" s="150"/>
      <c r="AF105" s="150"/>
    </row>
    <row r="106">
      <c r="M106" s="306"/>
      <c r="AE106" s="150"/>
      <c r="AF106" s="150"/>
    </row>
    <row r="107">
      <c r="M107" s="306"/>
      <c r="AE107" s="150"/>
      <c r="AF107" s="150"/>
    </row>
    <row r="108">
      <c r="M108" s="306"/>
      <c r="AE108" s="150"/>
      <c r="AF108" s="150"/>
    </row>
    <row r="109">
      <c r="M109" s="306"/>
      <c r="AE109" s="150"/>
      <c r="AF109" s="150"/>
    </row>
    <row r="110">
      <c r="M110" s="306"/>
      <c r="AE110" s="150"/>
      <c r="AF110" s="150"/>
    </row>
    <row r="111">
      <c r="M111" s="306"/>
      <c r="AE111" s="150"/>
      <c r="AF111" s="150"/>
    </row>
    <row r="112">
      <c r="M112" s="306"/>
      <c r="AE112" s="150"/>
      <c r="AF112" s="150"/>
    </row>
    <row r="113">
      <c r="M113" s="306"/>
      <c r="AE113" s="150"/>
      <c r="AF113" s="150"/>
    </row>
    <row r="114">
      <c r="M114" s="306"/>
      <c r="AE114" s="150"/>
      <c r="AF114" s="150"/>
    </row>
    <row r="115">
      <c r="M115" s="306"/>
      <c r="AE115" s="150"/>
      <c r="AF115" s="150"/>
    </row>
    <row r="116">
      <c r="M116" s="306"/>
      <c r="AE116" s="150"/>
      <c r="AF116" s="150"/>
    </row>
    <row r="117">
      <c r="M117" s="306"/>
      <c r="AE117" s="150"/>
      <c r="AF117" s="150"/>
    </row>
    <row r="118">
      <c r="M118" s="306"/>
      <c r="AE118" s="150"/>
      <c r="AF118" s="150"/>
    </row>
    <row r="119">
      <c r="M119" s="306"/>
      <c r="AE119" s="150"/>
      <c r="AF119" s="150"/>
    </row>
    <row r="120">
      <c r="M120" s="306"/>
      <c r="AE120" s="150"/>
      <c r="AF120" s="150"/>
    </row>
    <row r="121">
      <c r="M121" s="306"/>
      <c r="AE121" s="150"/>
      <c r="AF121" s="150"/>
    </row>
    <row r="122">
      <c r="M122" s="306"/>
      <c r="AE122" s="150"/>
      <c r="AF122" s="150"/>
    </row>
    <row r="123">
      <c r="M123" s="306"/>
      <c r="AE123" s="150"/>
      <c r="AF123" s="150"/>
    </row>
    <row r="124">
      <c r="M124" s="306"/>
      <c r="AE124" s="150"/>
      <c r="AF124" s="150"/>
    </row>
    <row r="125">
      <c r="M125" s="306"/>
      <c r="AE125" s="150"/>
      <c r="AF125" s="150"/>
    </row>
    <row r="126">
      <c r="M126" s="306"/>
      <c r="AE126" s="150"/>
      <c r="AF126" s="150"/>
    </row>
    <row r="127">
      <c r="M127" s="306"/>
      <c r="AE127" s="150"/>
      <c r="AF127" s="150"/>
    </row>
    <row r="128">
      <c r="M128" s="306"/>
      <c r="AE128" s="150"/>
      <c r="AF128" s="150"/>
    </row>
    <row r="129">
      <c r="M129" s="306"/>
      <c r="AE129" s="150"/>
      <c r="AF129" s="150"/>
    </row>
    <row r="130">
      <c r="M130" s="306"/>
      <c r="AE130" s="150"/>
      <c r="AF130" s="150"/>
    </row>
    <row r="131">
      <c r="M131" s="306"/>
      <c r="AE131" s="150"/>
      <c r="AF131" s="150"/>
    </row>
    <row r="132">
      <c r="M132" s="306"/>
      <c r="AE132" s="150"/>
      <c r="AF132" s="150"/>
    </row>
    <row r="133">
      <c r="M133" s="306"/>
      <c r="AE133" s="150"/>
      <c r="AF133" s="150"/>
    </row>
    <row r="134">
      <c r="M134" s="306"/>
      <c r="AE134" s="150"/>
      <c r="AF134" s="150"/>
    </row>
    <row r="135">
      <c r="M135" s="306"/>
      <c r="AE135" s="150"/>
      <c r="AF135" s="150"/>
    </row>
    <row r="136">
      <c r="M136" s="306"/>
      <c r="AE136" s="150"/>
      <c r="AF136" s="150"/>
    </row>
    <row r="137">
      <c r="M137" s="306"/>
      <c r="AE137" s="150"/>
      <c r="AF137" s="150"/>
    </row>
    <row r="138">
      <c r="M138" s="306"/>
      <c r="AE138" s="150"/>
      <c r="AF138" s="150"/>
    </row>
    <row r="139">
      <c r="M139" s="306"/>
      <c r="AE139" s="150"/>
      <c r="AF139" s="150"/>
    </row>
    <row r="140">
      <c r="M140" s="306"/>
      <c r="AE140" s="150"/>
      <c r="AF140" s="150"/>
    </row>
    <row r="141">
      <c r="M141" s="306"/>
      <c r="AE141" s="150"/>
      <c r="AF141" s="150"/>
    </row>
    <row r="142">
      <c r="M142" s="306"/>
      <c r="AE142" s="150"/>
      <c r="AF142" s="150"/>
    </row>
    <row r="143">
      <c r="M143" s="306"/>
      <c r="AE143" s="150"/>
      <c r="AF143" s="150"/>
    </row>
    <row r="144">
      <c r="M144" s="306"/>
      <c r="AE144" s="150"/>
      <c r="AF144" s="150"/>
    </row>
    <row r="145">
      <c r="M145" s="306"/>
      <c r="AE145" s="150"/>
      <c r="AF145" s="150"/>
    </row>
    <row r="146">
      <c r="M146" s="306"/>
      <c r="AE146" s="150"/>
      <c r="AF146" s="150"/>
    </row>
    <row r="147">
      <c r="M147" s="306"/>
      <c r="AE147" s="150"/>
      <c r="AF147" s="150"/>
    </row>
    <row r="148">
      <c r="M148" s="306"/>
      <c r="AE148" s="150"/>
      <c r="AF148" s="150"/>
    </row>
    <row r="149">
      <c r="M149" s="306"/>
      <c r="AE149" s="150"/>
      <c r="AF149" s="150"/>
    </row>
    <row r="150">
      <c r="M150" s="306"/>
      <c r="AE150" s="150"/>
      <c r="AF150" s="150"/>
    </row>
    <row r="151">
      <c r="M151" s="306"/>
      <c r="AE151" s="150"/>
      <c r="AF151" s="150"/>
    </row>
    <row r="152">
      <c r="M152" s="306"/>
      <c r="AE152" s="150"/>
      <c r="AF152" s="150"/>
    </row>
    <row r="153">
      <c r="M153" s="306"/>
      <c r="AE153" s="150"/>
      <c r="AF153" s="150"/>
    </row>
    <row r="154">
      <c r="M154" s="306"/>
      <c r="AE154" s="150"/>
      <c r="AF154" s="150"/>
    </row>
    <row r="155">
      <c r="M155" s="306"/>
      <c r="AE155" s="150"/>
      <c r="AF155" s="150"/>
    </row>
    <row r="156">
      <c r="M156" s="306"/>
      <c r="AE156" s="150"/>
      <c r="AF156" s="150"/>
    </row>
    <row r="157">
      <c r="M157" s="306"/>
      <c r="AE157" s="150"/>
      <c r="AF157" s="150"/>
    </row>
    <row r="158">
      <c r="M158" s="306"/>
      <c r="AE158" s="150"/>
      <c r="AF158" s="150"/>
    </row>
    <row r="159">
      <c r="M159" s="306"/>
      <c r="AE159" s="150"/>
      <c r="AF159" s="150"/>
    </row>
    <row r="160">
      <c r="M160" s="306"/>
      <c r="AE160" s="150"/>
      <c r="AF160" s="150"/>
    </row>
    <row r="161">
      <c r="M161" s="306"/>
      <c r="AE161" s="150"/>
      <c r="AF161" s="150"/>
    </row>
    <row r="162">
      <c r="M162" s="306"/>
      <c r="AE162" s="150"/>
      <c r="AF162" s="150"/>
    </row>
    <row r="163">
      <c r="M163" s="306"/>
      <c r="AE163" s="150"/>
      <c r="AF163" s="150"/>
    </row>
    <row r="164">
      <c r="M164" s="306"/>
      <c r="AE164" s="150"/>
      <c r="AF164" s="150"/>
    </row>
    <row r="165">
      <c r="M165" s="306"/>
      <c r="AE165" s="150"/>
      <c r="AF165" s="150"/>
    </row>
    <row r="166">
      <c r="M166" s="306"/>
      <c r="AE166" s="150"/>
      <c r="AF166" s="150"/>
    </row>
    <row r="167">
      <c r="M167" s="306"/>
      <c r="AE167" s="150"/>
      <c r="AF167" s="150"/>
    </row>
    <row r="168">
      <c r="M168" s="306"/>
      <c r="AE168" s="150"/>
      <c r="AF168" s="150"/>
    </row>
    <row r="169">
      <c r="M169" s="306"/>
      <c r="AE169" s="150"/>
      <c r="AF169" s="150"/>
    </row>
    <row r="170">
      <c r="M170" s="306"/>
      <c r="AE170" s="150"/>
      <c r="AF170" s="150"/>
    </row>
    <row r="171">
      <c r="M171" s="306"/>
      <c r="AE171" s="150"/>
      <c r="AF171" s="150"/>
    </row>
    <row r="172">
      <c r="M172" s="306"/>
      <c r="AE172" s="150"/>
      <c r="AF172" s="150"/>
    </row>
    <row r="173">
      <c r="M173" s="306"/>
      <c r="AE173" s="150"/>
      <c r="AF173" s="150"/>
    </row>
    <row r="174">
      <c r="M174" s="306"/>
      <c r="AE174" s="150"/>
      <c r="AF174" s="150"/>
    </row>
    <row r="175">
      <c r="M175" s="306"/>
      <c r="AE175" s="150"/>
      <c r="AF175" s="150"/>
    </row>
    <row r="176">
      <c r="M176" s="306"/>
      <c r="AE176" s="150"/>
      <c r="AF176" s="150"/>
    </row>
    <row r="177">
      <c r="M177" s="306"/>
      <c r="AE177" s="150"/>
      <c r="AF177" s="150"/>
    </row>
    <row r="178">
      <c r="M178" s="306"/>
      <c r="AE178" s="150"/>
      <c r="AF178" s="150"/>
    </row>
    <row r="179">
      <c r="M179" s="306"/>
      <c r="AE179" s="150"/>
      <c r="AF179" s="150"/>
    </row>
    <row r="180">
      <c r="M180" s="306"/>
      <c r="AE180" s="150"/>
      <c r="AF180" s="150"/>
    </row>
    <row r="181">
      <c r="M181" s="306"/>
      <c r="AE181" s="150"/>
      <c r="AF181" s="150"/>
    </row>
    <row r="182">
      <c r="M182" s="306"/>
      <c r="AE182" s="150"/>
      <c r="AF182" s="150"/>
    </row>
    <row r="183">
      <c r="M183" s="306"/>
      <c r="AE183" s="150"/>
      <c r="AF183" s="150"/>
    </row>
    <row r="184">
      <c r="M184" s="306"/>
      <c r="AE184" s="150"/>
      <c r="AF184" s="150"/>
    </row>
    <row r="185">
      <c r="M185" s="306"/>
      <c r="AE185" s="150"/>
      <c r="AF185" s="150"/>
    </row>
    <row r="186">
      <c r="M186" s="306"/>
      <c r="AE186" s="150"/>
      <c r="AF186" s="150"/>
    </row>
    <row r="187">
      <c r="M187" s="306"/>
      <c r="AE187" s="150"/>
      <c r="AF187" s="150"/>
    </row>
    <row r="188">
      <c r="M188" s="306"/>
      <c r="AE188" s="150"/>
      <c r="AF188" s="150"/>
    </row>
    <row r="189">
      <c r="M189" s="306"/>
      <c r="AE189" s="150"/>
      <c r="AF189" s="150"/>
    </row>
    <row r="190">
      <c r="M190" s="306"/>
      <c r="AE190" s="150"/>
      <c r="AF190" s="150"/>
    </row>
    <row r="191">
      <c r="M191" s="306"/>
      <c r="AE191" s="150"/>
      <c r="AF191" s="150"/>
    </row>
    <row r="192">
      <c r="M192" s="306"/>
      <c r="AE192" s="150"/>
      <c r="AF192" s="150"/>
    </row>
    <row r="193">
      <c r="M193" s="306"/>
      <c r="AE193" s="150"/>
      <c r="AF193" s="150"/>
    </row>
    <row r="194">
      <c r="M194" s="306"/>
      <c r="AE194" s="150"/>
      <c r="AF194" s="150"/>
    </row>
    <row r="195">
      <c r="M195" s="306"/>
      <c r="AE195" s="150"/>
      <c r="AF195" s="150"/>
    </row>
    <row r="196">
      <c r="M196" s="306"/>
      <c r="AE196" s="150"/>
      <c r="AF196" s="150"/>
    </row>
    <row r="197">
      <c r="M197" s="306"/>
      <c r="AE197" s="150"/>
      <c r="AF197" s="150"/>
    </row>
    <row r="198">
      <c r="M198" s="306"/>
      <c r="AE198" s="150"/>
      <c r="AF198" s="150"/>
    </row>
    <row r="199">
      <c r="M199" s="306"/>
      <c r="AE199" s="150"/>
      <c r="AF199" s="150"/>
    </row>
    <row r="200">
      <c r="M200" s="306"/>
      <c r="AE200" s="150"/>
      <c r="AF200" s="150"/>
    </row>
    <row r="201">
      <c r="M201" s="306"/>
      <c r="AE201" s="150"/>
      <c r="AF201" s="150"/>
    </row>
    <row r="202">
      <c r="M202" s="306"/>
      <c r="AE202" s="150"/>
      <c r="AF202" s="150"/>
    </row>
    <row r="203">
      <c r="M203" s="306"/>
      <c r="AE203" s="150"/>
      <c r="AF203" s="150"/>
    </row>
    <row r="204">
      <c r="M204" s="306"/>
      <c r="AE204" s="150"/>
      <c r="AF204" s="150"/>
    </row>
    <row r="205">
      <c r="M205" s="306"/>
      <c r="AE205" s="150"/>
      <c r="AF205" s="150"/>
    </row>
    <row r="206">
      <c r="M206" s="306"/>
      <c r="AE206" s="150"/>
      <c r="AF206" s="150"/>
    </row>
    <row r="207">
      <c r="M207" s="306"/>
      <c r="AE207" s="150"/>
      <c r="AF207" s="150"/>
    </row>
    <row r="208">
      <c r="M208" s="306"/>
      <c r="AE208" s="150"/>
      <c r="AF208" s="150"/>
    </row>
    <row r="209">
      <c r="M209" s="306"/>
      <c r="AE209" s="150"/>
      <c r="AF209" s="150"/>
    </row>
    <row r="210">
      <c r="M210" s="306"/>
      <c r="AE210" s="150"/>
      <c r="AF210" s="150"/>
    </row>
    <row r="211">
      <c r="M211" s="306"/>
      <c r="AE211" s="150"/>
      <c r="AF211" s="150"/>
    </row>
    <row r="212">
      <c r="M212" s="306"/>
      <c r="AE212" s="150"/>
      <c r="AF212" s="150"/>
    </row>
    <row r="213">
      <c r="M213" s="306"/>
      <c r="AE213" s="150"/>
      <c r="AF213" s="150"/>
    </row>
    <row r="214">
      <c r="M214" s="306"/>
      <c r="AE214" s="150"/>
      <c r="AF214" s="150"/>
    </row>
    <row r="215">
      <c r="M215" s="306"/>
      <c r="AE215" s="150"/>
      <c r="AF215" s="150"/>
    </row>
    <row r="216">
      <c r="M216" s="306"/>
      <c r="AE216" s="150"/>
      <c r="AF216" s="150"/>
    </row>
    <row r="217">
      <c r="M217" s="306"/>
      <c r="AE217" s="150"/>
      <c r="AF217" s="150"/>
    </row>
    <row r="218">
      <c r="M218" s="306"/>
      <c r="AE218" s="150"/>
      <c r="AF218" s="150"/>
    </row>
    <row r="219">
      <c r="M219" s="306"/>
      <c r="AE219" s="150"/>
      <c r="AF219" s="150"/>
    </row>
    <row r="220">
      <c r="M220" s="306"/>
      <c r="AE220" s="150"/>
      <c r="AF220" s="150"/>
    </row>
    <row r="221">
      <c r="M221" s="306"/>
      <c r="AE221" s="150"/>
      <c r="AF221" s="150"/>
    </row>
    <row r="222">
      <c r="M222" s="306"/>
      <c r="AE222" s="150"/>
      <c r="AF222" s="150"/>
    </row>
    <row r="223">
      <c r="M223" s="306"/>
      <c r="AE223" s="150"/>
      <c r="AF223" s="150"/>
    </row>
    <row r="224">
      <c r="M224" s="306"/>
      <c r="AE224" s="150"/>
      <c r="AF224" s="150"/>
    </row>
    <row r="225">
      <c r="M225" s="306"/>
      <c r="AE225" s="150"/>
      <c r="AF225" s="150"/>
    </row>
    <row r="226">
      <c r="M226" s="306"/>
      <c r="AE226" s="150"/>
      <c r="AF226" s="150"/>
    </row>
    <row r="227">
      <c r="M227" s="306"/>
      <c r="AE227" s="150"/>
      <c r="AF227" s="150"/>
    </row>
    <row r="228">
      <c r="M228" s="306"/>
      <c r="AE228" s="150"/>
      <c r="AF228" s="150"/>
    </row>
    <row r="229">
      <c r="M229" s="306"/>
      <c r="AE229" s="150"/>
      <c r="AF229" s="150"/>
    </row>
    <row r="230">
      <c r="M230" s="306"/>
      <c r="AE230" s="150"/>
      <c r="AF230" s="150"/>
    </row>
    <row r="231">
      <c r="M231" s="306"/>
      <c r="AE231" s="150"/>
      <c r="AF231" s="150"/>
    </row>
    <row r="232">
      <c r="M232" s="306"/>
      <c r="AE232" s="150"/>
      <c r="AF232" s="150"/>
    </row>
    <row r="233">
      <c r="M233" s="306"/>
      <c r="AE233" s="150"/>
      <c r="AF233" s="150"/>
    </row>
    <row r="234">
      <c r="M234" s="306"/>
      <c r="AE234" s="150"/>
      <c r="AF234" s="150"/>
    </row>
    <row r="235">
      <c r="M235" s="306"/>
      <c r="AE235" s="150"/>
      <c r="AF235" s="150"/>
    </row>
    <row r="236">
      <c r="M236" s="306"/>
      <c r="AE236" s="150"/>
      <c r="AF236" s="150"/>
    </row>
    <row r="237">
      <c r="M237" s="306"/>
      <c r="AE237" s="150"/>
      <c r="AF237" s="150"/>
    </row>
    <row r="238">
      <c r="M238" s="306"/>
      <c r="AE238" s="150"/>
      <c r="AF238" s="150"/>
    </row>
    <row r="239">
      <c r="M239" s="306"/>
      <c r="AE239" s="150"/>
      <c r="AF239" s="150"/>
    </row>
    <row r="240">
      <c r="M240" s="306"/>
      <c r="AE240" s="150"/>
      <c r="AF240" s="150"/>
    </row>
    <row r="241">
      <c r="M241" s="306"/>
      <c r="AE241" s="150"/>
      <c r="AF241" s="150"/>
    </row>
    <row r="242">
      <c r="M242" s="306"/>
      <c r="AE242" s="150"/>
      <c r="AF242" s="150"/>
    </row>
    <row r="243">
      <c r="M243" s="306"/>
      <c r="AE243" s="150"/>
      <c r="AF243" s="150"/>
    </row>
    <row r="244">
      <c r="M244" s="306"/>
      <c r="AE244" s="150"/>
      <c r="AF244" s="150"/>
    </row>
    <row r="245">
      <c r="M245" s="306"/>
      <c r="AE245" s="150"/>
      <c r="AF245" s="150"/>
    </row>
    <row r="246">
      <c r="M246" s="306"/>
      <c r="AE246" s="150"/>
      <c r="AF246" s="150"/>
    </row>
    <row r="247">
      <c r="M247" s="306"/>
      <c r="AE247" s="150"/>
      <c r="AF247" s="150"/>
    </row>
    <row r="248">
      <c r="M248" s="306"/>
      <c r="AE248" s="150"/>
      <c r="AF248" s="150"/>
    </row>
    <row r="249">
      <c r="M249" s="306"/>
      <c r="AE249" s="150"/>
      <c r="AF249" s="150"/>
    </row>
    <row r="250">
      <c r="M250" s="306"/>
      <c r="AE250" s="150"/>
      <c r="AF250" s="150"/>
    </row>
    <row r="251">
      <c r="M251" s="306"/>
      <c r="AE251" s="150"/>
      <c r="AF251" s="150"/>
    </row>
    <row r="252">
      <c r="M252" s="306"/>
      <c r="AE252" s="150"/>
      <c r="AF252" s="150"/>
    </row>
    <row r="253">
      <c r="M253" s="306"/>
      <c r="AE253" s="150"/>
      <c r="AF253" s="150"/>
    </row>
    <row r="254">
      <c r="M254" s="306"/>
      <c r="AE254" s="150"/>
      <c r="AF254" s="150"/>
    </row>
    <row r="255">
      <c r="M255" s="306"/>
      <c r="AE255" s="150"/>
      <c r="AF255" s="150"/>
    </row>
    <row r="256">
      <c r="M256" s="306"/>
      <c r="AE256" s="150"/>
      <c r="AF256" s="150"/>
    </row>
    <row r="257">
      <c r="M257" s="306"/>
      <c r="AE257" s="150"/>
      <c r="AF257" s="150"/>
    </row>
    <row r="258">
      <c r="M258" s="306"/>
      <c r="AE258" s="150"/>
      <c r="AF258" s="150"/>
    </row>
    <row r="259">
      <c r="M259" s="306"/>
      <c r="AE259" s="150"/>
      <c r="AF259" s="150"/>
    </row>
    <row r="260">
      <c r="M260" s="306"/>
      <c r="AE260" s="150"/>
      <c r="AF260" s="150"/>
    </row>
    <row r="261">
      <c r="M261" s="306"/>
      <c r="AE261" s="150"/>
      <c r="AF261" s="150"/>
    </row>
    <row r="262">
      <c r="M262" s="306"/>
      <c r="AE262" s="150"/>
      <c r="AF262" s="150"/>
    </row>
    <row r="263">
      <c r="M263" s="306"/>
      <c r="AE263" s="150"/>
      <c r="AF263" s="150"/>
    </row>
    <row r="264">
      <c r="M264" s="306"/>
      <c r="AE264" s="150"/>
      <c r="AF264" s="150"/>
    </row>
    <row r="265">
      <c r="M265" s="306"/>
      <c r="AE265" s="150"/>
      <c r="AF265" s="150"/>
    </row>
    <row r="266">
      <c r="M266" s="306"/>
      <c r="AE266" s="150"/>
      <c r="AF266" s="150"/>
    </row>
    <row r="267">
      <c r="M267" s="306"/>
      <c r="AE267" s="150"/>
      <c r="AF267" s="150"/>
    </row>
    <row r="268">
      <c r="M268" s="306"/>
      <c r="AE268" s="150"/>
      <c r="AF268" s="150"/>
    </row>
    <row r="269">
      <c r="M269" s="306"/>
      <c r="AE269" s="150"/>
      <c r="AF269" s="150"/>
    </row>
    <row r="270">
      <c r="M270" s="306"/>
      <c r="AE270" s="150"/>
      <c r="AF270" s="150"/>
    </row>
    <row r="271">
      <c r="M271" s="306"/>
      <c r="AE271" s="150"/>
      <c r="AF271" s="150"/>
    </row>
    <row r="272">
      <c r="M272" s="306"/>
      <c r="AE272" s="150"/>
      <c r="AF272" s="150"/>
    </row>
    <row r="273">
      <c r="M273" s="306"/>
      <c r="AE273" s="150"/>
      <c r="AF273" s="150"/>
    </row>
    <row r="274">
      <c r="M274" s="306"/>
      <c r="AE274" s="150"/>
      <c r="AF274" s="150"/>
    </row>
    <row r="275">
      <c r="M275" s="306"/>
      <c r="AE275" s="150"/>
      <c r="AF275" s="150"/>
    </row>
    <row r="276">
      <c r="M276" s="306"/>
      <c r="AE276" s="150"/>
      <c r="AF276" s="150"/>
    </row>
    <row r="277">
      <c r="M277" s="306"/>
      <c r="AE277" s="150"/>
      <c r="AF277" s="150"/>
    </row>
    <row r="278">
      <c r="M278" s="306"/>
      <c r="AE278" s="150"/>
      <c r="AF278" s="150"/>
    </row>
    <row r="279">
      <c r="M279" s="306"/>
      <c r="AE279" s="150"/>
      <c r="AF279" s="150"/>
    </row>
    <row r="280">
      <c r="M280" s="306"/>
      <c r="AE280" s="150"/>
      <c r="AF280" s="150"/>
    </row>
    <row r="281">
      <c r="M281" s="306"/>
      <c r="AE281" s="150"/>
      <c r="AF281" s="150"/>
    </row>
    <row r="282">
      <c r="M282" s="306"/>
      <c r="AE282" s="150"/>
      <c r="AF282" s="150"/>
    </row>
    <row r="283">
      <c r="M283" s="306"/>
      <c r="AE283" s="150"/>
      <c r="AF283" s="150"/>
    </row>
    <row r="284">
      <c r="M284" s="306"/>
      <c r="AE284" s="150"/>
      <c r="AF284" s="150"/>
    </row>
    <row r="285">
      <c r="M285" s="306"/>
      <c r="AE285" s="150"/>
      <c r="AF285" s="150"/>
    </row>
    <row r="286">
      <c r="M286" s="306"/>
      <c r="AE286" s="150"/>
      <c r="AF286" s="150"/>
    </row>
    <row r="287">
      <c r="M287" s="306"/>
      <c r="AE287" s="150"/>
      <c r="AF287" s="150"/>
    </row>
    <row r="288">
      <c r="M288" s="306"/>
      <c r="AE288" s="150"/>
      <c r="AF288" s="150"/>
    </row>
    <row r="289">
      <c r="M289" s="306"/>
      <c r="AE289" s="150"/>
      <c r="AF289" s="150"/>
    </row>
    <row r="290">
      <c r="M290" s="306"/>
      <c r="AE290" s="150"/>
      <c r="AF290" s="150"/>
    </row>
    <row r="291">
      <c r="M291" s="306"/>
      <c r="AE291" s="150"/>
      <c r="AF291" s="150"/>
    </row>
    <row r="292">
      <c r="M292" s="306"/>
      <c r="AE292" s="150"/>
      <c r="AF292" s="150"/>
    </row>
    <row r="293">
      <c r="M293" s="306"/>
      <c r="AE293" s="150"/>
      <c r="AF293" s="150"/>
    </row>
    <row r="294">
      <c r="M294" s="306"/>
      <c r="AE294" s="150"/>
      <c r="AF294" s="150"/>
    </row>
    <row r="295">
      <c r="M295" s="306"/>
      <c r="AE295" s="150"/>
      <c r="AF295" s="150"/>
    </row>
    <row r="296">
      <c r="M296" s="306"/>
      <c r="AE296" s="150"/>
      <c r="AF296" s="150"/>
    </row>
    <row r="297">
      <c r="M297" s="306"/>
      <c r="AE297" s="150"/>
      <c r="AF297" s="150"/>
    </row>
    <row r="298">
      <c r="M298" s="306"/>
      <c r="AE298" s="150"/>
      <c r="AF298" s="150"/>
    </row>
    <row r="299">
      <c r="M299" s="306"/>
      <c r="AE299" s="150"/>
      <c r="AF299" s="150"/>
    </row>
    <row r="300">
      <c r="M300" s="306"/>
      <c r="AE300" s="150"/>
      <c r="AF300" s="150"/>
    </row>
    <row r="301">
      <c r="M301" s="306"/>
      <c r="AE301" s="150"/>
      <c r="AF301" s="150"/>
    </row>
    <row r="302">
      <c r="M302" s="306"/>
      <c r="AE302" s="150"/>
      <c r="AF302" s="150"/>
    </row>
    <row r="303">
      <c r="M303" s="306"/>
      <c r="AE303" s="150"/>
      <c r="AF303" s="150"/>
    </row>
    <row r="304">
      <c r="M304" s="306"/>
      <c r="AE304" s="150"/>
      <c r="AF304" s="150"/>
    </row>
    <row r="305">
      <c r="M305" s="306"/>
      <c r="AE305" s="150"/>
      <c r="AF305" s="150"/>
    </row>
    <row r="306">
      <c r="M306" s="306"/>
      <c r="AE306" s="150"/>
      <c r="AF306" s="150"/>
    </row>
    <row r="307">
      <c r="M307" s="306"/>
      <c r="AE307" s="150"/>
      <c r="AF307" s="150"/>
    </row>
    <row r="308">
      <c r="M308" s="306"/>
      <c r="AE308" s="150"/>
      <c r="AF308" s="150"/>
    </row>
    <row r="309">
      <c r="M309" s="306"/>
      <c r="AE309" s="150"/>
      <c r="AF309" s="150"/>
    </row>
    <row r="310">
      <c r="M310" s="306"/>
      <c r="AE310" s="150"/>
      <c r="AF310" s="150"/>
    </row>
    <row r="311">
      <c r="M311" s="306"/>
      <c r="AE311" s="150"/>
      <c r="AF311" s="150"/>
    </row>
    <row r="312">
      <c r="M312" s="306"/>
      <c r="AE312" s="150"/>
      <c r="AF312" s="150"/>
    </row>
    <row r="313">
      <c r="M313" s="306"/>
      <c r="AE313" s="150"/>
      <c r="AF313" s="150"/>
    </row>
    <row r="314">
      <c r="M314" s="306"/>
      <c r="AE314" s="150"/>
      <c r="AF314" s="150"/>
    </row>
    <row r="315">
      <c r="M315" s="306"/>
      <c r="AE315" s="150"/>
      <c r="AF315" s="150"/>
    </row>
    <row r="316">
      <c r="M316" s="306"/>
      <c r="AE316" s="150"/>
      <c r="AF316" s="150"/>
    </row>
    <row r="317">
      <c r="M317" s="306"/>
      <c r="AE317" s="150"/>
      <c r="AF317" s="150"/>
    </row>
    <row r="318">
      <c r="M318" s="306"/>
      <c r="AE318" s="150"/>
      <c r="AF318" s="150"/>
    </row>
    <row r="319">
      <c r="M319" s="306"/>
      <c r="AE319" s="150"/>
      <c r="AF319" s="150"/>
    </row>
    <row r="320">
      <c r="M320" s="306"/>
      <c r="AE320" s="150"/>
      <c r="AF320" s="150"/>
    </row>
    <row r="321">
      <c r="M321" s="306"/>
      <c r="AE321" s="150"/>
      <c r="AF321" s="150"/>
    </row>
    <row r="322">
      <c r="M322" s="306"/>
      <c r="AE322" s="150"/>
      <c r="AF322" s="150"/>
    </row>
    <row r="323">
      <c r="M323" s="306"/>
      <c r="AE323" s="150"/>
      <c r="AF323" s="150"/>
    </row>
    <row r="324">
      <c r="M324" s="306"/>
      <c r="AE324" s="150"/>
      <c r="AF324" s="150"/>
    </row>
    <row r="325">
      <c r="M325" s="306"/>
      <c r="AE325" s="150"/>
      <c r="AF325" s="150"/>
    </row>
    <row r="326">
      <c r="M326" s="306"/>
      <c r="AE326" s="150"/>
      <c r="AF326" s="150"/>
    </row>
    <row r="327">
      <c r="M327" s="306"/>
      <c r="AE327" s="150"/>
      <c r="AF327" s="150"/>
    </row>
    <row r="328">
      <c r="M328" s="306"/>
      <c r="AE328" s="150"/>
      <c r="AF328" s="150"/>
    </row>
    <row r="329">
      <c r="M329" s="306"/>
      <c r="AE329" s="150"/>
      <c r="AF329" s="150"/>
    </row>
    <row r="330">
      <c r="M330" s="306"/>
      <c r="AE330" s="150"/>
      <c r="AF330" s="150"/>
    </row>
    <row r="331">
      <c r="M331" s="306"/>
      <c r="AE331" s="150"/>
      <c r="AF331" s="150"/>
    </row>
    <row r="332">
      <c r="M332" s="306"/>
      <c r="AE332" s="150"/>
      <c r="AF332" s="150"/>
    </row>
    <row r="333">
      <c r="M333" s="306"/>
      <c r="AE333" s="150"/>
      <c r="AF333" s="150"/>
    </row>
    <row r="334">
      <c r="M334" s="306"/>
      <c r="AE334" s="150"/>
      <c r="AF334" s="150"/>
    </row>
    <row r="335">
      <c r="M335" s="306"/>
      <c r="AE335" s="150"/>
      <c r="AF335" s="150"/>
    </row>
    <row r="336">
      <c r="M336" s="306"/>
      <c r="AE336" s="150"/>
      <c r="AF336" s="150"/>
    </row>
    <row r="337">
      <c r="M337" s="306"/>
      <c r="AE337" s="150"/>
      <c r="AF337" s="150"/>
    </row>
    <row r="338">
      <c r="M338" s="306"/>
      <c r="AE338" s="150"/>
      <c r="AF338" s="150"/>
    </row>
    <row r="339">
      <c r="M339" s="306"/>
      <c r="AE339" s="150"/>
      <c r="AF339" s="150"/>
    </row>
    <row r="340">
      <c r="M340" s="306"/>
      <c r="AE340" s="150"/>
      <c r="AF340" s="150"/>
    </row>
    <row r="341">
      <c r="M341" s="306"/>
      <c r="AE341" s="150"/>
      <c r="AF341" s="150"/>
    </row>
    <row r="342">
      <c r="M342" s="306"/>
      <c r="AE342" s="150"/>
      <c r="AF342" s="150"/>
    </row>
    <row r="343">
      <c r="M343" s="306"/>
      <c r="AE343" s="150"/>
      <c r="AF343" s="150"/>
    </row>
    <row r="344">
      <c r="M344" s="306"/>
      <c r="AE344" s="150"/>
      <c r="AF344" s="150"/>
    </row>
    <row r="345">
      <c r="M345" s="306"/>
      <c r="AE345" s="150"/>
      <c r="AF345" s="150"/>
    </row>
    <row r="346">
      <c r="M346" s="306"/>
      <c r="AE346" s="150"/>
      <c r="AF346" s="150"/>
    </row>
    <row r="347">
      <c r="M347" s="306"/>
      <c r="AE347" s="150"/>
      <c r="AF347" s="150"/>
    </row>
    <row r="348">
      <c r="M348" s="306"/>
      <c r="AE348" s="150"/>
      <c r="AF348" s="150"/>
    </row>
    <row r="349">
      <c r="M349" s="306"/>
      <c r="AE349" s="150"/>
      <c r="AF349" s="150"/>
    </row>
    <row r="350">
      <c r="M350" s="306"/>
      <c r="AE350" s="150"/>
      <c r="AF350" s="150"/>
    </row>
    <row r="351">
      <c r="M351" s="306"/>
      <c r="AE351" s="150"/>
      <c r="AF351" s="150"/>
    </row>
    <row r="352">
      <c r="M352" s="306"/>
      <c r="AE352" s="150"/>
      <c r="AF352" s="150"/>
    </row>
    <row r="353">
      <c r="M353" s="306"/>
      <c r="AE353" s="150"/>
      <c r="AF353" s="150"/>
    </row>
    <row r="354">
      <c r="M354" s="306"/>
      <c r="AE354" s="150"/>
      <c r="AF354" s="150"/>
    </row>
    <row r="355">
      <c r="M355" s="306"/>
      <c r="AE355" s="150"/>
      <c r="AF355" s="150"/>
    </row>
    <row r="356">
      <c r="M356" s="306"/>
      <c r="AE356" s="150"/>
      <c r="AF356" s="150"/>
    </row>
    <row r="357">
      <c r="M357" s="306"/>
      <c r="AE357" s="150"/>
      <c r="AF357" s="150"/>
    </row>
    <row r="358">
      <c r="M358" s="306"/>
      <c r="AE358" s="150"/>
      <c r="AF358" s="150"/>
    </row>
    <row r="359">
      <c r="M359" s="306"/>
      <c r="AE359" s="150"/>
      <c r="AF359" s="150"/>
    </row>
    <row r="360">
      <c r="M360" s="306"/>
      <c r="AE360" s="150"/>
      <c r="AF360" s="150"/>
    </row>
    <row r="361">
      <c r="M361" s="306"/>
      <c r="AE361" s="150"/>
      <c r="AF361" s="150"/>
    </row>
    <row r="362">
      <c r="M362" s="306"/>
      <c r="AE362" s="150"/>
      <c r="AF362" s="150"/>
    </row>
    <row r="363">
      <c r="M363" s="306"/>
      <c r="AE363" s="150"/>
      <c r="AF363" s="150"/>
    </row>
    <row r="364">
      <c r="M364" s="306"/>
      <c r="AE364" s="150"/>
      <c r="AF364" s="150"/>
    </row>
    <row r="365">
      <c r="M365" s="306"/>
      <c r="AE365" s="150"/>
      <c r="AF365" s="150"/>
    </row>
    <row r="366">
      <c r="M366" s="306"/>
      <c r="AE366" s="150"/>
      <c r="AF366" s="150"/>
    </row>
    <row r="367">
      <c r="M367" s="306"/>
      <c r="AE367" s="150"/>
      <c r="AF367" s="150"/>
    </row>
    <row r="368">
      <c r="M368" s="306"/>
      <c r="AE368" s="150"/>
      <c r="AF368" s="150"/>
    </row>
    <row r="369">
      <c r="M369" s="306"/>
      <c r="AE369" s="150"/>
      <c r="AF369" s="150"/>
    </row>
    <row r="370">
      <c r="M370" s="306"/>
      <c r="AE370" s="150"/>
      <c r="AF370" s="150"/>
    </row>
    <row r="371">
      <c r="M371" s="306"/>
      <c r="AE371" s="150"/>
      <c r="AF371" s="150"/>
    </row>
    <row r="372">
      <c r="M372" s="306"/>
      <c r="AE372" s="150"/>
      <c r="AF372" s="150"/>
    </row>
    <row r="373">
      <c r="M373" s="306"/>
      <c r="AE373" s="150"/>
      <c r="AF373" s="150"/>
    </row>
    <row r="374">
      <c r="M374" s="306"/>
      <c r="AE374" s="150"/>
      <c r="AF374" s="150"/>
    </row>
    <row r="375">
      <c r="M375" s="306"/>
      <c r="AE375" s="150"/>
      <c r="AF375" s="150"/>
    </row>
    <row r="376">
      <c r="M376" s="306"/>
      <c r="AE376" s="150"/>
      <c r="AF376" s="150"/>
    </row>
    <row r="377">
      <c r="M377" s="306"/>
      <c r="AE377" s="150"/>
      <c r="AF377" s="150"/>
    </row>
    <row r="378">
      <c r="M378" s="306"/>
      <c r="AE378" s="150"/>
      <c r="AF378" s="150"/>
    </row>
    <row r="379">
      <c r="M379" s="306"/>
      <c r="AE379" s="150"/>
      <c r="AF379" s="150"/>
    </row>
    <row r="380">
      <c r="M380" s="306"/>
      <c r="AE380" s="150"/>
      <c r="AF380" s="150"/>
    </row>
    <row r="381">
      <c r="M381" s="306"/>
      <c r="AE381" s="150"/>
      <c r="AF381" s="150"/>
    </row>
    <row r="382">
      <c r="M382" s="306"/>
      <c r="AE382" s="150"/>
      <c r="AF382" s="150"/>
    </row>
    <row r="383">
      <c r="M383" s="306"/>
      <c r="AE383" s="150"/>
      <c r="AF383" s="150"/>
    </row>
    <row r="384">
      <c r="M384" s="306"/>
      <c r="AE384" s="150"/>
      <c r="AF384" s="150"/>
    </row>
    <row r="385">
      <c r="M385" s="306"/>
      <c r="AE385" s="150"/>
      <c r="AF385" s="150"/>
    </row>
    <row r="386">
      <c r="M386" s="306"/>
      <c r="AE386" s="150"/>
      <c r="AF386" s="150"/>
    </row>
    <row r="387">
      <c r="M387" s="306"/>
      <c r="AE387" s="150"/>
      <c r="AF387" s="150"/>
    </row>
    <row r="388">
      <c r="M388" s="306"/>
      <c r="AE388" s="150"/>
      <c r="AF388" s="150"/>
    </row>
    <row r="389">
      <c r="M389" s="306"/>
      <c r="AE389" s="150"/>
      <c r="AF389" s="150"/>
    </row>
    <row r="390">
      <c r="M390" s="306"/>
      <c r="AE390" s="150"/>
      <c r="AF390" s="150"/>
    </row>
    <row r="391">
      <c r="M391" s="306"/>
      <c r="AE391" s="150"/>
      <c r="AF391" s="150"/>
    </row>
    <row r="392">
      <c r="M392" s="306"/>
      <c r="AE392" s="150"/>
      <c r="AF392" s="150"/>
    </row>
    <row r="393">
      <c r="M393" s="306"/>
      <c r="AE393" s="150"/>
      <c r="AF393" s="150"/>
    </row>
    <row r="394">
      <c r="M394" s="306"/>
      <c r="AE394" s="150"/>
      <c r="AF394" s="150"/>
    </row>
    <row r="395">
      <c r="M395" s="306"/>
      <c r="AE395" s="150"/>
      <c r="AF395" s="150"/>
    </row>
    <row r="396">
      <c r="M396" s="306"/>
      <c r="AE396" s="150"/>
      <c r="AF396" s="150"/>
    </row>
    <row r="397">
      <c r="M397" s="306"/>
      <c r="AE397" s="150"/>
      <c r="AF397" s="150"/>
    </row>
    <row r="398">
      <c r="M398" s="306"/>
      <c r="AE398" s="150"/>
      <c r="AF398" s="150"/>
    </row>
    <row r="399">
      <c r="M399" s="306"/>
      <c r="AE399" s="150"/>
      <c r="AF399" s="150"/>
    </row>
    <row r="400">
      <c r="M400" s="306"/>
      <c r="AE400" s="150"/>
      <c r="AF400" s="150"/>
    </row>
    <row r="401">
      <c r="M401" s="306"/>
      <c r="AE401" s="150"/>
      <c r="AF401" s="150"/>
    </row>
    <row r="402">
      <c r="M402" s="306"/>
      <c r="AE402" s="150"/>
      <c r="AF402" s="150"/>
    </row>
    <row r="403">
      <c r="M403" s="306"/>
      <c r="AE403" s="150"/>
      <c r="AF403" s="150"/>
    </row>
    <row r="404">
      <c r="M404" s="306"/>
      <c r="AE404" s="150"/>
      <c r="AF404" s="150"/>
    </row>
    <row r="405">
      <c r="M405" s="306"/>
      <c r="AE405" s="150"/>
      <c r="AF405" s="150"/>
    </row>
    <row r="406">
      <c r="M406" s="306"/>
      <c r="AE406" s="150"/>
      <c r="AF406" s="150"/>
    </row>
    <row r="407">
      <c r="M407" s="306"/>
      <c r="AE407" s="150"/>
      <c r="AF407" s="150"/>
    </row>
    <row r="408">
      <c r="M408" s="306"/>
      <c r="AE408" s="150"/>
      <c r="AF408" s="150"/>
    </row>
    <row r="409">
      <c r="M409" s="306"/>
      <c r="AE409" s="150"/>
      <c r="AF409" s="150"/>
    </row>
    <row r="410">
      <c r="M410" s="306"/>
      <c r="AE410" s="150"/>
      <c r="AF410" s="150"/>
    </row>
    <row r="411">
      <c r="M411" s="306"/>
      <c r="AE411" s="150"/>
      <c r="AF411" s="150"/>
    </row>
    <row r="412">
      <c r="M412" s="306"/>
      <c r="AE412" s="150"/>
      <c r="AF412" s="150"/>
    </row>
    <row r="413">
      <c r="M413" s="306"/>
      <c r="AE413" s="150"/>
      <c r="AF413" s="150"/>
    </row>
    <row r="414">
      <c r="M414" s="306"/>
      <c r="AE414" s="150"/>
      <c r="AF414" s="150"/>
    </row>
    <row r="415">
      <c r="M415" s="306"/>
      <c r="AE415" s="150"/>
      <c r="AF415" s="150"/>
    </row>
    <row r="416">
      <c r="M416" s="306"/>
      <c r="AE416" s="150"/>
      <c r="AF416" s="150"/>
    </row>
    <row r="417">
      <c r="M417" s="306"/>
      <c r="AE417" s="150"/>
      <c r="AF417" s="150"/>
    </row>
    <row r="418">
      <c r="M418" s="306"/>
      <c r="AE418" s="150"/>
      <c r="AF418" s="150"/>
    </row>
    <row r="419">
      <c r="M419" s="306"/>
      <c r="AE419" s="150"/>
      <c r="AF419" s="150"/>
    </row>
    <row r="420">
      <c r="M420" s="306"/>
      <c r="AE420" s="150"/>
      <c r="AF420" s="150"/>
    </row>
    <row r="421">
      <c r="M421" s="306"/>
      <c r="AE421" s="150"/>
      <c r="AF421" s="150"/>
    </row>
    <row r="422">
      <c r="M422" s="306"/>
      <c r="AE422" s="150"/>
      <c r="AF422" s="150"/>
    </row>
    <row r="423">
      <c r="M423" s="306"/>
      <c r="AE423" s="150"/>
      <c r="AF423" s="150"/>
    </row>
    <row r="424">
      <c r="M424" s="306"/>
      <c r="AE424" s="150"/>
      <c r="AF424" s="150"/>
    </row>
    <row r="425">
      <c r="M425" s="306"/>
      <c r="AE425" s="150"/>
      <c r="AF425" s="150"/>
    </row>
    <row r="426">
      <c r="M426" s="306"/>
      <c r="AE426" s="150"/>
      <c r="AF426" s="150"/>
    </row>
    <row r="427">
      <c r="M427" s="306"/>
      <c r="AE427" s="150"/>
      <c r="AF427" s="150"/>
    </row>
    <row r="428">
      <c r="M428" s="306"/>
      <c r="AE428" s="150"/>
      <c r="AF428" s="150"/>
    </row>
    <row r="429">
      <c r="M429" s="306"/>
      <c r="AE429" s="150"/>
      <c r="AF429" s="150"/>
    </row>
    <row r="430">
      <c r="M430" s="306"/>
      <c r="AE430" s="150"/>
      <c r="AF430" s="150"/>
    </row>
    <row r="431">
      <c r="M431" s="306"/>
      <c r="AE431" s="150"/>
      <c r="AF431" s="150"/>
    </row>
    <row r="432">
      <c r="M432" s="306"/>
      <c r="AE432" s="150"/>
      <c r="AF432" s="150"/>
    </row>
    <row r="433">
      <c r="M433" s="306"/>
      <c r="AE433" s="150"/>
      <c r="AF433" s="150"/>
    </row>
    <row r="434">
      <c r="M434" s="306"/>
      <c r="AE434" s="150"/>
      <c r="AF434" s="150"/>
    </row>
    <row r="435">
      <c r="M435" s="306"/>
      <c r="AE435" s="150"/>
      <c r="AF435" s="150"/>
    </row>
    <row r="436">
      <c r="M436" s="306"/>
      <c r="AE436" s="150"/>
      <c r="AF436" s="150"/>
    </row>
    <row r="437">
      <c r="M437" s="306"/>
      <c r="AE437" s="150"/>
      <c r="AF437" s="150"/>
    </row>
    <row r="438">
      <c r="M438" s="306"/>
      <c r="AE438" s="150"/>
      <c r="AF438" s="150"/>
    </row>
    <row r="439">
      <c r="M439" s="306"/>
      <c r="AE439" s="150"/>
      <c r="AF439" s="150"/>
    </row>
    <row r="440">
      <c r="M440" s="306"/>
      <c r="AE440" s="150"/>
      <c r="AF440" s="150"/>
    </row>
    <row r="441">
      <c r="M441" s="306"/>
      <c r="AE441" s="150"/>
      <c r="AF441" s="150"/>
    </row>
    <row r="442">
      <c r="M442" s="306"/>
      <c r="AE442" s="150"/>
      <c r="AF442" s="150"/>
    </row>
    <row r="443">
      <c r="M443" s="306"/>
      <c r="AE443" s="150"/>
      <c r="AF443" s="150"/>
    </row>
    <row r="444">
      <c r="M444" s="306"/>
      <c r="AE444" s="150"/>
      <c r="AF444" s="150"/>
    </row>
    <row r="445">
      <c r="M445" s="306"/>
      <c r="AE445" s="150"/>
      <c r="AF445" s="150"/>
    </row>
    <row r="446">
      <c r="M446" s="306"/>
      <c r="AE446" s="150"/>
      <c r="AF446" s="150"/>
    </row>
    <row r="447">
      <c r="M447" s="306"/>
      <c r="AE447" s="150"/>
      <c r="AF447" s="150"/>
    </row>
    <row r="448">
      <c r="M448" s="306"/>
      <c r="AE448" s="150"/>
      <c r="AF448" s="150"/>
    </row>
    <row r="449">
      <c r="M449" s="306"/>
      <c r="AE449" s="150"/>
      <c r="AF449" s="150"/>
    </row>
    <row r="450">
      <c r="M450" s="306"/>
      <c r="AE450" s="150"/>
      <c r="AF450" s="150"/>
    </row>
    <row r="451">
      <c r="M451" s="306"/>
      <c r="AE451" s="150"/>
      <c r="AF451" s="150"/>
    </row>
    <row r="452">
      <c r="M452" s="306"/>
      <c r="AE452" s="150"/>
      <c r="AF452" s="150"/>
    </row>
    <row r="453">
      <c r="M453" s="306"/>
      <c r="AE453" s="150"/>
      <c r="AF453" s="150"/>
    </row>
    <row r="454">
      <c r="M454" s="306"/>
      <c r="AE454" s="150"/>
      <c r="AF454" s="150"/>
    </row>
    <row r="455">
      <c r="M455" s="306"/>
      <c r="AE455" s="150"/>
      <c r="AF455" s="150"/>
    </row>
    <row r="456">
      <c r="M456" s="306"/>
      <c r="AE456" s="150"/>
      <c r="AF456" s="150"/>
    </row>
    <row r="457">
      <c r="M457" s="306"/>
      <c r="AE457" s="150"/>
      <c r="AF457" s="150"/>
    </row>
    <row r="458">
      <c r="M458" s="306"/>
      <c r="AE458" s="150"/>
      <c r="AF458" s="150"/>
    </row>
    <row r="459">
      <c r="M459" s="306"/>
      <c r="AE459" s="150"/>
      <c r="AF459" s="150"/>
    </row>
    <row r="460">
      <c r="M460" s="306"/>
      <c r="AE460" s="150"/>
      <c r="AF460" s="150"/>
    </row>
    <row r="461">
      <c r="M461" s="306"/>
      <c r="AE461" s="150"/>
      <c r="AF461" s="150"/>
    </row>
    <row r="462">
      <c r="M462" s="306"/>
      <c r="AE462" s="150"/>
      <c r="AF462" s="150"/>
    </row>
    <row r="463">
      <c r="M463" s="306"/>
      <c r="AE463" s="150"/>
      <c r="AF463" s="150"/>
    </row>
    <row r="464">
      <c r="M464" s="306"/>
      <c r="AE464" s="150"/>
      <c r="AF464" s="150"/>
    </row>
    <row r="465">
      <c r="M465" s="306"/>
      <c r="AE465" s="150"/>
      <c r="AF465" s="150"/>
    </row>
    <row r="466">
      <c r="M466" s="306"/>
      <c r="AE466" s="150"/>
      <c r="AF466" s="150"/>
    </row>
    <row r="467">
      <c r="M467" s="306"/>
      <c r="AE467" s="150"/>
      <c r="AF467" s="150"/>
    </row>
    <row r="468">
      <c r="M468" s="306"/>
      <c r="AE468" s="150"/>
      <c r="AF468" s="150"/>
    </row>
    <row r="469">
      <c r="M469" s="306"/>
      <c r="AE469" s="150"/>
      <c r="AF469" s="150"/>
    </row>
    <row r="470">
      <c r="M470" s="306"/>
      <c r="AE470" s="150"/>
      <c r="AF470" s="150"/>
    </row>
    <row r="471">
      <c r="M471" s="306"/>
      <c r="AE471" s="150"/>
      <c r="AF471" s="150"/>
    </row>
    <row r="472">
      <c r="M472" s="306"/>
      <c r="AE472" s="150"/>
      <c r="AF472" s="150"/>
    </row>
    <row r="473">
      <c r="M473" s="306"/>
      <c r="AE473" s="150"/>
      <c r="AF473" s="150"/>
    </row>
    <row r="474">
      <c r="M474" s="306"/>
      <c r="AE474" s="150"/>
      <c r="AF474" s="150"/>
    </row>
    <row r="475">
      <c r="M475" s="306"/>
      <c r="AE475" s="150"/>
      <c r="AF475" s="150"/>
    </row>
    <row r="476">
      <c r="M476" s="306"/>
      <c r="AE476" s="150"/>
      <c r="AF476" s="150"/>
    </row>
    <row r="477">
      <c r="M477" s="306"/>
      <c r="AE477" s="150"/>
      <c r="AF477" s="150"/>
    </row>
    <row r="478">
      <c r="M478" s="306"/>
      <c r="AE478" s="150"/>
      <c r="AF478" s="150"/>
    </row>
    <row r="479">
      <c r="M479" s="306"/>
      <c r="AE479" s="150"/>
      <c r="AF479" s="150"/>
    </row>
    <row r="480">
      <c r="M480" s="306"/>
      <c r="AE480" s="150"/>
      <c r="AF480" s="150"/>
    </row>
    <row r="481">
      <c r="M481" s="306"/>
      <c r="AE481" s="150"/>
      <c r="AF481" s="150"/>
    </row>
    <row r="482">
      <c r="M482" s="306"/>
      <c r="AE482" s="150"/>
      <c r="AF482" s="150"/>
    </row>
    <row r="483">
      <c r="M483" s="306"/>
      <c r="AE483" s="150"/>
      <c r="AF483" s="150"/>
    </row>
    <row r="484">
      <c r="M484" s="306"/>
      <c r="AE484" s="150"/>
      <c r="AF484" s="150"/>
    </row>
    <row r="485">
      <c r="M485" s="306"/>
      <c r="AE485" s="150"/>
      <c r="AF485" s="150"/>
    </row>
    <row r="486">
      <c r="M486" s="306"/>
      <c r="AE486" s="150"/>
      <c r="AF486" s="150"/>
    </row>
    <row r="487">
      <c r="M487" s="306"/>
      <c r="AE487" s="150"/>
      <c r="AF487" s="150"/>
    </row>
    <row r="488">
      <c r="M488" s="306"/>
      <c r="AE488" s="150"/>
      <c r="AF488" s="150"/>
    </row>
    <row r="489">
      <c r="M489" s="306"/>
      <c r="AE489" s="150"/>
      <c r="AF489" s="150"/>
    </row>
    <row r="490">
      <c r="M490" s="306"/>
      <c r="AE490" s="150"/>
      <c r="AF490" s="150"/>
    </row>
    <row r="491">
      <c r="M491" s="306"/>
      <c r="AE491" s="150"/>
      <c r="AF491" s="150"/>
    </row>
    <row r="492">
      <c r="M492" s="306"/>
      <c r="AE492" s="150"/>
      <c r="AF492" s="150"/>
    </row>
    <row r="493">
      <c r="M493" s="306"/>
      <c r="AE493" s="150"/>
      <c r="AF493" s="150"/>
    </row>
    <row r="494">
      <c r="M494" s="306"/>
      <c r="AE494" s="150"/>
      <c r="AF494" s="150"/>
    </row>
    <row r="495">
      <c r="M495" s="306"/>
      <c r="AE495" s="150"/>
      <c r="AF495" s="150"/>
    </row>
    <row r="496">
      <c r="M496" s="306"/>
      <c r="AE496" s="150"/>
      <c r="AF496" s="150"/>
    </row>
    <row r="497">
      <c r="M497" s="306"/>
      <c r="AE497" s="150"/>
      <c r="AF497" s="150"/>
    </row>
    <row r="498">
      <c r="M498" s="306"/>
      <c r="AE498" s="150"/>
      <c r="AF498" s="150"/>
    </row>
    <row r="499">
      <c r="M499" s="306"/>
      <c r="AE499" s="150"/>
      <c r="AF499" s="150"/>
    </row>
    <row r="500">
      <c r="M500" s="306"/>
      <c r="AE500" s="150"/>
      <c r="AF500" s="150"/>
    </row>
    <row r="501">
      <c r="M501" s="306"/>
      <c r="AE501" s="150"/>
      <c r="AF501" s="150"/>
    </row>
    <row r="502">
      <c r="M502" s="306"/>
      <c r="AE502" s="150"/>
      <c r="AF502" s="150"/>
    </row>
    <row r="503">
      <c r="M503" s="306"/>
      <c r="AE503" s="150"/>
      <c r="AF503" s="150"/>
    </row>
    <row r="504">
      <c r="M504" s="306"/>
      <c r="AE504" s="150"/>
      <c r="AF504" s="150"/>
    </row>
    <row r="505">
      <c r="M505" s="306"/>
      <c r="AE505" s="150"/>
      <c r="AF505" s="150"/>
    </row>
    <row r="506">
      <c r="M506" s="306"/>
      <c r="AE506" s="150"/>
      <c r="AF506" s="150"/>
    </row>
    <row r="507">
      <c r="M507" s="306"/>
      <c r="AE507" s="150"/>
      <c r="AF507" s="150"/>
    </row>
    <row r="508">
      <c r="M508" s="306"/>
      <c r="AE508" s="150"/>
      <c r="AF508" s="150"/>
    </row>
    <row r="509">
      <c r="M509" s="306"/>
      <c r="AE509" s="150"/>
      <c r="AF509" s="150"/>
    </row>
    <row r="510">
      <c r="M510" s="306"/>
      <c r="AE510" s="150"/>
      <c r="AF510" s="150"/>
    </row>
    <row r="511">
      <c r="M511" s="306"/>
      <c r="AE511" s="150"/>
      <c r="AF511" s="150"/>
    </row>
    <row r="512">
      <c r="M512" s="306"/>
      <c r="AE512" s="150"/>
      <c r="AF512" s="150"/>
    </row>
    <row r="513">
      <c r="M513" s="306"/>
      <c r="AE513" s="150"/>
      <c r="AF513" s="150"/>
    </row>
    <row r="514">
      <c r="M514" s="306"/>
      <c r="AE514" s="150"/>
      <c r="AF514" s="150"/>
    </row>
    <row r="515">
      <c r="M515" s="306"/>
      <c r="AE515" s="150"/>
      <c r="AF515" s="150"/>
    </row>
    <row r="516">
      <c r="M516" s="306"/>
      <c r="AE516" s="150"/>
      <c r="AF516" s="150"/>
    </row>
    <row r="517">
      <c r="M517" s="306"/>
      <c r="AE517" s="150"/>
      <c r="AF517" s="150"/>
    </row>
    <row r="518">
      <c r="M518" s="306"/>
      <c r="AE518" s="150"/>
      <c r="AF518" s="150"/>
    </row>
    <row r="519">
      <c r="M519" s="306"/>
      <c r="AE519" s="150"/>
      <c r="AF519" s="150"/>
    </row>
    <row r="520">
      <c r="M520" s="306"/>
      <c r="AE520" s="150"/>
      <c r="AF520" s="150"/>
    </row>
    <row r="521">
      <c r="M521" s="306"/>
      <c r="AE521" s="150"/>
      <c r="AF521" s="150"/>
    </row>
    <row r="522">
      <c r="M522" s="306"/>
      <c r="AE522" s="150"/>
      <c r="AF522" s="150"/>
    </row>
    <row r="523">
      <c r="M523" s="306"/>
      <c r="AE523" s="150"/>
      <c r="AF523" s="150"/>
    </row>
    <row r="524">
      <c r="M524" s="306"/>
      <c r="AE524" s="150"/>
      <c r="AF524" s="150"/>
    </row>
    <row r="525">
      <c r="M525" s="306"/>
      <c r="AE525" s="150"/>
      <c r="AF525" s="150"/>
    </row>
    <row r="526">
      <c r="M526" s="306"/>
      <c r="AE526" s="150"/>
      <c r="AF526" s="150"/>
    </row>
    <row r="527">
      <c r="M527" s="306"/>
      <c r="AE527" s="150"/>
      <c r="AF527" s="150"/>
    </row>
    <row r="528">
      <c r="M528" s="306"/>
      <c r="AE528" s="150"/>
      <c r="AF528" s="150"/>
    </row>
    <row r="529">
      <c r="M529" s="306"/>
      <c r="AE529" s="150"/>
      <c r="AF529" s="150"/>
    </row>
    <row r="530">
      <c r="M530" s="306"/>
      <c r="AE530" s="150"/>
      <c r="AF530" s="150"/>
    </row>
    <row r="531">
      <c r="M531" s="306"/>
      <c r="AE531" s="150"/>
      <c r="AF531" s="150"/>
    </row>
    <row r="532">
      <c r="M532" s="306"/>
      <c r="AE532" s="150"/>
      <c r="AF532" s="150"/>
    </row>
    <row r="533">
      <c r="M533" s="306"/>
      <c r="AE533" s="150"/>
      <c r="AF533" s="150"/>
    </row>
    <row r="534">
      <c r="M534" s="306"/>
      <c r="AE534" s="150"/>
      <c r="AF534" s="150"/>
    </row>
    <row r="535">
      <c r="M535" s="306"/>
      <c r="AE535" s="150"/>
      <c r="AF535" s="150"/>
    </row>
    <row r="536">
      <c r="M536" s="306"/>
      <c r="AE536" s="150"/>
      <c r="AF536" s="150"/>
    </row>
    <row r="537">
      <c r="M537" s="306"/>
      <c r="AE537" s="150"/>
      <c r="AF537" s="150"/>
    </row>
    <row r="538">
      <c r="M538" s="306"/>
      <c r="AE538" s="150"/>
      <c r="AF538" s="150"/>
    </row>
    <row r="539">
      <c r="M539" s="306"/>
      <c r="AE539" s="150"/>
      <c r="AF539" s="150"/>
    </row>
    <row r="540">
      <c r="M540" s="306"/>
      <c r="AE540" s="150"/>
      <c r="AF540" s="150"/>
    </row>
    <row r="541">
      <c r="M541" s="306"/>
      <c r="AE541" s="150"/>
      <c r="AF541" s="150"/>
    </row>
    <row r="542">
      <c r="M542" s="306"/>
      <c r="AE542" s="150"/>
      <c r="AF542" s="150"/>
    </row>
    <row r="543">
      <c r="M543" s="306"/>
      <c r="AE543" s="150"/>
      <c r="AF543" s="150"/>
    </row>
    <row r="544">
      <c r="M544" s="306"/>
      <c r="AE544" s="150"/>
      <c r="AF544" s="150"/>
    </row>
    <row r="545">
      <c r="M545" s="306"/>
      <c r="AE545" s="150"/>
      <c r="AF545" s="150"/>
    </row>
    <row r="546">
      <c r="M546" s="306"/>
      <c r="AE546" s="150"/>
      <c r="AF546" s="150"/>
    </row>
    <row r="547">
      <c r="M547" s="306"/>
      <c r="AE547" s="150"/>
      <c r="AF547" s="150"/>
    </row>
    <row r="548">
      <c r="M548" s="306"/>
      <c r="AE548" s="150"/>
      <c r="AF548" s="150"/>
    </row>
    <row r="549">
      <c r="M549" s="306"/>
      <c r="AE549" s="150"/>
      <c r="AF549" s="150"/>
    </row>
    <row r="550">
      <c r="M550" s="306"/>
      <c r="AE550" s="150"/>
      <c r="AF550" s="150"/>
    </row>
    <row r="551">
      <c r="M551" s="306"/>
      <c r="AE551" s="150"/>
      <c r="AF551" s="150"/>
    </row>
    <row r="552">
      <c r="M552" s="306"/>
      <c r="AE552" s="150"/>
      <c r="AF552" s="150"/>
    </row>
    <row r="553">
      <c r="M553" s="306"/>
      <c r="AE553" s="150"/>
      <c r="AF553" s="150"/>
    </row>
    <row r="554">
      <c r="M554" s="306"/>
      <c r="AE554" s="150"/>
      <c r="AF554" s="150"/>
    </row>
    <row r="555">
      <c r="M555" s="306"/>
      <c r="AE555" s="150"/>
      <c r="AF555" s="150"/>
    </row>
    <row r="556">
      <c r="M556" s="306"/>
      <c r="AE556" s="150"/>
      <c r="AF556" s="150"/>
    </row>
    <row r="557">
      <c r="M557" s="306"/>
      <c r="AE557" s="150"/>
      <c r="AF557" s="150"/>
    </row>
    <row r="558">
      <c r="M558" s="306"/>
      <c r="AE558" s="150"/>
      <c r="AF558" s="150"/>
    </row>
    <row r="559">
      <c r="M559" s="306"/>
      <c r="AE559" s="150"/>
      <c r="AF559" s="150"/>
    </row>
    <row r="560">
      <c r="M560" s="306"/>
      <c r="AE560" s="150"/>
      <c r="AF560" s="150"/>
    </row>
    <row r="561">
      <c r="M561" s="306"/>
      <c r="AE561" s="150"/>
      <c r="AF561" s="150"/>
    </row>
    <row r="562">
      <c r="M562" s="306"/>
      <c r="AE562" s="150"/>
      <c r="AF562" s="150"/>
    </row>
    <row r="563">
      <c r="M563" s="306"/>
      <c r="AE563" s="150"/>
      <c r="AF563" s="150"/>
    </row>
    <row r="564">
      <c r="M564" s="306"/>
      <c r="AE564" s="150"/>
      <c r="AF564" s="150"/>
    </row>
    <row r="565">
      <c r="M565" s="306"/>
      <c r="AE565" s="150"/>
      <c r="AF565" s="150"/>
    </row>
    <row r="566">
      <c r="M566" s="306"/>
      <c r="AE566" s="150"/>
      <c r="AF566" s="150"/>
    </row>
    <row r="567">
      <c r="M567" s="306"/>
      <c r="AE567" s="150"/>
      <c r="AF567" s="150"/>
    </row>
    <row r="568">
      <c r="M568" s="306"/>
      <c r="AE568" s="150"/>
      <c r="AF568" s="150"/>
    </row>
    <row r="569">
      <c r="M569" s="306"/>
      <c r="AE569" s="150"/>
      <c r="AF569" s="150"/>
    </row>
    <row r="570">
      <c r="M570" s="306"/>
      <c r="AE570" s="150"/>
      <c r="AF570" s="150"/>
    </row>
    <row r="571">
      <c r="M571" s="306"/>
      <c r="AE571" s="150"/>
      <c r="AF571" s="150"/>
    </row>
    <row r="572">
      <c r="M572" s="306"/>
      <c r="AE572" s="150"/>
      <c r="AF572" s="150"/>
    </row>
    <row r="573">
      <c r="M573" s="306"/>
      <c r="AE573" s="150"/>
      <c r="AF573" s="150"/>
    </row>
    <row r="574">
      <c r="M574" s="306"/>
      <c r="AE574" s="150"/>
      <c r="AF574" s="150"/>
    </row>
    <row r="575">
      <c r="M575" s="306"/>
      <c r="AE575" s="150"/>
      <c r="AF575" s="150"/>
    </row>
    <row r="576">
      <c r="M576" s="306"/>
      <c r="AE576" s="150"/>
      <c r="AF576" s="150"/>
    </row>
    <row r="577">
      <c r="M577" s="306"/>
      <c r="AE577" s="150"/>
      <c r="AF577" s="150"/>
    </row>
    <row r="578">
      <c r="M578" s="306"/>
      <c r="AE578" s="150"/>
      <c r="AF578" s="150"/>
    </row>
    <row r="579">
      <c r="M579" s="306"/>
      <c r="AE579" s="150"/>
      <c r="AF579" s="150"/>
    </row>
    <row r="580">
      <c r="M580" s="306"/>
      <c r="AE580" s="150"/>
      <c r="AF580" s="150"/>
    </row>
    <row r="581">
      <c r="M581" s="306"/>
      <c r="AE581" s="150"/>
      <c r="AF581" s="150"/>
    </row>
    <row r="582">
      <c r="M582" s="306"/>
      <c r="AE582" s="150"/>
      <c r="AF582" s="150"/>
    </row>
    <row r="583">
      <c r="M583" s="306"/>
      <c r="AE583" s="150"/>
      <c r="AF583" s="150"/>
    </row>
    <row r="584">
      <c r="M584" s="306"/>
      <c r="AE584" s="150"/>
      <c r="AF584" s="150"/>
    </row>
    <row r="585">
      <c r="M585" s="306"/>
      <c r="AE585" s="150"/>
      <c r="AF585" s="150"/>
    </row>
    <row r="586">
      <c r="M586" s="306"/>
      <c r="AE586" s="150"/>
      <c r="AF586" s="150"/>
    </row>
    <row r="587">
      <c r="M587" s="306"/>
      <c r="AE587" s="150"/>
      <c r="AF587" s="150"/>
    </row>
    <row r="588">
      <c r="M588" s="306"/>
      <c r="AE588" s="150"/>
      <c r="AF588" s="150"/>
    </row>
    <row r="589">
      <c r="M589" s="306"/>
      <c r="AE589" s="150"/>
      <c r="AF589" s="150"/>
    </row>
    <row r="590">
      <c r="M590" s="306"/>
      <c r="AE590" s="150"/>
      <c r="AF590" s="150"/>
    </row>
    <row r="591">
      <c r="M591" s="306"/>
      <c r="AE591" s="150"/>
      <c r="AF591" s="150"/>
    </row>
    <row r="592">
      <c r="M592" s="306"/>
      <c r="AE592" s="150"/>
      <c r="AF592" s="150"/>
    </row>
    <row r="593">
      <c r="M593" s="306"/>
      <c r="AE593" s="150"/>
      <c r="AF593" s="150"/>
    </row>
    <row r="594">
      <c r="M594" s="306"/>
      <c r="AE594" s="150"/>
      <c r="AF594" s="150"/>
    </row>
    <row r="595">
      <c r="M595" s="306"/>
      <c r="AE595" s="150"/>
      <c r="AF595" s="150"/>
    </row>
    <row r="596">
      <c r="M596" s="306"/>
      <c r="AE596" s="150"/>
      <c r="AF596" s="150"/>
    </row>
    <row r="597">
      <c r="M597" s="306"/>
      <c r="AE597" s="150"/>
      <c r="AF597" s="150"/>
    </row>
    <row r="598">
      <c r="M598" s="306"/>
      <c r="AE598" s="150"/>
      <c r="AF598" s="150"/>
    </row>
    <row r="599">
      <c r="M599" s="306"/>
      <c r="AE599" s="150"/>
      <c r="AF599" s="150"/>
    </row>
    <row r="600">
      <c r="M600" s="306"/>
      <c r="AE600" s="150"/>
      <c r="AF600" s="150"/>
    </row>
    <row r="601">
      <c r="M601" s="306"/>
      <c r="AE601" s="150"/>
      <c r="AF601" s="150"/>
    </row>
    <row r="602">
      <c r="M602" s="306"/>
      <c r="AE602" s="150"/>
      <c r="AF602" s="150"/>
    </row>
    <row r="603">
      <c r="M603" s="306"/>
      <c r="AE603" s="150"/>
      <c r="AF603" s="150"/>
    </row>
    <row r="604">
      <c r="M604" s="306"/>
      <c r="AE604" s="150"/>
      <c r="AF604" s="150"/>
    </row>
    <row r="605">
      <c r="M605" s="306"/>
      <c r="AE605" s="150"/>
      <c r="AF605" s="150"/>
    </row>
    <row r="606">
      <c r="M606" s="306"/>
      <c r="AE606" s="150"/>
      <c r="AF606" s="150"/>
    </row>
    <row r="607">
      <c r="M607" s="306"/>
      <c r="AE607" s="150"/>
      <c r="AF607" s="150"/>
    </row>
    <row r="608">
      <c r="M608" s="306"/>
      <c r="AE608" s="150"/>
      <c r="AF608" s="150"/>
    </row>
    <row r="609">
      <c r="M609" s="306"/>
      <c r="AE609" s="150"/>
      <c r="AF609" s="150"/>
    </row>
    <row r="610">
      <c r="M610" s="306"/>
      <c r="AE610" s="150"/>
      <c r="AF610" s="150"/>
    </row>
    <row r="611">
      <c r="M611" s="306"/>
      <c r="AE611" s="150"/>
      <c r="AF611" s="150"/>
    </row>
    <row r="612">
      <c r="M612" s="306"/>
      <c r="AE612" s="150"/>
      <c r="AF612" s="150"/>
    </row>
    <row r="613">
      <c r="M613" s="306"/>
      <c r="AE613" s="150"/>
      <c r="AF613" s="150"/>
    </row>
    <row r="614">
      <c r="M614" s="306"/>
      <c r="AE614" s="150"/>
      <c r="AF614" s="150"/>
    </row>
    <row r="615">
      <c r="M615" s="306"/>
      <c r="AE615" s="150"/>
      <c r="AF615" s="150"/>
    </row>
    <row r="616">
      <c r="M616" s="306"/>
      <c r="AE616" s="150"/>
      <c r="AF616" s="150"/>
    </row>
    <row r="617">
      <c r="M617" s="306"/>
      <c r="AE617" s="150"/>
      <c r="AF617" s="150"/>
    </row>
    <row r="618">
      <c r="M618" s="306"/>
      <c r="AE618" s="150"/>
      <c r="AF618" s="150"/>
    </row>
    <row r="619">
      <c r="M619" s="306"/>
      <c r="AE619" s="150"/>
      <c r="AF619" s="150"/>
    </row>
    <row r="620">
      <c r="M620" s="306"/>
      <c r="AE620" s="150"/>
      <c r="AF620" s="150"/>
    </row>
    <row r="621">
      <c r="M621" s="306"/>
      <c r="AE621" s="150"/>
      <c r="AF621" s="150"/>
    </row>
    <row r="622">
      <c r="M622" s="306"/>
      <c r="AE622" s="150"/>
      <c r="AF622" s="150"/>
    </row>
    <row r="623">
      <c r="M623" s="306"/>
      <c r="AE623" s="150"/>
      <c r="AF623" s="150"/>
    </row>
    <row r="624">
      <c r="M624" s="306"/>
      <c r="AE624" s="150"/>
      <c r="AF624" s="150"/>
    </row>
    <row r="625">
      <c r="M625" s="306"/>
      <c r="AE625" s="150"/>
      <c r="AF625" s="150"/>
    </row>
    <row r="626">
      <c r="M626" s="306"/>
      <c r="AE626" s="150"/>
      <c r="AF626" s="150"/>
    </row>
    <row r="627">
      <c r="M627" s="306"/>
      <c r="AE627" s="150"/>
      <c r="AF627" s="150"/>
    </row>
    <row r="628">
      <c r="M628" s="306"/>
      <c r="AE628" s="150"/>
      <c r="AF628" s="150"/>
    </row>
    <row r="629">
      <c r="M629" s="306"/>
      <c r="AE629" s="150"/>
      <c r="AF629" s="150"/>
    </row>
    <row r="630">
      <c r="M630" s="306"/>
      <c r="AE630" s="150"/>
      <c r="AF630" s="150"/>
    </row>
    <row r="631">
      <c r="M631" s="306"/>
      <c r="AE631" s="150"/>
      <c r="AF631" s="150"/>
    </row>
    <row r="632">
      <c r="M632" s="306"/>
      <c r="AE632" s="150"/>
      <c r="AF632" s="150"/>
    </row>
    <row r="633">
      <c r="M633" s="306"/>
      <c r="AE633" s="150"/>
      <c r="AF633" s="150"/>
    </row>
    <row r="634">
      <c r="M634" s="306"/>
      <c r="AE634" s="150"/>
      <c r="AF634" s="150"/>
    </row>
    <row r="635">
      <c r="M635" s="306"/>
      <c r="AE635" s="150"/>
      <c r="AF635" s="150"/>
    </row>
    <row r="636">
      <c r="M636" s="306"/>
      <c r="AE636" s="150"/>
      <c r="AF636" s="150"/>
    </row>
    <row r="637">
      <c r="M637" s="306"/>
      <c r="AE637" s="150"/>
      <c r="AF637" s="150"/>
    </row>
    <row r="638">
      <c r="M638" s="306"/>
      <c r="AE638" s="150"/>
      <c r="AF638" s="150"/>
    </row>
    <row r="639">
      <c r="M639" s="306"/>
      <c r="AE639" s="150"/>
      <c r="AF639" s="150"/>
    </row>
    <row r="640">
      <c r="M640" s="306"/>
      <c r="AE640" s="150"/>
      <c r="AF640" s="150"/>
    </row>
    <row r="641">
      <c r="M641" s="306"/>
      <c r="AE641" s="150"/>
      <c r="AF641" s="150"/>
    </row>
    <row r="642">
      <c r="M642" s="306"/>
      <c r="AE642" s="150"/>
      <c r="AF642" s="150"/>
    </row>
    <row r="643">
      <c r="M643" s="306"/>
      <c r="AE643" s="150"/>
      <c r="AF643" s="150"/>
    </row>
    <row r="644">
      <c r="M644" s="306"/>
      <c r="AE644" s="150"/>
      <c r="AF644" s="150"/>
    </row>
    <row r="645">
      <c r="M645" s="306"/>
      <c r="AE645" s="150"/>
      <c r="AF645" s="150"/>
    </row>
    <row r="646">
      <c r="M646" s="306"/>
      <c r="AE646" s="150"/>
      <c r="AF646" s="150"/>
    </row>
    <row r="647">
      <c r="M647" s="306"/>
      <c r="AE647" s="150"/>
      <c r="AF647" s="150"/>
    </row>
    <row r="648">
      <c r="M648" s="306"/>
      <c r="AE648" s="150"/>
      <c r="AF648" s="150"/>
    </row>
    <row r="649">
      <c r="M649" s="306"/>
      <c r="AE649" s="150"/>
      <c r="AF649" s="150"/>
    </row>
    <row r="650">
      <c r="M650" s="306"/>
      <c r="AE650" s="150"/>
      <c r="AF650" s="150"/>
    </row>
    <row r="651">
      <c r="M651" s="306"/>
      <c r="AE651" s="150"/>
      <c r="AF651" s="150"/>
    </row>
    <row r="652">
      <c r="M652" s="306"/>
      <c r="AE652" s="150"/>
      <c r="AF652" s="150"/>
    </row>
    <row r="653">
      <c r="M653" s="306"/>
      <c r="AE653" s="150"/>
      <c r="AF653" s="150"/>
    </row>
    <row r="654">
      <c r="M654" s="306"/>
      <c r="AE654" s="150"/>
      <c r="AF654" s="150"/>
    </row>
    <row r="655">
      <c r="M655" s="306"/>
      <c r="AE655" s="150"/>
      <c r="AF655" s="150"/>
    </row>
    <row r="656">
      <c r="M656" s="306"/>
      <c r="AE656" s="150"/>
      <c r="AF656" s="150"/>
    </row>
    <row r="657">
      <c r="M657" s="306"/>
      <c r="AE657" s="150"/>
      <c r="AF657" s="150"/>
    </row>
    <row r="658">
      <c r="M658" s="306"/>
      <c r="AE658" s="150"/>
      <c r="AF658" s="150"/>
    </row>
    <row r="659">
      <c r="M659" s="306"/>
      <c r="AE659" s="150"/>
      <c r="AF659" s="150"/>
    </row>
    <row r="660">
      <c r="M660" s="306"/>
      <c r="AE660" s="150"/>
      <c r="AF660" s="150"/>
    </row>
    <row r="661">
      <c r="M661" s="306"/>
      <c r="AE661" s="150"/>
      <c r="AF661" s="150"/>
    </row>
    <row r="662">
      <c r="M662" s="306"/>
      <c r="AE662" s="150"/>
      <c r="AF662" s="150"/>
    </row>
    <row r="663">
      <c r="M663" s="306"/>
      <c r="AE663" s="150"/>
      <c r="AF663" s="150"/>
    </row>
    <row r="664">
      <c r="M664" s="306"/>
      <c r="AE664" s="150"/>
      <c r="AF664" s="150"/>
    </row>
    <row r="665">
      <c r="M665" s="306"/>
      <c r="AE665" s="150"/>
      <c r="AF665" s="150"/>
    </row>
    <row r="666">
      <c r="M666" s="306"/>
      <c r="AE666" s="150"/>
      <c r="AF666" s="150"/>
    </row>
    <row r="667">
      <c r="M667" s="306"/>
      <c r="AE667" s="150"/>
      <c r="AF667" s="150"/>
    </row>
    <row r="668">
      <c r="M668" s="306"/>
      <c r="AE668" s="150"/>
      <c r="AF668" s="150"/>
    </row>
    <row r="669">
      <c r="M669" s="306"/>
      <c r="AE669" s="150"/>
      <c r="AF669" s="150"/>
    </row>
    <row r="670">
      <c r="M670" s="306"/>
      <c r="AE670" s="150"/>
      <c r="AF670" s="150"/>
    </row>
    <row r="671">
      <c r="M671" s="306"/>
      <c r="AE671" s="150"/>
      <c r="AF671" s="150"/>
    </row>
    <row r="672">
      <c r="M672" s="306"/>
      <c r="AE672" s="150"/>
      <c r="AF672" s="150"/>
    </row>
    <row r="673">
      <c r="M673" s="306"/>
      <c r="AE673" s="150"/>
      <c r="AF673" s="150"/>
    </row>
    <row r="674">
      <c r="M674" s="306"/>
      <c r="AE674" s="150"/>
      <c r="AF674" s="150"/>
    </row>
    <row r="675">
      <c r="M675" s="306"/>
      <c r="AE675" s="150"/>
      <c r="AF675" s="150"/>
    </row>
    <row r="676">
      <c r="M676" s="306"/>
      <c r="AE676" s="150"/>
      <c r="AF676" s="150"/>
    </row>
    <row r="677">
      <c r="M677" s="306"/>
      <c r="AE677" s="150"/>
      <c r="AF677" s="150"/>
    </row>
    <row r="678">
      <c r="M678" s="306"/>
      <c r="AE678" s="150"/>
      <c r="AF678" s="150"/>
    </row>
    <row r="679">
      <c r="M679" s="306"/>
      <c r="AE679" s="150"/>
      <c r="AF679" s="150"/>
    </row>
    <row r="680">
      <c r="M680" s="306"/>
      <c r="AE680" s="150"/>
      <c r="AF680" s="150"/>
    </row>
    <row r="681">
      <c r="M681" s="306"/>
      <c r="AE681" s="150"/>
      <c r="AF681" s="150"/>
    </row>
    <row r="682">
      <c r="M682" s="306"/>
      <c r="AE682" s="150"/>
      <c r="AF682" s="150"/>
    </row>
    <row r="683">
      <c r="M683" s="306"/>
      <c r="AE683" s="150"/>
      <c r="AF683" s="150"/>
    </row>
    <row r="684">
      <c r="M684" s="306"/>
      <c r="AE684" s="150"/>
      <c r="AF684" s="150"/>
    </row>
    <row r="685">
      <c r="M685" s="306"/>
      <c r="AE685" s="150"/>
      <c r="AF685" s="150"/>
    </row>
    <row r="686">
      <c r="M686" s="306"/>
      <c r="AE686" s="150"/>
      <c r="AF686" s="150"/>
    </row>
    <row r="687">
      <c r="M687" s="306"/>
      <c r="AE687" s="150"/>
      <c r="AF687" s="150"/>
    </row>
    <row r="688">
      <c r="M688" s="306"/>
      <c r="AE688" s="150"/>
      <c r="AF688" s="150"/>
    </row>
    <row r="689">
      <c r="M689" s="306"/>
      <c r="AE689" s="150"/>
      <c r="AF689" s="150"/>
    </row>
    <row r="690">
      <c r="M690" s="306"/>
      <c r="AE690" s="150"/>
      <c r="AF690" s="150"/>
    </row>
    <row r="691">
      <c r="M691" s="306"/>
      <c r="AE691" s="150"/>
      <c r="AF691" s="150"/>
    </row>
    <row r="692">
      <c r="M692" s="306"/>
      <c r="AE692" s="150"/>
      <c r="AF692" s="150"/>
    </row>
    <row r="693">
      <c r="M693" s="306"/>
      <c r="AE693" s="150"/>
      <c r="AF693" s="150"/>
    </row>
    <row r="694">
      <c r="M694" s="306"/>
      <c r="AE694" s="150"/>
      <c r="AF694" s="150"/>
    </row>
    <row r="695">
      <c r="M695" s="306"/>
      <c r="AE695" s="150"/>
      <c r="AF695" s="150"/>
    </row>
    <row r="696">
      <c r="M696" s="306"/>
      <c r="AE696" s="150"/>
      <c r="AF696" s="150"/>
    </row>
    <row r="697">
      <c r="M697" s="306"/>
      <c r="AE697" s="150"/>
      <c r="AF697" s="150"/>
    </row>
    <row r="698">
      <c r="M698" s="306"/>
      <c r="AE698" s="150"/>
      <c r="AF698" s="150"/>
    </row>
    <row r="699">
      <c r="M699" s="306"/>
      <c r="AE699" s="150"/>
      <c r="AF699" s="150"/>
    </row>
    <row r="700">
      <c r="M700" s="306"/>
      <c r="AE700" s="150"/>
      <c r="AF700" s="150"/>
    </row>
    <row r="701">
      <c r="M701" s="306"/>
      <c r="AE701" s="150"/>
      <c r="AF701" s="150"/>
    </row>
    <row r="702">
      <c r="M702" s="306"/>
      <c r="AE702" s="150"/>
      <c r="AF702" s="150"/>
    </row>
    <row r="703">
      <c r="M703" s="306"/>
      <c r="AE703" s="150"/>
      <c r="AF703" s="150"/>
    </row>
    <row r="704">
      <c r="M704" s="306"/>
      <c r="AE704" s="150"/>
      <c r="AF704" s="150"/>
    </row>
    <row r="705">
      <c r="M705" s="306"/>
      <c r="AE705" s="150"/>
      <c r="AF705" s="150"/>
    </row>
    <row r="706">
      <c r="M706" s="306"/>
      <c r="AE706" s="150"/>
      <c r="AF706" s="150"/>
    </row>
    <row r="707">
      <c r="M707" s="306"/>
      <c r="AE707" s="150"/>
      <c r="AF707" s="150"/>
    </row>
    <row r="708">
      <c r="M708" s="306"/>
      <c r="AE708" s="150"/>
      <c r="AF708" s="150"/>
    </row>
    <row r="709">
      <c r="M709" s="306"/>
      <c r="AE709" s="150"/>
      <c r="AF709" s="150"/>
    </row>
    <row r="710">
      <c r="M710" s="306"/>
      <c r="AE710" s="150"/>
      <c r="AF710" s="150"/>
    </row>
    <row r="711">
      <c r="M711" s="306"/>
      <c r="AE711" s="150"/>
      <c r="AF711" s="150"/>
    </row>
    <row r="712">
      <c r="M712" s="306"/>
      <c r="AE712" s="150"/>
      <c r="AF712" s="150"/>
    </row>
    <row r="713">
      <c r="M713" s="306"/>
      <c r="AE713" s="150"/>
      <c r="AF713" s="150"/>
    </row>
    <row r="714">
      <c r="M714" s="306"/>
      <c r="AE714" s="150"/>
      <c r="AF714" s="150"/>
    </row>
    <row r="715">
      <c r="M715" s="306"/>
      <c r="AE715" s="150"/>
      <c r="AF715" s="150"/>
    </row>
    <row r="716">
      <c r="M716" s="306"/>
      <c r="AE716" s="150"/>
      <c r="AF716" s="150"/>
    </row>
    <row r="717">
      <c r="M717" s="306"/>
      <c r="AE717" s="150"/>
      <c r="AF717" s="150"/>
    </row>
    <row r="718">
      <c r="M718" s="306"/>
      <c r="AE718" s="150"/>
      <c r="AF718" s="150"/>
    </row>
    <row r="719">
      <c r="M719" s="306"/>
      <c r="AE719" s="150"/>
      <c r="AF719" s="150"/>
    </row>
    <row r="720">
      <c r="M720" s="306"/>
      <c r="AE720" s="150"/>
      <c r="AF720" s="150"/>
    </row>
    <row r="721">
      <c r="M721" s="306"/>
      <c r="AE721" s="150"/>
      <c r="AF721" s="150"/>
    </row>
    <row r="722">
      <c r="M722" s="306"/>
      <c r="AE722" s="150"/>
      <c r="AF722" s="150"/>
    </row>
    <row r="723">
      <c r="M723" s="306"/>
      <c r="AE723" s="150"/>
      <c r="AF723" s="150"/>
    </row>
    <row r="724">
      <c r="M724" s="306"/>
      <c r="AE724" s="150"/>
      <c r="AF724" s="150"/>
    </row>
    <row r="725">
      <c r="M725" s="306"/>
      <c r="AE725" s="150"/>
      <c r="AF725" s="150"/>
    </row>
    <row r="726">
      <c r="M726" s="306"/>
      <c r="AE726" s="150"/>
      <c r="AF726" s="150"/>
    </row>
    <row r="727">
      <c r="M727" s="306"/>
      <c r="AE727" s="150"/>
      <c r="AF727" s="150"/>
    </row>
    <row r="728">
      <c r="M728" s="306"/>
      <c r="AE728" s="150"/>
      <c r="AF728" s="150"/>
    </row>
    <row r="729">
      <c r="M729" s="306"/>
      <c r="AE729" s="150"/>
      <c r="AF729" s="150"/>
    </row>
    <row r="730">
      <c r="M730" s="306"/>
      <c r="AE730" s="150"/>
      <c r="AF730" s="150"/>
    </row>
    <row r="731">
      <c r="M731" s="306"/>
      <c r="AE731" s="150"/>
      <c r="AF731" s="150"/>
    </row>
    <row r="732">
      <c r="M732" s="306"/>
      <c r="AE732" s="150"/>
      <c r="AF732" s="150"/>
    </row>
    <row r="733">
      <c r="M733" s="306"/>
      <c r="AE733" s="150"/>
      <c r="AF733" s="150"/>
    </row>
    <row r="734">
      <c r="M734" s="306"/>
      <c r="AE734" s="150"/>
      <c r="AF734" s="150"/>
    </row>
    <row r="735">
      <c r="M735" s="306"/>
      <c r="AE735" s="150"/>
      <c r="AF735" s="150"/>
    </row>
    <row r="736">
      <c r="M736" s="306"/>
      <c r="AE736" s="150"/>
      <c r="AF736" s="150"/>
    </row>
    <row r="737">
      <c r="M737" s="306"/>
      <c r="AE737" s="150"/>
      <c r="AF737" s="150"/>
    </row>
    <row r="738">
      <c r="M738" s="306"/>
      <c r="AE738" s="150"/>
      <c r="AF738" s="150"/>
    </row>
    <row r="739">
      <c r="M739" s="306"/>
      <c r="AE739" s="150"/>
      <c r="AF739" s="150"/>
    </row>
    <row r="740">
      <c r="M740" s="306"/>
      <c r="AE740" s="150"/>
      <c r="AF740" s="150"/>
    </row>
    <row r="741">
      <c r="M741" s="306"/>
      <c r="AE741" s="150"/>
      <c r="AF741" s="150"/>
    </row>
    <row r="742">
      <c r="M742" s="306"/>
      <c r="AE742" s="150"/>
      <c r="AF742" s="150"/>
    </row>
    <row r="743">
      <c r="M743" s="306"/>
      <c r="AE743" s="150"/>
      <c r="AF743" s="150"/>
    </row>
    <row r="744">
      <c r="M744" s="306"/>
      <c r="AE744" s="150"/>
      <c r="AF744" s="150"/>
    </row>
    <row r="745">
      <c r="M745" s="306"/>
      <c r="AE745" s="150"/>
      <c r="AF745" s="150"/>
    </row>
    <row r="746">
      <c r="M746" s="306"/>
      <c r="AE746" s="150"/>
      <c r="AF746" s="150"/>
    </row>
    <row r="747">
      <c r="M747" s="306"/>
      <c r="AE747" s="150"/>
      <c r="AF747" s="150"/>
    </row>
    <row r="748">
      <c r="M748" s="306"/>
      <c r="AE748" s="150"/>
      <c r="AF748" s="150"/>
    </row>
    <row r="749">
      <c r="M749" s="306"/>
      <c r="AE749" s="150"/>
      <c r="AF749" s="150"/>
    </row>
    <row r="750">
      <c r="M750" s="306"/>
      <c r="AE750" s="150"/>
      <c r="AF750" s="150"/>
    </row>
    <row r="751">
      <c r="M751" s="306"/>
      <c r="AE751" s="150"/>
      <c r="AF751" s="150"/>
    </row>
    <row r="752">
      <c r="M752" s="306"/>
      <c r="AE752" s="150"/>
      <c r="AF752" s="150"/>
    </row>
    <row r="753">
      <c r="M753" s="306"/>
      <c r="AE753" s="150"/>
      <c r="AF753" s="150"/>
    </row>
    <row r="754">
      <c r="M754" s="306"/>
      <c r="AE754" s="150"/>
      <c r="AF754" s="150"/>
    </row>
    <row r="755">
      <c r="M755" s="306"/>
      <c r="AE755" s="150"/>
      <c r="AF755" s="150"/>
    </row>
    <row r="756">
      <c r="M756" s="306"/>
      <c r="AE756" s="150"/>
      <c r="AF756" s="150"/>
    </row>
    <row r="757">
      <c r="M757" s="306"/>
      <c r="AE757" s="150"/>
      <c r="AF757" s="150"/>
    </row>
    <row r="758">
      <c r="M758" s="306"/>
      <c r="AE758" s="150"/>
      <c r="AF758" s="150"/>
    </row>
    <row r="759">
      <c r="M759" s="306"/>
      <c r="AE759" s="150"/>
      <c r="AF759" s="150"/>
    </row>
    <row r="760">
      <c r="M760" s="306"/>
      <c r="AE760" s="150"/>
      <c r="AF760" s="150"/>
    </row>
    <row r="761">
      <c r="M761" s="306"/>
      <c r="AE761" s="150"/>
      <c r="AF761" s="150"/>
    </row>
    <row r="762">
      <c r="M762" s="306"/>
      <c r="AE762" s="150"/>
      <c r="AF762" s="150"/>
    </row>
    <row r="763">
      <c r="M763" s="306"/>
      <c r="AE763" s="150"/>
      <c r="AF763" s="150"/>
    </row>
    <row r="764">
      <c r="M764" s="306"/>
      <c r="AE764" s="150"/>
      <c r="AF764" s="150"/>
    </row>
    <row r="765">
      <c r="M765" s="306"/>
      <c r="AE765" s="150"/>
      <c r="AF765" s="150"/>
    </row>
    <row r="766">
      <c r="M766" s="306"/>
      <c r="AE766" s="150"/>
      <c r="AF766" s="150"/>
    </row>
    <row r="767">
      <c r="M767" s="306"/>
      <c r="AE767" s="150"/>
      <c r="AF767" s="150"/>
    </row>
    <row r="768">
      <c r="M768" s="306"/>
      <c r="AE768" s="150"/>
      <c r="AF768" s="150"/>
    </row>
    <row r="769">
      <c r="M769" s="306"/>
      <c r="AE769" s="150"/>
      <c r="AF769" s="150"/>
    </row>
    <row r="770">
      <c r="M770" s="306"/>
      <c r="AE770" s="150"/>
      <c r="AF770" s="150"/>
    </row>
    <row r="771">
      <c r="M771" s="306"/>
      <c r="AE771" s="150"/>
      <c r="AF771" s="150"/>
    </row>
    <row r="772">
      <c r="M772" s="306"/>
      <c r="AE772" s="150"/>
      <c r="AF772" s="150"/>
    </row>
    <row r="773">
      <c r="M773" s="306"/>
      <c r="AE773" s="150"/>
      <c r="AF773" s="150"/>
    </row>
    <row r="774">
      <c r="M774" s="306"/>
      <c r="AE774" s="150"/>
      <c r="AF774" s="150"/>
    </row>
    <row r="775">
      <c r="M775" s="306"/>
      <c r="AE775" s="150"/>
      <c r="AF775" s="150"/>
    </row>
    <row r="776">
      <c r="M776" s="306"/>
      <c r="AE776" s="150"/>
      <c r="AF776" s="150"/>
    </row>
    <row r="777">
      <c r="M777" s="306"/>
      <c r="AE777" s="150"/>
      <c r="AF777" s="150"/>
    </row>
    <row r="778">
      <c r="M778" s="306"/>
      <c r="AE778" s="150"/>
      <c r="AF778" s="150"/>
    </row>
    <row r="779">
      <c r="M779" s="306"/>
      <c r="AE779" s="150"/>
      <c r="AF779" s="150"/>
    </row>
    <row r="780">
      <c r="M780" s="306"/>
      <c r="AE780" s="150"/>
      <c r="AF780" s="150"/>
    </row>
    <row r="781">
      <c r="M781" s="306"/>
      <c r="AE781" s="150"/>
      <c r="AF781" s="150"/>
    </row>
    <row r="782">
      <c r="M782" s="306"/>
      <c r="AE782" s="150"/>
      <c r="AF782" s="150"/>
    </row>
    <row r="783">
      <c r="M783" s="306"/>
      <c r="AE783" s="150"/>
      <c r="AF783" s="150"/>
    </row>
    <row r="784">
      <c r="M784" s="306"/>
      <c r="AE784" s="150"/>
      <c r="AF784" s="150"/>
    </row>
    <row r="785">
      <c r="M785" s="306"/>
      <c r="AE785" s="150"/>
      <c r="AF785" s="150"/>
    </row>
    <row r="786">
      <c r="M786" s="306"/>
      <c r="AE786" s="150"/>
      <c r="AF786" s="150"/>
    </row>
    <row r="787">
      <c r="M787" s="306"/>
      <c r="AE787" s="150"/>
      <c r="AF787" s="150"/>
    </row>
    <row r="788">
      <c r="M788" s="306"/>
      <c r="AE788" s="150"/>
      <c r="AF788" s="150"/>
    </row>
    <row r="789">
      <c r="M789" s="306"/>
      <c r="AE789" s="150"/>
      <c r="AF789" s="150"/>
    </row>
    <row r="790">
      <c r="M790" s="306"/>
      <c r="AE790" s="150"/>
      <c r="AF790" s="150"/>
    </row>
    <row r="791">
      <c r="M791" s="306"/>
      <c r="AE791" s="150"/>
      <c r="AF791" s="150"/>
    </row>
    <row r="792">
      <c r="M792" s="306"/>
      <c r="AE792" s="150"/>
      <c r="AF792" s="150"/>
    </row>
    <row r="793">
      <c r="M793" s="306"/>
      <c r="AE793" s="150"/>
      <c r="AF793" s="150"/>
    </row>
    <row r="794">
      <c r="M794" s="306"/>
      <c r="AE794" s="150"/>
      <c r="AF794" s="150"/>
    </row>
    <row r="795">
      <c r="M795" s="306"/>
      <c r="AE795" s="150"/>
      <c r="AF795" s="150"/>
    </row>
    <row r="796">
      <c r="M796" s="306"/>
      <c r="AE796" s="150"/>
      <c r="AF796" s="150"/>
    </row>
    <row r="797">
      <c r="M797" s="306"/>
      <c r="AE797" s="150"/>
      <c r="AF797" s="150"/>
    </row>
    <row r="798">
      <c r="M798" s="306"/>
      <c r="AE798" s="150"/>
      <c r="AF798" s="150"/>
    </row>
    <row r="799">
      <c r="M799" s="306"/>
      <c r="AE799" s="150"/>
      <c r="AF799" s="150"/>
    </row>
    <row r="800">
      <c r="M800" s="306"/>
      <c r="AE800" s="150"/>
      <c r="AF800" s="150"/>
    </row>
    <row r="801">
      <c r="M801" s="306"/>
      <c r="AE801" s="150"/>
      <c r="AF801" s="150"/>
    </row>
    <row r="802">
      <c r="M802" s="306"/>
      <c r="AE802" s="150"/>
      <c r="AF802" s="150"/>
    </row>
    <row r="803">
      <c r="M803" s="306"/>
      <c r="AE803" s="150"/>
      <c r="AF803" s="150"/>
    </row>
    <row r="804">
      <c r="M804" s="306"/>
      <c r="AE804" s="150"/>
      <c r="AF804" s="150"/>
    </row>
    <row r="805">
      <c r="M805" s="306"/>
      <c r="AE805" s="150"/>
      <c r="AF805" s="150"/>
    </row>
    <row r="806">
      <c r="M806" s="306"/>
      <c r="AE806" s="150"/>
      <c r="AF806" s="150"/>
    </row>
    <row r="807">
      <c r="M807" s="306"/>
      <c r="AE807" s="150"/>
      <c r="AF807" s="150"/>
    </row>
    <row r="808">
      <c r="M808" s="306"/>
      <c r="AE808" s="150"/>
      <c r="AF808" s="150"/>
    </row>
    <row r="809">
      <c r="M809" s="306"/>
      <c r="AE809" s="150"/>
      <c r="AF809" s="150"/>
    </row>
    <row r="810">
      <c r="M810" s="306"/>
      <c r="AE810" s="150"/>
      <c r="AF810" s="150"/>
    </row>
    <row r="811">
      <c r="M811" s="306"/>
      <c r="AE811" s="150"/>
      <c r="AF811" s="150"/>
    </row>
    <row r="812">
      <c r="M812" s="306"/>
      <c r="AE812" s="150"/>
      <c r="AF812" s="150"/>
    </row>
    <row r="813">
      <c r="M813" s="306"/>
      <c r="AE813" s="150"/>
      <c r="AF813" s="150"/>
    </row>
    <row r="814">
      <c r="M814" s="306"/>
      <c r="AE814" s="150"/>
      <c r="AF814" s="150"/>
    </row>
    <row r="815">
      <c r="M815" s="306"/>
      <c r="AE815" s="150"/>
      <c r="AF815" s="150"/>
    </row>
    <row r="816">
      <c r="M816" s="306"/>
      <c r="AE816" s="150"/>
      <c r="AF816" s="150"/>
    </row>
    <row r="817">
      <c r="M817" s="306"/>
      <c r="AE817" s="150"/>
      <c r="AF817" s="150"/>
    </row>
    <row r="818">
      <c r="M818" s="306"/>
      <c r="AE818" s="150"/>
      <c r="AF818" s="150"/>
    </row>
    <row r="819">
      <c r="M819" s="306"/>
      <c r="AE819" s="150"/>
      <c r="AF819" s="150"/>
    </row>
    <row r="820">
      <c r="M820" s="306"/>
      <c r="AE820" s="150"/>
      <c r="AF820" s="150"/>
    </row>
    <row r="821">
      <c r="M821" s="306"/>
      <c r="AE821" s="150"/>
      <c r="AF821" s="150"/>
    </row>
    <row r="822">
      <c r="M822" s="306"/>
      <c r="AE822" s="150"/>
      <c r="AF822" s="150"/>
    </row>
    <row r="823">
      <c r="M823" s="306"/>
      <c r="AE823" s="150"/>
      <c r="AF823" s="150"/>
    </row>
    <row r="824">
      <c r="M824" s="306"/>
      <c r="AE824" s="150"/>
      <c r="AF824" s="150"/>
    </row>
    <row r="825">
      <c r="M825" s="306"/>
      <c r="AE825" s="150"/>
      <c r="AF825" s="150"/>
    </row>
    <row r="826">
      <c r="M826" s="306"/>
      <c r="AE826" s="150"/>
      <c r="AF826" s="150"/>
    </row>
    <row r="827">
      <c r="M827" s="306"/>
      <c r="AE827" s="150"/>
      <c r="AF827" s="150"/>
    </row>
    <row r="828">
      <c r="M828" s="306"/>
      <c r="AE828" s="150"/>
      <c r="AF828" s="150"/>
    </row>
    <row r="829">
      <c r="M829" s="306"/>
      <c r="AE829" s="150"/>
      <c r="AF829" s="150"/>
    </row>
    <row r="830">
      <c r="M830" s="306"/>
      <c r="AE830" s="150"/>
      <c r="AF830" s="150"/>
    </row>
    <row r="831">
      <c r="M831" s="306"/>
      <c r="AE831" s="150"/>
      <c r="AF831" s="150"/>
    </row>
    <row r="832">
      <c r="M832" s="306"/>
      <c r="AE832" s="150"/>
      <c r="AF832" s="150"/>
    </row>
    <row r="833">
      <c r="M833" s="306"/>
      <c r="AE833" s="150"/>
      <c r="AF833" s="150"/>
    </row>
    <row r="834">
      <c r="M834" s="306"/>
      <c r="AE834" s="150"/>
      <c r="AF834" s="150"/>
    </row>
    <row r="835">
      <c r="M835" s="306"/>
      <c r="AE835" s="150"/>
      <c r="AF835" s="150"/>
    </row>
    <row r="836">
      <c r="M836" s="306"/>
      <c r="AE836" s="150"/>
      <c r="AF836" s="150"/>
    </row>
    <row r="837">
      <c r="M837" s="306"/>
      <c r="AE837" s="150"/>
      <c r="AF837" s="150"/>
    </row>
    <row r="838">
      <c r="M838" s="306"/>
      <c r="AE838" s="150"/>
      <c r="AF838" s="150"/>
    </row>
    <row r="839">
      <c r="M839" s="306"/>
      <c r="AE839" s="150"/>
      <c r="AF839" s="150"/>
    </row>
    <row r="840">
      <c r="M840" s="306"/>
      <c r="AE840" s="150"/>
      <c r="AF840" s="150"/>
    </row>
    <row r="841">
      <c r="M841" s="306"/>
      <c r="AE841" s="150"/>
      <c r="AF841" s="150"/>
    </row>
    <row r="842">
      <c r="M842" s="306"/>
      <c r="AE842" s="150"/>
      <c r="AF842" s="150"/>
    </row>
    <row r="843">
      <c r="M843" s="306"/>
      <c r="AE843" s="150"/>
      <c r="AF843" s="150"/>
    </row>
    <row r="844">
      <c r="M844" s="306"/>
      <c r="AE844" s="150"/>
      <c r="AF844" s="150"/>
    </row>
    <row r="845">
      <c r="M845" s="306"/>
      <c r="AE845" s="150"/>
      <c r="AF845" s="150"/>
    </row>
    <row r="846">
      <c r="M846" s="306"/>
      <c r="AE846" s="150"/>
      <c r="AF846" s="150"/>
    </row>
    <row r="847">
      <c r="M847" s="306"/>
      <c r="AE847" s="150"/>
      <c r="AF847" s="150"/>
    </row>
    <row r="848">
      <c r="M848" s="306"/>
      <c r="AE848" s="150"/>
      <c r="AF848" s="150"/>
    </row>
    <row r="849">
      <c r="M849" s="306"/>
      <c r="AE849" s="150"/>
      <c r="AF849" s="150"/>
    </row>
    <row r="850">
      <c r="M850" s="306"/>
      <c r="AE850" s="150"/>
      <c r="AF850" s="150"/>
    </row>
    <row r="851">
      <c r="M851" s="306"/>
      <c r="AE851" s="150"/>
      <c r="AF851" s="150"/>
    </row>
    <row r="852">
      <c r="M852" s="306"/>
      <c r="AE852" s="150"/>
      <c r="AF852" s="150"/>
    </row>
    <row r="853">
      <c r="M853" s="306"/>
      <c r="AE853" s="150"/>
      <c r="AF853" s="150"/>
    </row>
    <row r="854">
      <c r="M854" s="306"/>
      <c r="AE854" s="150"/>
      <c r="AF854" s="150"/>
    </row>
    <row r="855">
      <c r="M855" s="306"/>
      <c r="AE855" s="150"/>
      <c r="AF855" s="150"/>
    </row>
    <row r="856">
      <c r="M856" s="306"/>
      <c r="AE856" s="150"/>
      <c r="AF856" s="150"/>
    </row>
    <row r="857">
      <c r="M857" s="306"/>
      <c r="AE857" s="150"/>
      <c r="AF857" s="150"/>
    </row>
    <row r="858">
      <c r="M858" s="306"/>
      <c r="AE858" s="150"/>
      <c r="AF858" s="150"/>
    </row>
    <row r="859">
      <c r="M859" s="306"/>
      <c r="AE859" s="150"/>
      <c r="AF859" s="150"/>
    </row>
    <row r="860">
      <c r="M860" s="306"/>
      <c r="AE860" s="150"/>
      <c r="AF860" s="150"/>
    </row>
    <row r="861">
      <c r="M861" s="306"/>
      <c r="AE861" s="150"/>
      <c r="AF861" s="150"/>
    </row>
    <row r="862">
      <c r="M862" s="306"/>
      <c r="AE862" s="150"/>
      <c r="AF862" s="150"/>
    </row>
    <row r="863">
      <c r="M863" s="306"/>
      <c r="AE863" s="150"/>
      <c r="AF863" s="150"/>
    </row>
    <row r="864">
      <c r="M864" s="306"/>
      <c r="AE864" s="150"/>
      <c r="AF864" s="150"/>
    </row>
    <row r="865">
      <c r="M865" s="306"/>
      <c r="AE865" s="150"/>
      <c r="AF865" s="150"/>
    </row>
    <row r="866">
      <c r="M866" s="306"/>
      <c r="AE866" s="150"/>
      <c r="AF866" s="150"/>
    </row>
    <row r="867">
      <c r="M867" s="306"/>
      <c r="AE867" s="150"/>
      <c r="AF867" s="150"/>
    </row>
    <row r="868">
      <c r="M868" s="306"/>
      <c r="AE868" s="150"/>
      <c r="AF868" s="150"/>
    </row>
    <row r="869">
      <c r="M869" s="306"/>
      <c r="AE869" s="150"/>
      <c r="AF869" s="150"/>
    </row>
    <row r="870">
      <c r="M870" s="306"/>
      <c r="AE870" s="150"/>
      <c r="AF870" s="150"/>
    </row>
    <row r="871">
      <c r="M871" s="306"/>
      <c r="AE871" s="150"/>
      <c r="AF871" s="150"/>
    </row>
    <row r="872">
      <c r="M872" s="306"/>
      <c r="AE872" s="150"/>
      <c r="AF872" s="150"/>
    </row>
    <row r="873">
      <c r="M873" s="306"/>
      <c r="AE873" s="150"/>
      <c r="AF873" s="150"/>
    </row>
    <row r="874">
      <c r="M874" s="306"/>
      <c r="AE874" s="150"/>
      <c r="AF874" s="150"/>
    </row>
    <row r="875">
      <c r="M875" s="306"/>
      <c r="AE875" s="150"/>
      <c r="AF875" s="150"/>
    </row>
    <row r="876">
      <c r="M876" s="306"/>
      <c r="AE876" s="150"/>
      <c r="AF876" s="150"/>
    </row>
    <row r="877">
      <c r="M877" s="306"/>
      <c r="AE877" s="150"/>
      <c r="AF877" s="150"/>
    </row>
    <row r="878">
      <c r="M878" s="306"/>
      <c r="AE878" s="150"/>
      <c r="AF878" s="150"/>
    </row>
    <row r="879">
      <c r="M879" s="306"/>
      <c r="AE879" s="150"/>
      <c r="AF879" s="150"/>
    </row>
    <row r="880">
      <c r="M880" s="306"/>
      <c r="AE880" s="150"/>
      <c r="AF880" s="150"/>
    </row>
    <row r="881">
      <c r="M881" s="306"/>
      <c r="AE881" s="150"/>
      <c r="AF881" s="150"/>
    </row>
    <row r="882">
      <c r="M882" s="306"/>
      <c r="AE882" s="150"/>
      <c r="AF882" s="150"/>
    </row>
    <row r="883">
      <c r="M883" s="306"/>
      <c r="AE883" s="150"/>
      <c r="AF883" s="150"/>
    </row>
    <row r="884">
      <c r="M884" s="306"/>
      <c r="AE884" s="150"/>
      <c r="AF884" s="150"/>
    </row>
    <row r="885">
      <c r="M885" s="306"/>
      <c r="AE885" s="150"/>
      <c r="AF885" s="150"/>
    </row>
    <row r="886">
      <c r="M886" s="306"/>
      <c r="AE886" s="150"/>
      <c r="AF886" s="150"/>
    </row>
    <row r="887">
      <c r="M887" s="306"/>
      <c r="AE887" s="150"/>
      <c r="AF887" s="150"/>
    </row>
    <row r="888">
      <c r="M888" s="306"/>
      <c r="AE888" s="150"/>
      <c r="AF888" s="150"/>
    </row>
    <row r="889">
      <c r="M889" s="306"/>
      <c r="AE889" s="150"/>
      <c r="AF889" s="150"/>
    </row>
    <row r="890">
      <c r="M890" s="306"/>
      <c r="AE890" s="150"/>
      <c r="AF890" s="150"/>
    </row>
    <row r="891">
      <c r="M891" s="306"/>
      <c r="AE891" s="150"/>
      <c r="AF891" s="150"/>
    </row>
    <row r="892">
      <c r="M892" s="306"/>
      <c r="AE892" s="150"/>
      <c r="AF892" s="150"/>
    </row>
    <row r="893">
      <c r="M893" s="306"/>
      <c r="AE893" s="150"/>
      <c r="AF893" s="150"/>
    </row>
    <row r="894">
      <c r="M894" s="306"/>
      <c r="AE894" s="150"/>
      <c r="AF894" s="150"/>
    </row>
    <row r="895">
      <c r="M895" s="306"/>
      <c r="AE895" s="150"/>
      <c r="AF895" s="150"/>
    </row>
    <row r="896">
      <c r="M896" s="306"/>
      <c r="AE896" s="150"/>
      <c r="AF896" s="150"/>
    </row>
    <row r="897">
      <c r="M897" s="306"/>
      <c r="AE897" s="150"/>
      <c r="AF897" s="150"/>
    </row>
    <row r="898">
      <c r="M898" s="306"/>
      <c r="AE898" s="150"/>
      <c r="AF898" s="150"/>
    </row>
    <row r="899">
      <c r="M899" s="306"/>
      <c r="AE899" s="150"/>
      <c r="AF899" s="150"/>
    </row>
    <row r="900">
      <c r="M900" s="306"/>
      <c r="AE900" s="150"/>
      <c r="AF900" s="150"/>
    </row>
    <row r="901">
      <c r="M901" s="306"/>
      <c r="AE901" s="150"/>
      <c r="AF901" s="150"/>
    </row>
    <row r="902">
      <c r="M902" s="306"/>
      <c r="AE902" s="150"/>
      <c r="AF902" s="150"/>
    </row>
    <row r="903">
      <c r="M903" s="306"/>
      <c r="AE903" s="150"/>
      <c r="AF903" s="150"/>
    </row>
    <row r="904">
      <c r="M904" s="306"/>
      <c r="AE904" s="150"/>
      <c r="AF904" s="150"/>
    </row>
    <row r="905">
      <c r="M905" s="306"/>
      <c r="AE905" s="150"/>
      <c r="AF905" s="150"/>
    </row>
    <row r="906">
      <c r="M906" s="306"/>
      <c r="AE906" s="150"/>
      <c r="AF906" s="150"/>
    </row>
    <row r="907">
      <c r="M907" s="306"/>
      <c r="AE907" s="150"/>
      <c r="AF907" s="150"/>
    </row>
    <row r="908">
      <c r="M908" s="306"/>
      <c r="AE908" s="150"/>
      <c r="AF908" s="150"/>
    </row>
    <row r="909">
      <c r="M909" s="306"/>
      <c r="AE909" s="150"/>
      <c r="AF909" s="150"/>
    </row>
    <row r="910">
      <c r="M910" s="306"/>
      <c r="AE910" s="150"/>
      <c r="AF910" s="150"/>
    </row>
    <row r="911">
      <c r="M911" s="306"/>
      <c r="AE911" s="150"/>
      <c r="AF911" s="150"/>
    </row>
    <row r="912">
      <c r="M912" s="306"/>
      <c r="AE912" s="150"/>
      <c r="AF912" s="150"/>
    </row>
    <row r="913">
      <c r="M913" s="306"/>
      <c r="AE913" s="150"/>
      <c r="AF913" s="150"/>
    </row>
    <row r="914">
      <c r="M914" s="306"/>
      <c r="AE914" s="150"/>
      <c r="AF914" s="150"/>
    </row>
    <row r="915">
      <c r="M915" s="306"/>
      <c r="AE915" s="150"/>
      <c r="AF915" s="150"/>
    </row>
    <row r="916">
      <c r="M916" s="306"/>
      <c r="AE916" s="150"/>
      <c r="AF916" s="150"/>
    </row>
    <row r="917">
      <c r="M917" s="306"/>
      <c r="AE917" s="150"/>
      <c r="AF917" s="150"/>
    </row>
    <row r="918">
      <c r="M918" s="306"/>
      <c r="AE918" s="150"/>
      <c r="AF918" s="150"/>
    </row>
    <row r="919">
      <c r="M919" s="306"/>
      <c r="AE919" s="150"/>
      <c r="AF919" s="150"/>
    </row>
    <row r="920">
      <c r="M920" s="306"/>
      <c r="AE920" s="150"/>
      <c r="AF920" s="150"/>
    </row>
    <row r="921">
      <c r="M921" s="306"/>
      <c r="AE921" s="150"/>
      <c r="AF921" s="150"/>
    </row>
    <row r="922">
      <c r="M922" s="306"/>
      <c r="AE922" s="150"/>
      <c r="AF922" s="150"/>
    </row>
    <row r="923">
      <c r="M923" s="306"/>
      <c r="AE923" s="150"/>
      <c r="AF923" s="150"/>
    </row>
    <row r="924">
      <c r="M924" s="306"/>
      <c r="AE924" s="150"/>
      <c r="AF924" s="150"/>
    </row>
    <row r="925">
      <c r="M925" s="306"/>
      <c r="AE925" s="150"/>
      <c r="AF925" s="150"/>
    </row>
    <row r="926">
      <c r="M926" s="306"/>
      <c r="AE926" s="150"/>
      <c r="AF926" s="150"/>
    </row>
    <row r="927">
      <c r="M927" s="306"/>
      <c r="AE927" s="150"/>
      <c r="AF927" s="150"/>
    </row>
    <row r="928">
      <c r="M928" s="306"/>
      <c r="AE928" s="150"/>
      <c r="AF928" s="150"/>
    </row>
    <row r="929">
      <c r="M929" s="306"/>
      <c r="AE929" s="150"/>
      <c r="AF929" s="150"/>
    </row>
    <row r="930">
      <c r="M930" s="306"/>
      <c r="AE930" s="150"/>
      <c r="AF930" s="150"/>
    </row>
    <row r="931">
      <c r="M931" s="306"/>
      <c r="AE931" s="150"/>
      <c r="AF931" s="150"/>
    </row>
    <row r="932">
      <c r="M932" s="306"/>
      <c r="AE932" s="150"/>
      <c r="AF932" s="150"/>
    </row>
    <row r="933">
      <c r="M933" s="306"/>
      <c r="AE933" s="150"/>
      <c r="AF933" s="150"/>
    </row>
    <row r="934">
      <c r="M934" s="306"/>
      <c r="AE934" s="150"/>
      <c r="AF934" s="150"/>
    </row>
    <row r="935">
      <c r="M935" s="306"/>
      <c r="AE935" s="150"/>
      <c r="AF935" s="150"/>
    </row>
    <row r="936">
      <c r="M936" s="306"/>
      <c r="AE936" s="150"/>
      <c r="AF936" s="150"/>
    </row>
    <row r="937">
      <c r="M937" s="306"/>
      <c r="AE937" s="150"/>
      <c r="AF937" s="150"/>
    </row>
    <row r="938">
      <c r="M938" s="306"/>
      <c r="AE938" s="150"/>
      <c r="AF938" s="150"/>
    </row>
    <row r="939">
      <c r="M939" s="306"/>
      <c r="AE939" s="150"/>
      <c r="AF939" s="150"/>
    </row>
    <row r="940">
      <c r="M940" s="306"/>
      <c r="AE940" s="150"/>
      <c r="AF940" s="150"/>
    </row>
    <row r="941">
      <c r="M941" s="306"/>
      <c r="AE941" s="150"/>
      <c r="AF941" s="150"/>
    </row>
    <row r="942">
      <c r="M942" s="306"/>
      <c r="AE942" s="150"/>
      <c r="AF942" s="150"/>
    </row>
    <row r="943">
      <c r="M943" s="306"/>
      <c r="AE943" s="150"/>
      <c r="AF943" s="150"/>
    </row>
    <row r="944">
      <c r="M944" s="306"/>
      <c r="AE944" s="150"/>
      <c r="AF944" s="150"/>
    </row>
    <row r="945">
      <c r="M945" s="306"/>
      <c r="AE945" s="150"/>
      <c r="AF945" s="150"/>
    </row>
    <row r="946">
      <c r="M946" s="306"/>
      <c r="AE946" s="150"/>
      <c r="AF946" s="150"/>
    </row>
    <row r="947">
      <c r="M947" s="306"/>
      <c r="AE947" s="150"/>
      <c r="AF947" s="150"/>
    </row>
    <row r="948">
      <c r="M948" s="306"/>
      <c r="AE948" s="150"/>
      <c r="AF948" s="150"/>
    </row>
    <row r="949">
      <c r="M949" s="306"/>
      <c r="AE949" s="150"/>
      <c r="AF949" s="150"/>
    </row>
    <row r="950">
      <c r="M950" s="306"/>
      <c r="AE950" s="150"/>
      <c r="AF950" s="150"/>
    </row>
    <row r="951">
      <c r="M951" s="306"/>
      <c r="AE951" s="150"/>
      <c r="AF951" s="150"/>
    </row>
    <row r="952">
      <c r="M952" s="306"/>
      <c r="AE952" s="150"/>
      <c r="AF952" s="150"/>
    </row>
    <row r="953">
      <c r="M953" s="306"/>
      <c r="AE953" s="150"/>
      <c r="AF953" s="150"/>
    </row>
    <row r="954">
      <c r="M954" s="306"/>
      <c r="AE954" s="150"/>
      <c r="AF954" s="150"/>
    </row>
    <row r="955">
      <c r="M955" s="306"/>
      <c r="AE955" s="150"/>
      <c r="AF955" s="150"/>
    </row>
    <row r="956">
      <c r="M956" s="306"/>
      <c r="AE956" s="150"/>
      <c r="AF956" s="150"/>
    </row>
    <row r="957">
      <c r="M957" s="306"/>
      <c r="AE957" s="150"/>
      <c r="AF957" s="150"/>
    </row>
    <row r="958">
      <c r="M958" s="306"/>
      <c r="AE958" s="150"/>
      <c r="AF958" s="150"/>
    </row>
    <row r="959">
      <c r="M959" s="306"/>
      <c r="AE959" s="150"/>
      <c r="AF959" s="150"/>
    </row>
    <row r="960">
      <c r="M960" s="306"/>
      <c r="AE960" s="150"/>
      <c r="AF960" s="150"/>
    </row>
    <row r="961">
      <c r="M961" s="306"/>
      <c r="AE961" s="150"/>
      <c r="AF961" s="150"/>
    </row>
    <row r="962">
      <c r="M962" s="306"/>
      <c r="AE962" s="150"/>
      <c r="AF962" s="150"/>
    </row>
    <row r="963">
      <c r="M963" s="306"/>
      <c r="AE963" s="150"/>
      <c r="AF963" s="150"/>
    </row>
    <row r="964">
      <c r="M964" s="306"/>
      <c r="AE964" s="150"/>
      <c r="AF964" s="150"/>
    </row>
    <row r="965">
      <c r="M965" s="306"/>
      <c r="AE965" s="150"/>
      <c r="AF965" s="150"/>
    </row>
    <row r="966">
      <c r="M966" s="306"/>
      <c r="AE966" s="150"/>
      <c r="AF966" s="150"/>
    </row>
    <row r="967">
      <c r="M967" s="306"/>
      <c r="AE967" s="150"/>
      <c r="AF967" s="150"/>
    </row>
    <row r="968">
      <c r="M968" s="306"/>
      <c r="AE968" s="150"/>
      <c r="AF968" s="150"/>
    </row>
    <row r="969">
      <c r="M969" s="306"/>
      <c r="AE969" s="150"/>
      <c r="AF969" s="150"/>
    </row>
    <row r="970">
      <c r="M970" s="306"/>
      <c r="AE970" s="150"/>
      <c r="AF970" s="150"/>
    </row>
    <row r="971">
      <c r="M971" s="306"/>
      <c r="AE971" s="150"/>
      <c r="AF971" s="150"/>
    </row>
    <row r="972">
      <c r="M972" s="306"/>
      <c r="AE972" s="150"/>
      <c r="AF972" s="150"/>
    </row>
    <row r="973">
      <c r="M973" s="306"/>
      <c r="AE973" s="150"/>
      <c r="AF973" s="150"/>
    </row>
    <row r="974">
      <c r="M974" s="306"/>
      <c r="AE974" s="150"/>
      <c r="AF974" s="150"/>
    </row>
    <row r="975">
      <c r="M975" s="306"/>
      <c r="AE975" s="150"/>
      <c r="AF975" s="150"/>
    </row>
    <row r="976">
      <c r="M976" s="306"/>
      <c r="AE976" s="150"/>
      <c r="AF976" s="150"/>
    </row>
    <row r="977">
      <c r="M977" s="306"/>
      <c r="AE977" s="150"/>
      <c r="AF977" s="150"/>
    </row>
    <row r="978">
      <c r="M978" s="306"/>
      <c r="AE978" s="150"/>
      <c r="AF978" s="150"/>
    </row>
    <row r="979">
      <c r="M979" s="306"/>
      <c r="AE979" s="150"/>
      <c r="AF979" s="150"/>
    </row>
    <row r="980">
      <c r="M980" s="306"/>
      <c r="AE980" s="150"/>
      <c r="AF980" s="150"/>
    </row>
    <row r="981">
      <c r="M981" s="306"/>
      <c r="AE981" s="150"/>
      <c r="AF981" s="150"/>
    </row>
    <row r="982">
      <c r="M982" s="306"/>
      <c r="AE982" s="150"/>
      <c r="AF982" s="150"/>
    </row>
    <row r="983">
      <c r="M983" s="306"/>
      <c r="AE983" s="150"/>
      <c r="AF983" s="150"/>
    </row>
    <row r="984">
      <c r="M984" s="306"/>
      <c r="AE984" s="150"/>
      <c r="AF984" s="150"/>
    </row>
    <row r="985">
      <c r="M985" s="306"/>
      <c r="AE985" s="150"/>
      <c r="AF985" s="150"/>
    </row>
    <row r="986">
      <c r="M986" s="306"/>
      <c r="AE986" s="150"/>
      <c r="AF986" s="150"/>
    </row>
    <row r="987">
      <c r="M987" s="306"/>
      <c r="AE987" s="150"/>
      <c r="AF987" s="150"/>
    </row>
    <row r="988">
      <c r="M988" s="306"/>
      <c r="AE988" s="150"/>
      <c r="AF988" s="150"/>
    </row>
    <row r="989">
      <c r="M989" s="306"/>
      <c r="AE989" s="150"/>
      <c r="AF989" s="150"/>
    </row>
    <row r="990">
      <c r="M990" s="306"/>
      <c r="AE990" s="150"/>
      <c r="AF990" s="150"/>
    </row>
    <row r="991">
      <c r="M991" s="306"/>
      <c r="AE991" s="150"/>
      <c r="AF991" s="150"/>
    </row>
    <row r="992">
      <c r="M992" s="306"/>
      <c r="AE992" s="150"/>
      <c r="AF992" s="150"/>
    </row>
    <row r="993">
      <c r="M993" s="306"/>
      <c r="AE993" s="150"/>
      <c r="AF993" s="150"/>
    </row>
    <row r="994">
      <c r="M994" s="306"/>
      <c r="AE994" s="150"/>
      <c r="AF994" s="150"/>
    </row>
    <row r="995">
      <c r="M995" s="306"/>
      <c r="AE995" s="150"/>
      <c r="AF995" s="150"/>
    </row>
    <row r="996">
      <c r="M996" s="306"/>
      <c r="AE996" s="150"/>
      <c r="AF996" s="150"/>
    </row>
    <row r="997">
      <c r="M997" s="306"/>
      <c r="AE997" s="150"/>
      <c r="AF997" s="150"/>
    </row>
    <row r="998">
      <c r="M998" s="306"/>
      <c r="AE998" s="150"/>
      <c r="AF998" s="150"/>
    </row>
    <row r="999">
      <c r="M999" s="306"/>
      <c r="AE999" s="150"/>
      <c r="AF999" s="150"/>
    </row>
    <row r="1000">
      <c r="M1000" s="306"/>
      <c r="AE1000" s="150"/>
      <c r="AF1000" s="150"/>
    </row>
  </sheetData>
  <hyperlinks>
    <hyperlink r:id="rId1" ref="AE2"/>
    <hyperlink r:id="rId2" ref="AF2"/>
    <hyperlink r:id="rId3" ref="AG2"/>
    <hyperlink r:id="rId4" ref="AE3"/>
    <hyperlink r:id="rId5" ref="AF3"/>
    <hyperlink r:id="rId6" ref="AE4"/>
    <hyperlink r:id="rId7" ref="AF4"/>
    <hyperlink r:id="rId8" ref="AE5"/>
    <hyperlink r:id="rId9" ref="AF5"/>
    <hyperlink r:id="rId10" ref="AE6"/>
    <hyperlink r:id="rId11" ref="AF6"/>
    <hyperlink r:id="rId12" ref="AE7"/>
    <hyperlink r:id="rId13" ref="AE9"/>
    <hyperlink r:id="rId14" ref="AF9"/>
    <hyperlink r:id="rId15" ref="AE10"/>
    <hyperlink r:id="rId16" location=":~:text=4%3A31%20pm-,Aulas%20presenciais%20no%20Maranh%C3%A3o%20poder%C3%A3o%20retornar%20a%20partir%20de%2003,do%20dia%2003%20de%20agosto." ref="AE11"/>
    <hyperlink r:id="rId17" ref="AF11"/>
    <hyperlink r:id="rId18" ref="AE12"/>
    <hyperlink r:id="rId19" ref="AE13"/>
    <hyperlink r:id="rId20" ref="AF13"/>
    <hyperlink r:id="rId21" ref="AG13"/>
    <hyperlink r:id="rId22" ref="AE14"/>
    <hyperlink r:id="rId23" ref="AF14"/>
    <hyperlink r:id="rId24" ref="AE15"/>
    <hyperlink r:id="rId25" ref="AF15"/>
    <hyperlink r:id="rId26" ref="AE16"/>
    <hyperlink r:id="rId27" ref="AE17"/>
    <hyperlink r:id="rId28" ref="AE19"/>
    <hyperlink r:id="rId29" ref="AE20"/>
    <hyperlink r:id="rId30" ref="AF20"/>
    <hyperlink r:id="rId31" ref="AE21"/>
    <hyperlink r:id="rId32" ref="AF21"/>
    <hyperlink r:id="rId33" ref="AE22"/>
    <hyperlink r:id="rId34" ref="AE23"/>
    <hyperlink r:id="rId35" ref="AF23"/>
    <hyperlink r:id="rId36" ref="AE24"/>
    <hyperlink r:id="rId37" ref="AE25"/>
    <hyperlink r:id="rId38" ref="AE26"/>
    <hyperlink r:id="rId39" ref="AE28"/>
  </hyperlinks>
  <drawing r:id="rId40"/>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4.43" defaultRowHeight="15.75"/>
  <cols>
    <col customWidth="1" min="1" max="1" width="20.57"/>
    <col customWidth="1" min="3" max="3" width="18.29"/>
    <col customWidth="1" min="12" max="12" width="52.14"/>
    <col customWidth="1" min="13" max="13" width="57.57"/>
    <col customWidth="1" min="24" max="24" width="26.86"/>
    <col customWidth="1" min="33" max="33" width="33.43"/>
  </cols>
  <sheetData>
    <row r="1">
      <c r="A1" s="14" t="s">
        <v>3435</v>
      </c>
      <c r="B1" s="16" t="s">
        <v>2</v>
      </c>
      <c r="C1" s="16" t="s">
        <v>3</v>
      </c>
      <c r="D1" s="16" t="s">
        <v>4</v>
      </c>
      <c r="E1" s="16" t="s">
        <v>5</v>
      </c>
      <c r="F1" s="16" t="s">
        <v>6</v>
      </c>
      <c r="G1" s="17" t="s">
        <v>3436</v>
      </c>
      <c r="H1" s="16" t="s">
        <v>8</v>
      </c>
      <c r="I1" s="18" t="s">
        <v>9</v>
      </c>
      <c r="J1" s="16" t="s">
        <v>10</v>
      </c>
      <c r="K1" s="16" t="s">
        <v>11</v>
      </c>
      <c r="L1" s="16" t="s">
        <v>12</v>
      </c>
      <c r="M1" s="23" t="s">
        <v>18</v>
      </c>
      <c r="N1" s="16" t="s">
        <v>20</v>
      </c>
      <c r="O1" s="16" t="s">
        <v>21</v>
      </c>
      <c r="P1" s="16" t="s">
        <v>22</v>
      </c>
      <c r="Q1" s="16" t="s">
        <v>3439</v>
      </c>
      <c r="R1" s="16" t="s">
        <v>24</v>
      </c>
      <c r="S1" s="16" t="s">
        <v>25</v>
      </c>
      <c r="T1" s="16" t="s">
        <v>26</v>
      </c>
      <c r="U1" s="16" t="s">
        <v>27</v>
      </c>
      <c r="V1" s="16" t="s">
        <v>28</v>
      </c>
      <c r="W1" s="16" t="s">
        <v>3546</v>
      </c>
      <c r="X1" s="16" t="s">
        <v>30</v>
      </c>
      <c r="Y1" s="16" t="s">
        <v>33</v>
      </c>
      <c r="Z1" s="16" t="s">
        <v>34</v>
      </c>
      <c r="AA1" s="16" t="s">
        <v>35</v>
      </c>
      <c r="AB1" s="16" t="s">
        <v>36</v>
      </c>
      <c r="AC1" s="22" t="s">
        <v>37</v>
      </c>
      <c r="AD1" s="22" t="s">
        <v>38</v>
      </c>
      <c r="AE1" s="22" t="s">
        <v>39</v>
      </c>
      <c r="AF1" s="22" t="s">
        <v>40</v>
      </c>
      <c r="AG1" s="16" t="s">
        <v>41</v>
      </c>
      <c r="AH1" s="16" t="s">
        <v>42</v>
      </c>
      <c r="AI1" s="16" t="s">
        <v>43</v>
      </c>
      <c r="AJ1" s="15" t="s">
        <v>43</v>
      </c>
      <c r="AK1" s="22" t="s">
        <v>44</v>
      </c>
      <c r="AL1" s="16" t="s">
        <v>45</v>
      </c>
    </row>
    <row r="2">
      <c r="A2" s="307" t="s">
        <v>3547</v>
      </c>
      <c r="B2" s="26" t="s">
        <v>49</v>
      </c>
      <c r="C2" s="27" t="s">
        <v>108</v>
      </c>
      <c r="D2" s="284" t="s">
        <v>51</v>
      </c>
      <c r="F2" s="308">
        <v>43907.0</v>
      </c>
      <c r="G2" s="84">
        <v>1.0</v>
      </c>
      <c r="H2" s="308">
        <v>43921.0</v>
      </c>
      <c r="I2" s="84">
        <v>2.0</v>
      </c>
      <c r="AI2" s="68" t="s">
        <v>3548</v>
      </c>
      <c r="AJ2" s="50" t="s">
        <v>3549</v>
      </c>
      <c r="AK2" s="68" t="s">
        <v>3550</v>
      </c>
    </row>
    <row r="3">
      <c r="A3" s="307" t="s">
        <v>3551</v>
      </c>
      <c r="B3" s="26" t="s">
        <v>49</v>
      </c>
      <c r="C3" s="27" t="s">
        <v>108</v>
      </c>
      <c r="D3" s="284" t="s">
        <v>51</v>
      </c>
      <c r="AI3" s="68" t="s">
        <v>3552</v>
      </c>
    </row>
    <row r="4">
      <c r="A4" s="307" t="s">
        <v>3553</v>
      </c>
      <c r="B4" s="26" t="s">
        <v>49</v>
      </c>
      <c r="C4" s="27" t="s">
        <v>108</v>
      </c>
      <c r="D4" s="284" t="s">
        <v>51</v>
      </c>
      <c r="F4" s="309">
        <v>43902.0</v>
      </c>
      <c r="G4" s="295">
        <v>0.0</v>
      </c>
      <c r="H4" s="309">
        <v>43919.0</v>
      </c>
      <c r="L4" s="49" t="s">
        <v>3554</v>
      </c>
      <c r="M4" s="49" t="s">
        <v>3555</v>
      </c>
      <c r="AI4" s="52" t="s">
        <v>3556</v>
      </c>
      <c r="AJ4" s="52" t="s">
        <v>3557</v>
      </c>
    </row>
    <row r="5">
      <c r="A5" s="307" t="s">
        <v>3558</v>
      </c>
      <c r="B5" s="26" t="s">
        <v>49</v>
      </c>
      <c r="C5" s="27" t="s">
        <v>108</v>
      </c>
      <c r="D5" s="284" t="s">
        <v>51</v>
      </c>
      <c r="F5" s="309">
        <v>43903.0</v>
      </c>
      <c r="G5" s="295">
        <v>0.0</v>
      </c>
      <c r="H5" s="309">
        <v>43921.0</v>
      </c>
      <c r="I5" s="295">
        <v>2.0</v>
      </c>
      <c r="J5" s="295" t="s">
        <v>51</v>
      </c>
      <c r="K5" s="295" t="s">
        <v>3559</v>
      </c>
      <c r="L5" s="296" t="s">
        <v>3560</v>
      </c>
      <c r="AI5" s="50" t="s">
        <v>3561</v>
      </c>
      <c r="AJ5" s="45" t="s">
        <v>3562</v>
      </c>
      <c r="AK5" s="68" t="s">
        <v>3563</v>
      </c>
    </row>
    <row r="6">
      <c r="A6" s="307" t="s">
        <v>3564</v>
      </c>
      <c r="B6" s="26" t="s">
        <v>49</v>
      </c>
      <c r="C6" s="27" t="s">
        <v>108</v>
      </c>
      <c r="D6" s="284" t="s">
        <v>51</v>
      </c>
      <c r="M6" s="310" t="s">
        <v>3565</v>
      </c>
      <c r="AI6" s="67" t="s">
        <v>3566</v>
      </c>
    </row>
    <row r="7">
      <c r="A7" s="307" t="s">
        <v>3567</v>
      </c>
      <c r="B7" s="26" t="s">
        <v>49</v>
      </c>
      <c r="C7" s="27" t="s">
        <v>108</v>
      </c>
      <c r="D7" s="284" t="s">
        <v>51</v>
      </c>
    </row>
    <row r="8">
      <c r="A8" s="307" t="s">
        <v>3568</v>
      </c>
      <c r="B8" s="26" t="s">
        <v>49</v>
      </c>
      <c r="C8" s="27" t="s">
        <v>108</v>
      </c>
      <c r="D8" s="284" t="s">
        <v>51</v>
      </c>
    </row>
    <row r="9">
      <c r="A9" s="307" t="s">
        <v>3569</v>
      </c>
      <c r="B9" s="26" t="s">
        <v>49</v>
      </c>
      <c r="C9" s="27" t="s">
        <v>108</v>
      </c>
      <c r="D9" s="284" t="s">
        <v>51</v>
      </c>
      <c r="F9" s="309">
        <v>43909.0</v>
      </c>
      <c r="G9" s="295">
        <v>17.0</v>
      </c>
      <c r="H9" s="309">
        <v>43921.0</v>
      </c>
      <c r="I9" s="295">
        <v>3.0</v>
      </c>
      <c r="J9" s="295" t="s">
        <v>51</v>
      </c>
      <c r="K9" s="288">
        <v>43935.0</v>
      </c>
      <c r="L9" s="311" t="s">
        <v>3570</v>
      </c>
      <c r="M9" s="311" t="s">
        <v>3571</v>
      </c>
      <c r="N9" s="295" t="s">
        <v>51</v>
      </c>
      <c r="AI9" s="68" t="s">
        <v>3572</v>
      </c>
      <c r="AJ9" s="64" t="s">
        <v>3573</v>
      </c>
    </row>
    <row r="10">
      <c r="A10" s="307" t="s">
        <v>3574</v>
      </c>
      <c r="B10" s="26" t="s">
        <v>49</v>
      </c>
      <c r="C10" s="27" t="s">
        <v>108</v>
      </c>
      <c r="D10" s="284" t="s">
        <v>51</v>
      </c>
      <c r="M10" s="310" t="s">
        <v>3575</v>
      </c>
      <c r="N10" s="295" t="s">
        <v>51</v>
      </c>
      <c r="O10" s="295" t="s">
        <v>58</v>
      </c>
      <c r="P10" s="295" t="s">
        <v>58</v>
      </c>
      <c r="AI10" s="68" t="s">
        <v>3576</v>
      </c>
    </row>
    <row r="11">
      <c r="A11" s="307" t="s">
        <v>3577</v>
      </c>
      <c r="B11" s="26" t="s">
        <v>49</v>
      </c>
      <c r="C11" s="27" t="s">
        <v>108</v>
      </c>
      <c r="D11" s="284" t="s">
        <v>51</v>
      </c>
    </row>
    <row r="12">
      <c r="A12" s="307" t="s">
        <v>3578</v>
      </c>
      <c r="B12" s="26" t="s">
        <v>49</v>
      </c>
      <c r="C12" s="27" t="s">
        <v>108</v>
      </c>
      <c r="D12" s="284" t="s">
        <v>51</v>
      </c>
    </row>
    <row r="13">
      <c r="A13" s="307" t="s">
        <v>3579</v>
      </c>
      <c r="B13" s="26" t="s">
        <v>49</v>
      </c>
      <c r="C13" s="27" t="s">
        <v>108</v>
      </c>
      <c r="D13" s="284" t="s">
        <v>51</v>
      </c>
      <c r="F13" s="309">
        <v>43899.0</v>
      </c>
      <c r="G13" s="295">
        <v>15.0</v>
      </c>
      <c r="H13" s="309">
        <v>43921.0</v>
      </c>
      <c r="L13" s="310" t="s">
        <v>3580</v>
      </c>
      <c r="AF13" s="295" t="s">
        <v>51</v>
      </c>
      <c r="AG13" s="296" t="s">
        <v>3581</v>
      </c>
      <c r="AI13" s="68" t="s">
        <v>3582</v>
      </c>
      <c r="AJ13" s="68" t="s">
        <v>3583</v>
      </c>
    </row>
    <row r="14">
      <c r="A14" s="307" t="s">
        <v>3584</v>
      </c>
      <c r="B14" s="26" t="s">
        <v>49</v>
      </c>
      <c r="C14" s="27" t="s">
        <v>108</v>
      </c>
      <c r="D14" s="284" t="s">
        <v>51</v>
      </c>
      <c r="L14" s="310" t="s">
        <v>3585</v>
      </c>
      <c r="M14" s="312" t="s">
        <v>3586</v>
      </c>
      <c r="O14" s="84" t="s">
        <v>51</v>
      </c>
      <c r="W14" s="295" t="s">
        <v>51</v>
      </c>
      <c r="X14" s="290" t="s">
        <v>3587</v>
      </c>
      <c r="AI14" s="67" t="s">
        <v>3588</v>
      </c>
    </row>
    <row r="15">
      <c r="A15" s="307" t="s">
        <v>3589</v>
      </c>
      <c r="B15" s="26" t="s">
        <v>49</v>
      </c>
      <c r="C15" s="27" t="s">
        <v>108</v>
      </c>
      <c r="D15" s="284" t="s">
        <v>51</v>
      </c>
    </row>
    <row r="16">
      <c r="A16" s="307" t="s">
        <v>3590</v>
      </c>
      <c r="B16" s="26" t="s">
        <v>49</v>
      </c>
      <c r="C16" s="27" t="s">
        <v>108</v>
      </c>
      <c r="D16" s="284" t="s">
        <v>51</v>
      </c>
    </row>
    <row r="17">
      <c r="A17" s="307" t="s">
        <v>3591</v>
      </c>
      <c r="B17" s="26" t="s">
        <v>49</v>
      </c>
      <c r="C17" s="27" t="s">
        <v>108</v>
      </c>
      <c r="D17" s="284" t="s">
        <v>51</v>
      </c>
    </row>
    <row r="18">
      <c r="A18" s="307" t="s">
        <v>3592</v>
      </c>
      <c r="B18" s="26" t="s">
        <v>49</v>
      </c>
      <c r="C18" s="27" t="s">
        <v>108</v>
      </c>
      <c r="D18" s="284" t="s">
        <v>51</v>
      </c>
    </row>
    <row r="19">
      <c r="A19" s="307" t="s">
        <v>3593</v>
      </c>
      <c r="B19" s="26" t="s">
        <v>49</v>
      </c>
      <c r="C19" s="27" t="s">
        <v>108</v>
      </c>
      <c r="D19" s="284" t="s">
        <v>51</v>
      </c>
    </row>
    <row r="20">
      <c r="A20" s="307" t="s">
        <v>3594</v>
      </c>
      <c r="B20" s="26" t="s">
        <v>49</v>
      </c>
      <c r="C20" s="27" t="s">
        <v>108</v>
      </c>
      <c r="D20" s="284" t="s">
        <v>51</v>
      </c>
    </row>
    <row r="21">
      <c r="A21" s="307" t="s">
        <v>3595</v>
      </c>
      <c r="B21" s="26" t="s">
        <v>49</v>
      </c>
      <c r="C21" s="27" t="s">
        <v>108</v>
      </c>
      <c r="D21" s="284" t="s">
        <v>51</v>
      </c>
      <c r="M21" s="310" t="s">
        <v>3596</v>
      </c>
      <c r="N21" s="84" t="s">
        <v>51</v>
      </c>
      <c r="AI21" s="68" t="s">
        <v>3597</v>
      </c>
    </row>
    <row r="22">
      <c r="A22" s="307" t="s">
        <v>3598</v>
      </c>
      <c r="B22" s="26" t="s">
        <v>49</v>
      </c>
      <c r="C22" s="27" t="s">
        <v>108</v>
      </c>
      <c r="D22" s="284" t="s">
        <v>51</v>
      </c>
    </row>
    <row r="23">
      <c r="A23" s="307" t="s">
        <v>3599</v>
      </c>
      <c r="B23" s="26" t="s">
        <v>49</v>
      </c>
      <c r="C23" s="27" t="s">
        <v>108</v>
      </c>
      <c r="D23" s="284" t="s">
        <v>51</v>
      </c>
    </row>
    <row r="24">
      <c r="A24" s="307" t="s">
        <v>3600</v>
      </c>
      <c r="B24" s="26" t="s">
        <v>49</v>
      </c>
      <c r="C24" s="27" t="s">
        <v>108</v>
      </c>
      <c r="D24" s="284" t="s">
        <v>51</v>
      </c>
    </row>
    <row r="25">
      <c r="A25" s="307" t="s">
        <v>3601</v>
      </c>
      <c r="B25" s="26" t="s">
        <v>49</v>
      </c>
      <c r="C25" s="27" t="s">
        <v>108</v>
      </c>
      <c r="D25" s="284" t="s">
        <v>51</v>
      </c>
    </row>
    <row r="26">
      <c r="A26" s="307" t="s">
        <v>3602</v>
      </c>
      <c r="B26" s="26" t="s">
        <v>49</v>
      </c>
      <c r="C26" s="27" t="s">
        <v>108</v>
      </c>
      <c r="D26" s="284" t="s">
        <v>51</v>
      </c>
    </row>
    <row r="27">
      <c r="A27" s="307" t="s">
        <v>3603</v>
      </c>
      <c r="B27" s="26" t="s">
        <v>49</v>
      </c>
      <c r="C27" s="27" t="s">
        <v>108</v>
      </c>
      <c r="D27" s="284" t="s">
        <v>51</v>
      </c>
    </row>
    <row r="28">
      <c r="A28" s="307" t="s">
        <v>3604</v>
      </c>
      <c r="B28" s="26" t="s">
        <v>49</v>
      </c>
      <c r="C28" s="27" t="s">
        <v>108</v>
      </c>
      <c r="D28" s="284" t="s">
        <v>51</v>
      </c>
    </row>
    <row r="29">
      <c r="A29" s="307" t="s">
        <v>3605</v>
      </c>
      <c r="B29" s="26" t="s">
        <v>49</v>
      </c>
      <c r="C29" s="27" t="s">
        <v>108</v>
      </c>
      <c r="D29" s="284" t="s">
        <v>51</v>
      </c>
    </row>
    <row r="30">
      <c r="A30" s="133"/>
    </row>
    <row r="31">
      <c r="A31" s="133"/>
    </row>
    <row r="32">
      <c r="A32" s="133"/>
    </row>
    <row r="33">
      <c r="A33" s="133"/>
    </row>
    <row r="34">
      <c r="A34" s="133"/>
    </row>
    <row r="35">
      <c r="A35" s="133"/>
    </row>
    <row r="36">
      <c r="A36" s="133"/>
    </row>
    <row r="37">
      <c r="A37" s="133"/>
    </row>
    <row r="38">
      <c r="A38" s="133"/>
    </row>
    <row r="39">
      <c r="A39" s="133"/>
    </row>
    <row r="40">
      <c r="A40" s="133"/>
    </row>
    <row r="41">
      <c r="A41" s="133"/>
    </row>
    <row r="42">
      <c r="A42" s="133"/>
    </row>
    <row r="43">
      <c r="A43" s="133"/>
    </row>
    <row r="44">
      <c r="A44" s="133"/>
    </row>
    <row r="45">
      <c r="A45" s="133"/>
    </row>
    <row r="46">
      <c r="A46" s="133"/>
    </row>
    <row r="47">
      <c r="A47" s="133"/>
    </row>
    <row r="48">
      <c r="A48" s="133"/>
    </row>
    <row r="49">
      <c r="A49" s="133"/>
    </row>
    <row r="50">
      <c r="A50" s="133"/>
    </row>
    <row r="51">
      <c r="A51" s="133"/>
    </row>
    <row r="52">
      <c r="A52" s="133"/>
    </row>
    <row r="53">
      <c r="A53" s="133"/>
    </row>
    <row r="54">
      <c r="A54" s="133"/>
    </row>
    <row r="55">
      <c r="A55" s="133"/>
    </row>
    <row r="56">
      <c r="A56" s="133"/>
    </row>
    <row r="57">
      <c r="A57" s="133"/>
    </row>
    <row r="58">
      <c r="A58" s="133"/>
    </row>
    <row r="59">
      <c r="A59" s="133"/>
    </row>
    <row r="60">
      <c r="A60" s="133"/>
    </row>
    <row r="61">
      <c r="A61" s="133"/>
    </row>
    <row r="62">
      <c r="A62" s="133"/>
    </row>
    <row r="63">
      <c r="A63" s="133"/>
    </row>
    <row r="64">
      <c r="A64" s="133"/>
    </row>
    <row r="65">
      <c r="A65" s="133"/>
    </row>
    <row r="66">
      <c r="A66" s="133"/>
    </row>
    <row r="67">
      <c r="A67" s="133"/>
    </row>
    <row r="68">
      <c r="A68" s="133"/>
    </row>
    <row r="69">
      <c r="A69" s="133"/>
    </row>
    <row r="70">
      <c r="A70" s="133"/>
    </row>
    <row r="71">
      <c r="A71" s="133"/>
    </row>
    <row r="72">
      <c r="A72" s="133"/>
    </row>
    <row r="73">
      <c r="A73" s="133"/>
    </row>
    <row r="74">
      <c r="A74" s="133"/>
    </row>
    <row r="75">
      <c r="A75" s="133"/>
    </row>
    <row r="76">
      <c r="A76" s="133"/>
    </row>
    <row r="77">
      <c r="A77" s="133"/>
    </row>
    <row r="78">
      <c r="A78" s="133"/>
    </row>
    <row r="79">
      <c r="A79" s="133"/>
    </row>
    <row r="80">
      <c r="A80" s="133"/>
    </row>
    <row r="81">
      <c r="A81" s="133"/>
    </row>
    <row r="82">
      <c r="A82" s="133"/>
    </row>
    <row r="83">
      <c r="A83" s="133"/>
    </row>
    <row r="84">
      <c r="A84" s="133"/>
    </row>
    <row r="85">
      <c r="A85" s="133"/>
    </row>
    <row r="86">
      <c r="A86" s="133"/>
    </row>
    <row r="87">
      <c r="A87" s="133"/>
    </row>
    <row r="88">
      <c r="A88" s="133"/>
    </row>
    <row r="89">
      <c r="A89" s="133"/>
    </row>
    <row r="90">
      <c r="A90" s="133"/>
    </row>
    <row r="91">
      <c r="A91" s="133"/>
    </row>
    <row r="92">
      <c r="A92" s="133"/>
    </row>
    <row r="93">
      <c r="A93" s="133"/>
    </row>
    <row r="94">
      <c r="A94" s="133"/>
    </row>
    <row r="95">
      <c r="A95" s="133"/>
    </row>
    <row r="96">
      <c r="A96" s="133"/>
    </row>
    <row r="97">
      <c r="A97" s="133"/>
    </row>
    <row r="98">
      <c r="A98" s="133"/>
    </row>
    <row r="99">
      <c r="A99" s="133"/>
    </row>
    <row r="100">
      <c r="A100" s="133"/>
    </row>
    <row r="101">
      <c r="A101" s="133"/>
    </row>
    <row r="102">
      <c r="A102" s="133"/>
    </row>
    <row r="103">
      <c r="A103" s="133"/>
    </row>
    <row r="104">
      <c r="A104" s="133"/>
    </row>
    <row r="105">
      <c r="A105" s="133"/>
    </row>
    <row r="106">
      <c r="A106" s="133"/>
    </row>
    <row r="107">
      <c r="A107" s="133"/>
    </row>
    <row r="108">
      <c r="A108" s="133"/>
    </row>
    <row r="109">
      <c r="A109" s="133"/>
    </row>
    <row r="110">
      <c r="A110" s="133"/>
    </row>
    <row r="111">
      <c r="A111" s="133"/>
    </row>
    <row r="112">
      <c r="A112" s="133"/>
    </row>
    <row r="113">
      <c r="A113" s="133"/>
    </row>
    <row r="114">
      <c r="A114" s="133"/>
    </row>
    <row r="115">
      <c r="A115" s="133"/>
    </row>
    <row r="116">
      <c r="A116" s="133"/>
    </row>
    <row r="117">
      <c r="A117" s="133"/>
    </row>
    <row r="118">
      <c r="A118" s="133"/>
    </row>
    <row r="119">
      <c r="A119" s="133"/>
    </row>
    <row r="120">
      <c r="A120" s="133"/>
    </row>
    <row r="121">
      <c r="A121" s="133"/>
    </row>
    <row r="122">
      <c r="A122" s="133"/>
    </row>
    <row r="123">
      <c r="A123" s="133"/>
    </row>
    <row r="124">
      <c r="A124" s="133"/>
    </row>
    <row r="125">
      <c r="A125" s="133"/>
    </row>
    <row r="126">
      <c r="A126" s="133"/>
    </row>
    <row r="127">
      <c r="A127" s="133"/>
    </row>
    <row r="128">
      <c r="A128" s="133"/>
    </row>
    <row r="129">
      <c r="A129" s="133"/>
    </row>
    <row r="130">
      <c r="A130" s="133"/>
    </row>
    <row r="131">
      <c r="A131" s="133"/>
    </row>
    <row r="132">
      <c r="A132" s="133"/>
    </row>
    <row r="133">
      <c r="A133" s="133"/>
    </row>
    <row r="134">
      <c r="A134" s="133"/>
    </row>
    <row r="135">
      <c r="A135" s="133"/>
    </row>
    <row r="136">
      <c r="A136" s="133"/>
    </row>
    <row r="137">
      <c r="A137" s="133"/>
    </row>
    <row r="138">
      <c r="A138" s="133"/>
    </row>
    <row r="139">
      <c r="A139" s="133"/>
    </row>
    <row r="140">
      <c r="A140" s="133"/>
    </row>
    <row r="141">
      <c r="A141" s="133"/>
    </row>
    <row r="142">
      <c r="A142" s="133"/>
    </row>
    <row r="143">
      <c r="A143" s="133"/>
    </row>
    <row r="144">
      <c r="A144" s="133"/>
    </row>
    <row r="145">
      <c r="A145" s="133"/>
    </row>
    <row r="146">
      <c r="A146" s="133"/>
    </row>
    <row r="147">
      <c r="A147" s="133"/>
    </row>
    <row r="148">
      <c r="A148" s="133"/>
    </row>
    <row r="149">
      <c r="A149" s="133"/>
    </row>
    <row r="150">
      <c r="A150" s="133"/>
    </row>
    <row r="151">
      <c r="A151" s="133"/>
    </row>
    <row r="152">
      <c r="A152" s="133"/>
    </row>
    <row r="153">
      <c r="A153" s="133"/>
    </row>
    <row r="154">
      <c r="A154" s="133"/>
    </row>
    <row r="155">
      <c r="A155" s="133"/>
    </row>
    <row r="156">
      <c r="A156" s="133"/>
    </row>
    <row r="157">
      <c r="A157" s="133"/>
    </row>
    <row r="158">
      <c r="A158" s="133"/>
    </row>
    <row r="159">
      <c r="A159" s="133"/>
    </row>
    <row r="160">
      <c r="A160" s="133"/>
    </row>
    <row r="161">
      <c r="A161" s="133"/>
    </row>
    <row r="162">
      <c r="A162" s="133"/>
    </row>
    <row r="163">
      <c r="A163" s="133"/>
    </row>
    <row r="164">
      <c r="A164" s="133"/>
    </row>
    <row r="165">
      <c r="A165" s="133"/>
    </row>
    <row r="166">
      <c r="A166" s="133"/>
    </row>
    <row r="167">
      <c r="A167" s="133"/>
    </row>
    <row r="168">
      <c r="A168" s="133"/>
    </row>
    <row r="169">
      <c r="A169" s="133"/>
    </row>
    <row r="170">
      <c r="A170" s="133"/>
    </row>
    <row r="171">
      <c r="A171" s="133"/>
    </row>
    <row r="172">
      <c r="A172" s="133"/>
    </row>
    <row r="173">
      <c r="A173" s="133"/>
    </row>
    <row r="174">
      <c r="A174" s="133"/>
    </row>
    <row r="175">
      <c r="A175" s="133"/>
    </row>
    <row r="176">
      <c r="A176" s="133"/>
    </row>
    <row r="177">
      <c r="A177" s="133"/>
    </row>
    <row r="178">
      <c r="A178" s="133"/>
    </row>
    <row r="179">
      <c r="A179" s="133"/>
    </row>
    <row r="180">
      <c r="A180" s="133"/>
    </row>
    <row r="181">
      <c r="A181" s="133"/>
    </row>
    <row r="182">
      <c r="A182" s="133"/>
    </row>
    <row r="183">
      <c r="A183" s="133"/>
    </row>
    <row r="184">
      <c r="A184" s="133"/>
    </row>
    <row r="185">
      <c r="A185" s="133"/>
    </row>
    <row r="186">
      <c r="A186" s="133"/>
    </row>
    <row r="187">
      <c r="A187" s="133"/>
    </row>
    <row r="188">
      <c r="A188" s="133"/>
    </row>
    <row r="189">
      <c r="A189" s="133"/>
    </row>
    <row r="190">
      <c r="A190" s="133"/>
    </row>
    <row r="191">
      <c r="A191" s="133"/>
    </row>
    <row r="192">
      <c r="A192" s="133"/>
    </row>
    <row r="193">
      <c r="A193" s="133"/>
    </row>
    <row r="194">
      <c r="A194" s="133"/>
    </row>
    <row r="195">
      <c r="A195" s="133"/>
    </row>
    <row r="196">
      <c r="A196" s="133"/>
    </row>
    <row r="197">
      <c r="A197" s="133"/>
    </row>
    <row r="198">
      <c r="A198" s="133"/>
    </row>
    <row r="199">
      <c r="A199" s="133"/>
    </row>
    <row r="200">
      <c r="A200" s="133"/>
    </row>
    <row r="201">
      <c r="A201" s="133"/>
    </row>
    <row r="202">
      <c r="A202" s="133"/>
    </row>
    <row r="203">
      <c r="A203" s="133"/>
    </row>
    <row r="204">
      <c r="A204" s="133"/>
    </row>
    <row r="205">
      <c r="A205" s="133"/>
    </row>
    <row r="206">
      <c r="A206" s="133"/>
    </row>
    <row r="207">
      <c r="A207" s="133"/>
    </row>
    <row r="208">
      <c r="A208" s="133"/>
    </row>
    <row r="209">
      <c r="A209" s="133"/>
    </row>
    <row r="210">
      <c r="A210" s="133"/>
    </row>
    <row r="211">
      <c r="A211" s="133"/>
    </row>
    <row r="212">
      <c r="A212" s="133"/>
    </row>
    <row r="213">
      <c r="A213" s="133"/>
    </row>
    <row r="214">
      <c r="A214" s="133"/>
    </row>
    <row r="215">
      <c r="A215" s="133"/>
    </row>
    <row r="216">
      <c r="A216" s="133"/>
    </row>
    <row r="217">
      <c r="A217" s="133"/>
    </row>
    <row r="218">
      <c r="A218" s="133"/>
    </row>
    <row r="219">
      <c r="A219" s="133"/>
    </row>
    <row r="220">
      <c r="A220" s="133"/>
    </row>
    <row r="221">
      <c r="A221" s="133"/>
    </row>
    <row r="222">
      <c r="A222" s="133"/>
    </row>
    <row r="223">
      <c r="A223" s="133"/>
    </row>
    <row r="224">
      <c r="A224" s="133"/>
    </row>
    <row r="225">
      <c r="A225" s="133"/>
    </row>
    <row r="226">
      <c r="A226" s="133"/>
    </row>
    <row r="227">
      <c r="A227" s="133"/>
    </row>
    <row r="228">
      <c r="A228" s="133"/>
    </row>
    <row r="229">
      <c r="A229" s="133"/>
    </row>
    <row r="230">
      <c r="A230" s="133"/>
    </row>
    <row r="231">
      <c r="A231" s="133"/>
    </row>
    <row r="232">
      <c r="A232" s="133"/>
    </row>
    <row r="233">
      <c r="A233" s="133"/>
    </row>
    <row r="234">
      <c r="A234" s="133"/>
    </row>
    <row r="235">
      <c r="A235" s="133"/>
    </row>
    <row r="236">
      <c r="A236" s="133"/>
    </row>
    <row r="237">
      <c r="A237" s="133"/>
    </row>
    <row r="238">
      <c r="A238" s="133"/>
    </row>
    <row r="239">
      <c r="A239" s="133"/>
    </row>
    <row r="240">
      <c r="A240" s="133"/>
    </row>
    <row r="241">
      <c r="A241" s="133"/>
    </row>
    <row r="242">
      <c r="A242" s="133"/>
    </row>
    <row r="243">
      <c r="A243" s="133"/>
    </row>
    <row r="244">
      <c r="A244" s="133"/>
    </row>
    <row r="245">
      <c r="A245" s="133"/>
    </row>
    <row r="246">
      <c r="A246" s="133"/>
    </row>
    <row r="247">
      <c r="A247" s="133"/>
    </row>
    <row r="248">
      <c r="A248" s="133"/>
    </row>
    <row r="249">
      <c r="A249" s="133"/>
    </row>
    <row r="250">
      <c r="A250" s="133"/>
    </row>
    <row r="251">
      <c r="A251" s="133"/>
    </row>
    <row r="252">
      <c r="A252" s="133"/>
    </row>
    <row r="253">
      <c r="A253" s="133"/>
    </row>
    <row r="254">
      <c r="A254" s="133"/>
    </row>
    <row r="255">
      <c r="A255" s="133"/>
    </row>
    <row r="256">
      <c r="A256" s="133"/>
    </row>
    <row r="257">
      <c r="A257" s="133"/>
    </row>
    <row r="258">
      <c r="A258" s="133"/>
    </row>
    <row r="259">
      <c r="A259" s="133"/>
    </row>
    <row r="260">
      <c r="A260" s="133"/>
    </row>
    <row r="261">
      <c r="A261" s="133"/>
    </row>
    <row r="262">
      <c r="A262" s="133"/>
    </row>
    <row r="263">
      <c r="A263" s="133"/>
    </row>
    <row r="264">
      <c r="A264" s="133"/>
    </row>
    <row r="265">
      <c r="A265" s="133"/>
    </row>
    <row r="266">
      <c r="A266" s="133"/>
    </row>
    <row r="267">
      <c r="A267" s="133"/>
    </row>
    <row r="268">
      <c r="A268" s="133"/>
    </row>
    <row r="269">
      <c r="A269" s="133"/>
    </row>
    <row r="270">
      <c r="A270" s="133"/>
    </row>
    <row r="271">
      <c r="A271" s="133"/>
    </row>
    <row r="272">
      <c r="A272" s="133"/>
    </row>
    <row r="273">
      <c r="A273" s="133"/>
    </row>
    <row r="274">
      <c r="A274" s="133"/>
    </row>
    <row r="275">
      <c r="A275" s="133"/>
    </row>
    <row r="276">
      <c r="A276" s="133"/>
    </row>
    <row r="277">
      <c r="A277" s="133"/>
    </row>
    <row r="278">
      <c r="A278" s="133"/>
    </row>
    <row r="279">
      <c r="A279" s="133"/>
    </row>
    <row r="280">
      <c r="A280" s="133"/>
    </row>
    <row r="281">
      <c r="A281" s="133"/>
    </row>
    <row r="282">
      <c r="A282" s="133"/>
    </row>
    <row r="283">
      <c r="A283" s="133"/>
    </row>
    <row r="284">
      <c r="A284" s="133"/>
    </row>
    <row r="285">
      <c r="A285" s="133"/>
    </row>
    <row r="286">
      <c r="A286" s="133"/>
    </row>
    <row r="287">
      <c r="A287" s="133"/>
    </row>
    <row r="288">
      <c r="A288" s="133"/>
    </row>
    <row r="289">
      <c r="A289" s="133"/>
    </row>
    <row r="290">
      <c r="A290" s="133"/>
    </row>
    <row r="291">
      <c r="A291" s="133"/>
    </row>
    <row r="292">
      <c r="A292" s="133"/>
    </row>
    <row r="293">
      <c r="A293" s="133"/>
    </row>
    <row r="294">
      <c r="A294" s="133"/>
    </row>
    <row r="295">
      <c r="A295" s="133"/>
    </row>
    <row r="296">
      <c r="A296" s="133"/>
    </row>
    <row r="297">
      <c r="A297" s="133"/>
    </row>
    <row r="298">
      <c r="A298" s="133"/>
    </row>
    <row r="299">
      <c r="A299" s="133"/>
    </row>
    <row r="300">
      <c r="A300" s="133"/>
    </row>
    <row r="301">
      <c r="A301" s="133"/>
    </row>
    <row r="302">
      <c r="A302" s="133"/>
    </row>
    <row r="303">
      <c r="A303" s="133"/>
    </row>
    <row r="304">
      <c r="A304" s="133"/>
    </row>
    <row r="305">
      <c r="A305" s="133"/>
    </row>
    <row r="306">
      <c r="A306" s="133"/>
    </row>
    <row r="307">
      <c r="A307" s="133"/>
    </row>
    <row r="308">
      <c r="A308" s="133"/>
    </row>
    <row r="309">
      <c r="A309" s="133"/>
    </row>
    <row r="310">
      <c r="A310" s="133"/>
    </row>
    <row r="311">
      <c r="A311" s="133"/>
    </row>
    <row r="312">
      <c r="A312" s="133"/>
    </row>
    <row r="313">
      <c r="A313" s="133"/>
    </row>
    <row r="314">
      <c r="A314" s="133"/>
    </row>
    <row r="315">
      <c r="A315" s="133"/>
    </row>
    <row r="316">
      <c r="A316" s="133"/>
    </row>
    <row r="317">
      <c r="A317" s="133"/>
    </row>
    <row r="318">
      <c r="A318" s="133"/>
    </row>
    <row r="319">
      <c r="A319" s="133"/>
    </row>
    <row r="320">
      <c r="A320" s="133"/>
    </row>
    <row r="321">
      <c r="A321" s="133"/>
    </row>
    <row r="322">
      <c r="A322" s="133"/>
    </row>
    <row r="323">
      <c r="A323" s="133"/>
    </row>
    <row r="324">
      <c r="A324" s="133"/>
    </row>
    <row r="325">
      <c r="A325" s="133"/>
    </row>
    <row r="326">
      <c r="A326" s="133"/>
    </row>
    <row r="327">
      <c r="A327" s="133"/>
    </row>
    <row r="328">
      <c r="A328" s="133"/>
    </row>
    <row r="329">
      <c r="A329" s="133"/>
    </row>
    <row r="330">
      <c r="A330" s="133"/>
    </row>
    <row r="331">
      <c r="A331" s="133"/>
    </row>
    <row r="332">
      <c r="A332" s="133"/>
    </row>
    <row r="333">
      <c r="A333" s="133"/>
    </row>
    <row r="334">
      <c r="A334" s="133"/>
    </row>
    <row r="335">
      <c r="A335" s="133"/>
    </row>
    <row r="336">
      <c r="A336" s="133"/>
    </row>
    <row r="337">
      <c r="A337" s="133"/>
    </row>
    <row r="338">
      <c r="A338" s="133"/>
    </row>
    <row r="339">
      <c r="A339" s="133"/>
    </row>
    <row r="340">
      <c r="A340" s="133"/>
    </row>
    <row r="341">
      <c r="A341" s="133"/>
    </row>
    <row r="342">
      <c r="A342" s="133"/>
    </row>
    <row r="343">
      <c r="A343" s="133"/>
    </row>
    <row r="344">
      <c r="A344" s="133"/>
    </row>
    <row r="345">
      <c r="A345" s="133"/>
    </row>
    <row r="346">
      <c r="A346" s="133"/>
    </row>
    <row r="347">
      <c r="A347" s="133"/>
    </row>
    <row r="348">
      <c r="A348" s="133"/>
    </row>
    <row r="349">
      <c r="A349" s="133"/>
    </row>
    <row r="350">
      <c r="A350" s="133"/>
    </row>
    <row r="351">
      <c r="A351" s="133"/>
    </row>
    <row r="352">
      <c r="A352" s="133"/>
    </row>
    <row r="353">
      <c r="A353" s="133"/>
    </row>
    <row r="354">
      <c r="A354" s="133"/>
    </row>
    <row r="355">
      <c r="A355" s="133"/>
    </row>
    <row r="356">
      <c r="A356" s="133"/>
    </row>
    <row r="357">
      <c r="A357" s="133"/>
    </row>
    <row r="358">
      <c r="A358" s="133"/>
    </row>
    <row r="359">
      <c r="A359" s="133"/>
    </row>
    <row r="360">
      <c r="A360" s="133"/>
    </row>
    <row r="361">
      <c r="A361" s="133"/>
    </row>
    <row r="362">
      <c r="A362" s="133"/>
    </row>
    <row r="363">
      <c r="A363" s="133"/>
    </row>
    <row r="364">
      <c r="A364" s="133"/>
    </row>
    <row r="365">
      <c r="A365" s="133"/>
    </row>
    <row r="366">
      <c r="A366" s="133"/>
    </row>
    <row r="367">
      <c r="A367" s="133"/>
    </row>
    <row r="368">
      <c r="A368" s="133"/>
    </row>
    <row r="369">
      <c r="A369" s="133"/>
    </row>
    <row r="370">
      <c r="A370" s="133"/>
    </row>
    <row r="371">
      <c r="A371" s="133"/>
    </row>
    <row r="372">
      <c r="A372" s="133"/>
    </row>
    <row r="373">
      <c r="A373" s="133"/>
    </row>
    <row r="374">
      <c r="A374" s="133"/>
    </row>
    <row r="375">
      <c r="A375" s="133"/>
    </row>
    <row r="376">
      <c r="A376" s="133"/>
    </row>
    <row r="377">
      <c r="A377" s="133"/>
    </row>
    <row r="378">
      <c r="A378" s="133"/>
    </row>
    <row r="379">
      <c r="A379" s="133"/>
    </row>
    <row r="380">
      <c r="A380" s="133"/>
    </row>
    <row r="381">
      <c r="A381" s="133"/>
    </row>
    <row r="382">
      <c r="A382" s="133"/>
    </row>
    <row r="383">
      <c r="A383" s="133"/>
    </row>
    <row r="384">
      <c r="A384" s="133"/>
    </row>
    <row r="385">
      <c r="A385" s="133"/>
    </row>
    <row r="386">
      <c r="A386" s="133"/>
    </row>
    <row r="387">
      <c r="A387" s="133"/>
    </row>
    <row r="388">
      <c r="A388" s="133"/>
    </row>
    <row r="389">
      <c r="A389" s="133"/>
    </row>
    <row r="390">
      <c r="A390" s="133"/>
    </row>
    <row r="391">
      <c r="A391" s="133"/>
    </row>
    <row r="392">
      <c r="A392" s="133"/>
    </row>
    <row r="393">
      <c r="A393" s="133"/>
    </row>
    <row r="394">
      <c r="A394" s="133"/>
    </row>
    <row r="395">
      <c r="A395" s="133"/>
    </row>
    <row r="396">
      <c r="A396" s="133"/>
    </row>
    <row r="397">
      <c r="A397" s="133"/>
    </row>
    <row r="398">
      <c r="A398" s="133"/>
    </row>
    <row r="399">
      <c r="A399" s="133"/>
    </row>
    <row r="400">
      <c r="A400" s="133"/>
    </row>
    <row r="401">
      <c r="A401" s="133"/>
    </row>
    <row r="402">
      <c r="A402" s="133"/>
    </row>
    <row r="403">
      <c r="A403" s="133"/>
    </row>
    <row r="404">
      <c r="A404" s="133"/>
    </row>
    <row r="405">
      <c r="A405" s="133"/>
    </row>
    <row r="406">
      <c r="A406" s="133"/>
    </row>
    <row r="407">
      <c r="A407" s="133"/>
    </row>
    <row r="408">
      <c r="A408" s="133"/>
    </row>
    <row r="409">
      <c r="A409" s="133"/>
    </row>
    <row r="410">
      <c r="A410" s="133"/>
    </row>
    <row r="411">
      <c r="A411" s="133"/>
    </row>
    <row r="412">
      <c r="A412" s="133"/>
    </row>
    <row r="413">
      <c r="A413" s="133"/>
    </row>
    <row r="414">
      <c r="A414" s="133"/>
    </row>
    <row r="415">
      <c r="A415" s="133"/>
    </row>
    <row r="416">
      <c r="A416" s="133"/>
    </row>
    <row r="417">
      <c r="A417" s="133"/>
    </row>
    <row r="418">
      <c r="A418" s="133"/>
    </row>
    <row r="419">
      <c r="A419" s="133"/>
    </row>
    <row r="420">
      <c r="A420" s="133"/>
    </row>
    <row r="421">
      <c r="A421" s="133"/>
    </row>
    <row r="422">
      <c r="A422" s="133"/>
    </row>
    <row r="423">
      <c r="A423" s="133"/>
    </row>
    <row r="424">
      <c r="A424" s="133"/>
    </row>
    <row r="425">
      <c r="A425" s="133"/>
    </row>
    <row r="426">
      <c r="A426" s="133"/>
    </row>
    <row r="427">
      <c r="A427" s="133"/>
    </row>
    <row r="428">
      <c r="A428" s="133"/>
    </row>
    <row r="429">
      <c r="A429" s="133"/>
    </row>
    <row r="430">
      <c r="A430" s="133"/>
    </row>
    <row r="431">
      <c r="A431" s="133"/>
    </row>
    <row r="432">
      <c r="A432" s="133"/>
    </row>
    <row r="433">
      <c r="A433" s="133"/>
    </row>
    <row r="434">
      <c r="A434" s="133"/>
    </row>
    <row r="435">
      <c r="A435" s="133"/>
    </row>
    <row r="436">
      <c r="A436" s="133"/>
    </row>
    <row r="437">
      <c r="A437" s="133"/>
    </row>
    <row r="438">
      <c r="A438" s="133"/>
    </row>
    <row r="439">
      <c r="A439" s="133"/>
    </row>
    <row r="440">
      <c r="A440" s="133"/>
    </row>
    <row r="441">
      <c r="A441" s="133"/>
    </row>
    <row r="442">
      <c r="A442" s="133"/>
    </row>
    <row r="443">
      <c r="A443" s="133"/>
    </row>
    <row r="444">
      <c r="A444" s="133"/>
    </row>
    <row r="445">
      <c r="A445" s="133"/>
    </row>
    <row r="446">
      <c r="A446" s="133"/>
    </row>
    <row r="447">
      <c r="A447" s="133"/>
    </row>
    <row r="448">
      <c r="A448" s="133"/>
    </row>
    <row r="449">
      <c r="A449" s="133"/>
    </row>
    <row r="450">
      <c r="A450" s="133"/>
    </row>
    <row r="451">
      <c r="A451" s="133"/>
    </row>
    <row r="452">
      <c r="A452" s="133"/>
    </row>
    <row r="453">
      <c r="A453" s="133"/>
    </row>
    <row r="454">
      <c r="A454" s="133"/>
    </row>
    <row r="455">
      <c r="A455" s="133"/>
    </row>
    <row r="456">
      <c r="A456" s="133"/>
    </row>
    <row r="457">
      <c r="A457" s="133"/>
    </row>
    <row r="458">
      <c r="A458" s="133"/>
    </row>
    <row r="459">
      <c r="A459" s="133"/>
    </row>
    <row r="460">
      <c r="A460" s="133"/>
    </row>
    <row r="461">
      <c r="A461" s="133"/>
    </row>
    <row r="462">
      <c r="A462" s="133"/>
    </row>
    <row r="463">
      <c r="A463" s="133"/>
    </row>
    <row r="464">
      <c r="A464" s="133"/>
    </row>
    <row r="465">
      <c r="A465" s="133"/>
    </row>
    <row r="466">
      <c r="A466" s="133"/>
    </row>
    <row r="467">
      <c r="A467" s="133"/>
    </row>
    <row r="468">
      <c r="A468" s="133"/>
    </row>
    <row r="469">
      <c r="A469" s="133"/>
    </row>
    <row r="470">
      <c r="A470" s="133"/>
    </row>
    <row r="471">
      <c r="A471" s="133"/>
    </row>
    <row r="472">
      <c r="A472" s="133"/>
    </row>
    <row r="473">
      <c r="A473" s="133"/>
    </row>
    <row r="474">
      <c r="A474" s="133"/>
    </row>
    <row r="475">
      <c r="A475" s="133"/>
    </row>
    <row r="476">
      <c r="A476" s="133"/>
    </row>
    <row r="477">
      <c r="A477" s="133"/>
    </row>
    <row r="478">
      <c r="A478" s="133"/>
    </row>
    <row r="479">
      <c r="A479" s="133"/>
    </row>
    <row r="480">
      <c r="A480" s="133"/>
    </row>
    <row r="481">
      <c r="A481" s="133"/>
    </row>
    <row r="482">
      <c r="A482" s="133"/>
    </row>
    <row r="483">
      <c r="A483" s="133"/>
    </row>
    <row r="484">
      <c r="A484" s="133"/>
    </row>
    <row r="485">
      <c r="A485" s="133"/>
    </row>
    <row r="486">
      <c r="A486" s="133"/>
    </row>
    <row r="487">
      <c r="A487" s="133"/>
    </row>
    <row r="488">
      <c r="A488" s="133"/>
    </row>
    <row r="489">
      <c r="A489" s="133"/>
    </row>
    <row r="490">
      <c r="A490" s="133"/>
    </row>
    <row r="491">
      <c r="A491" s="133"/>
    </row>
    <row r="492">
      <c r="A492" s="133"/>
    </row>
    <row r="493">
      <c r="A493" s="133"/>
    </row>
    <row r="494">
      <c r="A494" s="133"/>
    </row>
    <row r="495">
      <c r="A495" s="133"/>
    </row>
    <row r="496">
      <c r="A496" s="133"/>
    </row>
    <row r="497">
      <c r="A497" s="133"/>
    </row>
    <row r="498">
      <c r="A498" s="133"/>
    </row>
    <row r="499">
      <c r="A499" s="133"/>
    </row>
    <row r="500">
      <c r="A500" s="133"/>
    </row>
    <row r="501">
      <c r="A501" s="133"/>
    </row>
    <row r="502">
      <c r="A502" s="133"/>
    </row>
    <row r="503">
      <c r="A503" s="133"/>
    </row>
    <row r="504">
      <c r="A504" s="133"/>
    </row>
    <row r="505">
      <c r="A505" s="133"/>
    </row>
    <row r="506">
      <c r="A506" s="133"/>
    </row>
    <row r="507">
      <c r="A507" s="133"/>
    </row>
    <row r="508">
      <c r="A508" s="133"/>
    </row>
    <row r="509">
      <c r="A509" s="133"/>
    </row>
    <row r="510">
      <c r="A510" s="133"/>
    </row>
    <row r="511">
      <c r="A511" s="133"/>
    </row>
    <row r="512">
      <c r="A512" s="133"/>
    </row>
    <row r="513">
      <c r="A513" s="133"/>
    </row>
    <row r="514">
      <c r="A514" s="133"/>
    </row>
    <row r="515">
      <c r="A515" s="133"/>
    </row>
    <row r="516">
      <c r="A516" s="133"/>
    </row>
    <row r="517">
      <c r="A517" s="133"/>
    </row>
    <row r="518">
      <c r="A518" s="133"/>
    </row>
    <row r="519">
      <c r="A519" s="133"/>
    </row>
    <row r="520">
      <c r="A520" s="133"/>
    </row>
    <row r="521">
      <c r="A521" s="133"/>
    </row>
    <row r="522">
      <c r="A522" s="133"/>
    </row>
    <row r="523">
      <c r="A523" s="133"/>
    </row>
    <row r="524">
      <c r="A524" s="133"/>
    </row>
    <row r="525">
      <c r="A525" s="133"/>
    </row>
    <row r="526">
      <c r="A526" s="133"/>
    </row>
    <row r="527">
      <c r="A527" s="133"/>
    </row>
    <row r="528">
      <c r="A528" s="133"/>
    </row>
    <row r="529">
      <c r="A529" s="133"/>
    </row>
    <row r="530">
      <c r="A530" s="133"/>
    </row>
    <row r="531">
      <c r="A531" s="133"/>
    </row>
    <row r="532">
      <c r="A532" s="133"/>
    </row>
    <row r="533">
      <c r="A533" s="133"/>
    </row>
    <row r="534">
      <c r="A534" s="133"/>
    </row>
    <row r="535">
      <c r="A535" s="133"/>
    </row>
    <row r="536">
      <c r="A536" s="133"/>
    </row>
    <row r="537">
      <c r="A537" s="133"/>
    </row>
    <row r="538">
      <c r="A538" s="133"/>
    </row>
    <row r="539">
      <c r="A539" s="133"/>
    </row>
    <row r="540">
      <c r="A540" s="133"/>
    </row>
    <row r="541">
      <c r="A541" s="133"/>
    </row>
    <row r="542">
      <c r="A542" s="133"/>
    </row>
    <row r="543">
      <c r="A543" s="133"/>
    </row>
    <row r="544">
      <c r="A544" s="133"/>
    </row>
    <row r="545">
      <c r="A545" s="133"/>
    </row>
    <row r="546">
      <c r="A546" s="133"/>
    </row>
    <row r="547">
      <c r="A547" s="133"/>
    </row>
    <row r="548">
      <c r="A548" s="133"/>
    </row>
    <row r="549">
      <c r="A549" s="133"/>
    </row>
    <row r="550">
      <c r="A550" s="133"/>
    </row>
    <row r="551">
      <c r="A551" s="133"/>
    </row>
    <row r="552">
      <c r="A552" s="133"/>
    </row>
    <row r="553">
      <c r="A553" s="133"/>
    </row>
    <row r="554">
      <c r="A554" s="133"/>
    </row>
    <row r="555">
      <c r="A555" s="133"/>
    </row>
    <row r="556">
      <c r="A556" s="133"/>
    </row>
    <row r="557">
      <c r="A557" s="133"/>
    </row>
    <row r="558">
      <c r="A558" s="133"/>
    </row>
    <row r="559">
      <c r="A559" s="133"/>
    </row>
    <row r="560">
      <c r="A560" s="133"/>
    </row>
    <row r="561">
      <c r="A561" s="133"/>
    </row>
    <row r="562">
      <c r="A562" s="133"/>
    </row>
    <row r="563">
      <c r="A563" s="133"/>
    </row>
    <row r="564">
      <c r="A564" s="133"/>
    </row>
    <row r="565">
      <c r="A565" s="133"/>
    </row>
    <row r="566">
      <c r="A566" s="133"/>
    </row>
    <row r="567">
      <c r="A567" s="133"/>
    </row>
    <row r="568">
      <c r="A568" s="133"/>
    </row>
    <row r="569">
      <c r="A569" s="133"/>
    </row>
    <row r="570">
      <c r="A570" s="133"/>
    </row>
    <row r="571">
      <c r="A571" s="133"/>
    </row>
    <row r="572">
      <c r="A572" s="133"/>
    </row>
    <row r="573">
      <c r="A573" s="133"/>
    </row>
    <row r="574">
      <c r="A574" s="133"/>
    </row>
    <row r="575">
      <c r="A575" s="133"/>
    </row>
    <row r="576">
      <c r="A576" s="133"/>
    </row>
    <row r="577">
      <c r="A577" s="133"/>
    </row>
    <row r="578">
      <c r="A578" s="133"/>
    </row>
    <row r="579">
      <c r="A579" s="133"/>
    </row>
    <row r="580">
      <c r="A580" s="133"/>
    </row>
    <row r="581">
      <c r="A581" s="133"/>
    </row>
    <row r="582">
      <c r="A582" s="133"/>
    </row>
    <row r="583">
      <c r="A583" s="133"/>
    </row>
    <row r="584">
      <c r="A584" s="133"/>
    </row>
    <row r="585">
      <c r="A585" s="133"/>
    </row>
    <row r="586">
      <c r="A586" s="133"/>
    </row>
    <row r="587">
      <c r="A587" s="133"/>
    </row>
    <row r="588">
      <c r="A588" s="133"/>
    </row>
    <row r="589">
      <c r="A589" s="133"/>
    </row>
    <row r="590">
      <c r="A590" s="133"/>
    </row>
    <row r="591">
      <c r="A591" s="133"/>
    </row>
    <row r="592">
      <c r="A592" s="133"/>
    </row>
    <row r="593">
      <c r="A593" s="133"/>
    </row>
    <row r="594">
      <c r="A594" s="133"/>
    </row>
    <row r="595">
      <c r="A595" s="133"/>
    </row>
    <row r="596">
      <c r="A596" s="133"/>
    </row>
    <row r="597">
      <c r="A597" s="133"/>
    </row>
    <row r="598">
      <c r="A598" s="133"/>
    </row>
    <row r="599">
      <c r="A599" s="133"/>
    </row>
    <row r="600">
      <c r="A600" s="133"/>
    </row>
    <row r="601">
      <c r="A601" s="133"/>
    </row>
    <row r="602">
      <c r="A602" s="133"/>
    </row>
    <row r="603">
      <c r="A603" s="133"/>
    </row>
    <row r="604">
      <c r="A604" s="133"/>
    </row>
    <row r="605">
      <c r="A605" s="133"/>
    </row>
    <row r="606">
      <c r="A606" s="133"/>
    </row>
    <row r="607">
      <c r="A607" s="133"/>
    </row>
    <row r="608">
      <c r="A608" s="133"/>
    </row>
    <row r="609">
      <c r="A609" s="133"/>
    </row>
    <row r="610">
      <c r="A610" s="133"/>
    </row>
    <row r="611">
      <c r="A611" s="133"/>
    </row>
    <row r="612">
      <c r="A612" s="133"/>
    </row>
    <row r="613">
      <c r="A613" s="133"/>
    </row>
    <row r="614">
      <c r="A614" s="133"/>
    </row>
    <row r="615">
      <c r="A615" s="133"/>
    </row>
    <row r="616">
      <c r="A616" s="133"/>
    </row>
    <row r="617">
      <c r="A617" s="133"/>
    </row>
    <row r="618">
      <c r="A618" s="133"/>
    </row>
    <row r="619">
      <c r="A619" s="133"/>
    </row>
    <row r="620">
      <c r="A620" s="133"/>
    </row>
    <row r="621">
      <c r="A621" s="133"/>
    </row>
    <row r="622">
      <c r="A622" s="133"/>
    </row>
    <row r="623">
      <c r="A623" s="133"/>
    </row>
    <row r="624">
      <c r="A624" s="133"/>
    </row>
    <row r="625">
      <c r="A625" s="133"/>
    </row>
    <row r="626">
      <c r="A626" s="133"/>
    </row>
    <row r="627">
      <c r="A627" s="133"/>
    </row>
    <row r="628">
      <c r="A628" s="133"/>
    </row>
    <row r="629">
      <c r="A629" s="133"/>
    </row>
    <row r="630">
      <c r="A630" s="133"/>
    </row>
    <row r="631">
      <c r="A631" s="133"/>
    </row>
    <row r="632">
      <c r="A632" s="133"/>
    </row>
    <row r="633">
      <c r="A633" s="133"/>
    </row>
    <row r="634">
      <c r="A634" s="133"/>
    </row>
    <row r="635">
      <c r="A635" s="133"/>
    </row>
    <row r="636">
      <c r="A636" s="133"/>
    </row>
    <row r="637">
      <c r="A637" s="133"/>
    </row>
    <row r="638">
      <c r="A638" s="133"/>
    </row>
    <row r="639">
      <c r="A639" s="133"/>
    </row>
    <row r="640">
      <c r="A640" s="133"/>
    </row>
    <row r="641">
      <c r="A641" s="133"/>
    </row>
    <row r="642">
      <c r="A642" s="133"/>
    </row>
    <row r="643">
      <c r="A643" s="133"/>
    </row>
    <row r="644">
      <c r="A644" s="133"/>
    </row>
    <row r="645">
      <c r="A645" s="133"/>
    </row>
    <row r="646">
      <c r="A646" s="133"/>
    </row>
    <row r="647">
      <c r="A647" s="133"/>
    </row>
    <row r="648">
      <c r="A648" s="133"/>
    </row>
    <row r="649">
      <c r="A649" s="133"/>
    </row>
    <row r="650">
      <c r="A650" s="133"/>
    </row>
    <row r="651">
      <c r="A651" s="133"/>
    </row>
    <row r="652">
      <c r="A652" s="133"/>
    </row>
    <row r="653">
      <c r="A653" s="133"/>
    </row>
    <row r="654">
      <c r="A654" s="133"/>
    </row>
    <row r="655">
      <c r="A655" s="133"/>
    </row>
    <row r="656">
      <c r="A656" s="133"/>
    </row>
    <row r="657">
      <c r="A657" s="133"/>
    </row>
    <row r="658">
      <c r="A658" s="133"/>
    </row>
    <row r="659">
      <c r="A659" s="133"/>
    </row>
    <row r="660">
      <c r="A660" s="133"/>
    </row>
    <row r="661">
      <c r="A661" s="133"/>
    </row>
    <row r="662">
      <c r="A662" s="133"/>
    </row>
    <row r="663">
      <c r="A663" s="133"/>
    </row>
    <row r="664">
      <c r="A664" s="133"/>
    </row>
    <row r="665">
      <c r="A665" s="133"/>
    </row>
    <row r="666">
      <c r="A666" s="133"/>
    </row>
    <row r="667">
      <c r="A667" s="133"/>
    </row>
    <row r="668">
      <c r="A668" s="133"/>
    </row>
    <row r="669">
      <c r="A669" s="133"/>
    </row>
    <row r="670">
      <c r="A670" s="133"/>
    </row>
    <row r="671">
      <c r="A671" s="133"/>
    </row>
    <row r="672">
      <c r="A672" s="133"/>
    </row>
    <row r="673">
      <c r="A673" s="133"/>
    </row>
    <row r="674">
      <c r="A674" s="133"/>
    </row>
    <row r="675">
      <c r="A675" s="133"/>
    </row>
    <row r="676">
      <c r="A676" s="133"/>
    </row>
    <row r="677">
      <c r="A677" s="133"/>
    </row>
    <row r="678">
      <c r="A678" s="133"/>
    </row>
    <row r="679">
      <c r="A679" s="133"/>
    </row>
    <row r="680">
      <c r="A680" s="133"/>
    </row>
    <row r="681">
      <c r="A681" s="133"/>
    </row>
    <row r="682">
      <c r="A682" s="133"/>
    </row>
    <row r="683">
      <c r="A683" s="133"/>
    </row>
    <row r="684">
      <c r="A684" s="133"/>
    </row>
    <row r="685">
      <c r="A685" s="133"/>
    </row>
    <row r="686">
      <c r="A686" s="133"/>
    </row>
    <row r="687">
      <c r="A687" s="133"/>
    </row>
    <row r="688">
      <c r="A688" s="133"/>
    </row>
    <row r="689">
      <c r="A689" s="133"/>
    </row>
    <row r="690">
      <c r="A690" s="133"/>
    </row>
    <row r="691">
      <c r="A691" s="133"/>
    </row>
    <row r="692">
      <c r="A692" s="133"/>
    </row>
    <row r="693">
      <c r="A693" s="133"/>
    </row>
    <row r="694">
      <c r="A694" s="133"/>
    </row>
    <row r="695">
      <c r="A695" s="133"/>
    </row>
    <row r="696">
      <c r="A696" s="133"/>
    </row>
    <row r="697">
      <c r="A697" s="133"/>
    </row>
    <row r="698">
      <c r="A698" s="133"/>
    </row>
    <row r="699">
      <c r="A699" s="133"/>
    </row>
    <row r="700">
      <c r="A700" s="133"/>
    </row>
    <row r="701">
      <c r="A701" s="133"/>
    </row>
    <row r="702">
      <c r="A702" s="133"/>
    </row>
    <row r="703">
      <c r="A703" s="133"/>
    </row>
    <row r="704">
      <c r="A704" s="133"/>
    </row>
    <row r="705">
      <c r="A705" s="133"/>
    </row>
    <row r="706">
      <c r="A706" s="133"/>
    </row>
    <row r="707">
      <c r="A707" s="133"/>
    </row>
    <row r="708">
      <c r="A708" s="133"/>
    </row>
    <row r="709">
      <c r="A709" s="133"/>
    </row>
    <row r="710">
      <c r="A710" s="133"/>
    </row>
    <row r="711">
      <c r="A711" s="133"/>
    </row>
    <row r="712">
      <c r="A712" s="133"/>
    </row>
    <row r="713">
      <c r="A713" s="133"/>
    </row>
    <row r="714">
      <c r="A714" s="133"/>
    </row>
    <row r="715">
      <c r="A715" s="133"/>
    </row>
    <row r="716">
      <c r="A716" s="133"/>
    </row>
    <row r="717">
      <c r="A717" s="133"/>
    </row>
    <row r="718">
      <c r="A718" s="133"/>
    </row>
    <row r="719">
      <c r="A719" s="133"/>
    </row>
    <row r="720">
      <c r="A720" s="133"/>
    </row>
    <row r="721">
      <c r="A721" s="133"/>
    </row>
    <row r="722">
      <c r="A722" s="133"/>
    </row>
    <row r="723">
      <c r="A723" s="133"/>
    </row>
    <row r="724">
      <c r="A724" s="133"/>
    </row>
    <row r="725">
      <c r="A725" s="133"/>
    </row>
    <row r="726">
      <c r="A726" s="133"/>
    </row>
    <row r="727">
      <c r="A727" s="133"/>
    </row>
    <row r="728">
      <c r="A728" s="133"/>
    </row>
    <row r="729">
      <c r="A729" s="133"/>
    </row>
    <row r="730">
      <c r="A730" s="133"/>
    </row>
    <row r="731">
      <c r="A731" s="133"/>
    </row>
    <row r="732">
      <c r="A732" s="133"/>
    </row>
    <row r="733">
      <c r="A733" s="133"/>
    </row>
    <row r="734">
      <c r="A734" s="133"/>
    </row>
    <row r="735">
      <c r="A735" s="133"/>
    </row>
    <row r="736">
      <c r="A736" s="133"/>
    </row>
    <row r="737">
      <c r="A737" s="133"/>
    </row>
    <row r="738">
      <c r="A738" s="133"/>
    </row>
    <row r="739">
      <c r="A739" s="133"/>
    </row>
    <row r="740">
      <c r="A740" s="133"/>
    </row>
    <row r="741">
      <c r="A741" s="133"/>
    </row>
    <row r="742">
      <c r="A742" s="133"/>
    </row>
    <row r="743">
      <c r="A743" s="133"/>
    </row>
    <row r="744">
      <c r="A744" s="133"/>
    </row>
    <row r="745">
      <c r="A745" s="133"/>
    </row>
    <row r="746">
      <c r="A746" s="133"/>
    </row>
    <row r="747">
      <c r="A747" s="133"/>
    </row>
    <row r="748">
      <c r="A748" s="133"/>
    </row>
    <row r="749">
      <c r="A749" s="133"/>
    </row>
    <row r="750">
      <c r="A750" s="133"/>
    </row>
    <row r="751">
      <c r="A751" s="133"/>
    </row>
    <row r="752">
      <c r="A752" s="133"/>
    </row>
    <row r="753">
      <c r="A753" s="133"/>
    </row>
    <row r="754">
      <c r="A754" s="133"/>
    </row>
    <row r="755">
      <c r="A755" s="133"/>
    </row>
    <row r="756">
      <c r="A756" s="133"/>
    </row>
    <row r="757">
      <c r="A757" s="133"/>
    </row>
    <row r="758">
      <c r="A758" s="133"/>
    </row>
    <row r="759">
      <c r="A759" s="133"/>
    </row>
    <row r="760">
      <c r="A760" s="133"/>
    </row>
    <row r="761">
      <c r="A761" s="133"/>
    </row>
    <row r="762">
      <c r="A762" s="133"/>
    </row>
    <row r="763">
      <c r="A763" s="133"/>
    </row>
    <row r="764">
      <c r="A764" s="133"/>
    </row>
    <row r="765">
      <c r="A765" s="133"/>
    </row>
    <row r="766">
      <c r="A766" s="133"/>
    </row>
    <row r="767">
      <c r="A767" s="133"/>
    </row>
    <row r="768">
      <c r="A768" s="133"/>
    </row>
    <row r="769">
      <c r="A769" s="133"/>
    </row>
    <row r="770">
      <c r="A770" s="133"/>
    </row>
    <row r="771">
      <c r="A771" s="133"/>
    </row>
    <row r="772">
      <c r="A772" s="133"/>
    </row>
    <row r="773">
      <c r="A773" s="133"/>
    </row>
    <row r="774">
      <c r="A774" s="133"/>
    </row>
    <row r="775">
      <c r="A775" s="133"/>
    </row>
    <row r="776">
      <c r="A776" s="133"/>
    </row>
    <row r="777">
      <c r="A777" s="133"/>
    </row>
    <row r="778">
      <c r="A778" s="133"/>
    </row>
    <row r="779">
      <c r="A779" s="133"/>
    </row>
    <row r="780">
      <c r="A780" s="133"/>
    </row>
    <row r="781">
      <c r="A781" s="133"/>
    </row>
    <row r="782">
      <c r="A782" s="133"/>
    </row>
    <row r="783">
      <c r="A783" s="133"/>
    </row>
    <row r="784">
      <c r="A784" s="133"/>
    </row>
    <row r="785">
      <c r="A785" s="133"/>
    </row>
    <row r="786">
      <c r="A786" s="133"/>
    </row>
    <row r="787">
      <c r="A787" s="133"/>
    </row>
    <row r="788">
      <c r="A788" s="133"/>
    </row>
    <row r="789">
      <c r="A789" s="133"/>
    </row>
    <row r="790">
      <c r="A790" s="133"/>
    </row>
    <row r="791">
      <c r="A791" s="133"/>
    </row>
    <row r="792">
      <c r="A792" s="133"/>
    </row>
    <row r="793">
      <c r="A793" s="133"/>
    </row>
    <row r="794">
      <c r="A794" s="133"/>
    </row>
    <row r="795">
      <c r="A795" s="133"/>
    </row>
    <row r="796">
      <c r="A796" s="133"/>
    </row>
    <row r="797">
      <c r="A797" s="133"/>
    </row>
    <row r="798">
      <c r="A798" s="133"/>
    </row>
    <row r="799">
      <c r="A799" s="133"/>
    </row>
    <row r="800">
      <c r="A800" s="133"/>
    </row>
    <row r="801">
      <c r="A801" s="133"/>
    </row>
    <row r="802">
      <c r="A802" s="133"/>
    </row>
    <row r="803">
      <c r="A803" s="133"/>
    </row>
    <row r="804">
      <c r="A804" s="133"/>
    </row>
    <row r="805">
      <c r="A805" s="133"/>
    </row>
    <row r="806">
      <c r="A806" s="133"/>
    </row>
    <row r="807">
      <c r="A807" s="133"/>
    </row>
    <row r="808">
      <c r="A808" s="133"/>
    </row>
    <row r="809">
      <c r="A809" s="133"/>
    </row>
    <row r="810">
      <c r="A810" s="133"/>
    </row>
    <row r="811">
      <c r="A811" s="133"/>
    </row>
    <row r="812">
      <c r="A812" s="133"/>
    </row>
    <row r="813">
      <c r="A813" s="133"/>
    </row>
    <row r="814">
      <c r="A814" s="133"/>
    </row>
    <row r="815">
      <c r="A815" s="133"/>
    </row>
    <row r="816">
      <c r="A816" s="133"/>
    </row>
    <row r="817">
      <c r="A817" s="133"/>
    </row>
    <row r="818">
      <c r="A818" s="133"/>
    </row>
    <row r="819">
      <c r="A819" s="133"/>
    </row>
    <row r="820">
      <c r="A820" s="133"/>
    </row>
    <row r="821">
      <c r="A821" s="133"/>
    </row>
    <row r="822">
      <c r="A822" s="133"/>
    </row>
    <row r="823">
      <c r="A823" s="133"/>
    </row>
    <row r="824">
      <c r="A824" s="133"/>
    </row>
    <row r="825">
      <c r="A825" s="133"/>
    </row>
    <row r="826">
      <c r="A826" s="133"/>
    </row>
    <row r="827">
      <c r="A827" s="133"/>
    </row>
    <row r="828">
      <c r="A828" s="133"/>
    </row>
    <row r="829">
      <c r="A829" s="133"/>
    </row>
    <row r="830">
      <c r="A830" s="133"/>
    </row>
    <row r="831">
      <c r="A831" s="133"/>
    </row>
    <row r="832">
      <c r="A832" s="133"/>
    </row>
    <row r="833">
      <c r="A833" s="133"/>
    </row>
    <row r="834">
      <c r="A834" s="133"/>
    </row>
    <row r="835">
      <c r="A835" s="133"/>
    </row>
    <row r="836">
      <c r="A836" s="133"/>
    </row>
    <row r="837">
      <c r="A837" s="133"/>
    </row>
    <row r="838">
      <c r="A838" s="133"/>
    </row>
    <row r="839">
      <c r="A839" s="133"/>
    </row>
    <row r="840">
      <c r="A840" s="133"/>
    </row>
    <row r="841">
      <c r="A841" s="133"/>
    </row>
    <row r="842">
      <c r="A842" s="133"/>
    </row>
    <row r="843">
      <c r="A843" s="133"/>
    </row>
    <row r="844">
      <c r="A844" s="133"/>
    </row>
    <row r="845">
      <c r="A845" s="133"/>
    </row>
    <row r="846">
      <c r="A846" s="133"/>
    </row>
    <row r="847">
      <c r="A847" s="133"/>
    </row>
    <row r="848">
      <c r="A848" s="133"/>
    </row>
    <row r="849">
      <c r="A849" s="133"/>
    </row>
    <row r="850">
      <c r="A850" s="133"/>
    </row>
    <row r="851">
      <c r="A851" s="133"/>
    </row>
    <row r="852">
      <c r="A852" s="133"/>
    </row>
    <row r="853">
      <c r="A853" s="133"/>
    </row>
    <row r="854">
      <c r="A854" s="133"/>
    </row>
    <row r="855">
      <c r="A855" s="133"/>
    </row>
    <row r="856">
      <c r="A856" s="133"/>
    </row>
    <row r="857">
      <c r="A857" s="133"/>
    </row>
    <row r="858">
      <c r="A858" s="133"/>
    </row>
    <row r="859">
      <c r="A859" s="133"/>
    </row>
    <row r="860">
      <c r="A860" s="133"/>
    </row>
    <row r="861">
      <c r="A861" s="133"/>
    </row>
    <row r="862">
      <c r="A862" s="133"/>
    </row>
    <row r="863">
      <c r="A863" s="133"/>
    </row>
    <row r="864">
      <c r="A864" s="133"/>
    </row>
    <row r="865">
      <c r="A865" s="133"/>
    </row>
    <row r="866">
      <c r="A866" s="133"/>
    </row>
    <row r="867">
      <c r="A867" s="133"/>
    </row>
    <row r="868">
      <c r="A868" s="133"/>
    </row>
    <row r="869">
      <c r="A869" s="133"/>
    </row>
    <row r="870">
      <c r="A870" s="133"/>
    </row>
    <row r="871">
      <c r="A871" s="133"/>
    </row>
    <row r="872">
      <c r="A872" s="133"/>
    </row>
    <row r="873">
      <c r="A873" s="133"/>
    </row>
    <row r="874">
      <c r="A874" s="133"/>
    </row>
    <row r="875">
      <c r="A875" s="133"/>
    </row>
    <row r="876">
      <c r="A876" s="133"/>
    </row>
    <row r="877">
      <c r="A877" s="133"/>
    </row>
    <row r="878">
      <c r="A878" s="133"/>
    </row>
    <row r="879">
      <c r="A879" s="133"/>
    </row>
    <row r="880">
      <c r="A880" s="133"/>
    </row>
    <row r="881">
      <c r="A881" s="133"/>
    </row>
    <row r="882">
      <c r="A882" s="133"/>
    </row>
    <row r="883">
      <c r="A883" s="133"/>
    </row>
    <row r="884">
      <c r="A884" s="133"/>
    </row>
    <row r="885">
      <c r="A885" s="133"/>
    </row>
    <row r="886">
      <c r="A886" s="133"/>
    </row>
    <row r="887">
      <c r="A887" s="133"/>
    </row>
    <row r="888">
      <c r="A888" s="133"/>
    </row>
    <row r="889">
      <c r="A889" s="133"/>
    </row>
    <row r="890">
      <c r="A890" s="133"/>
    </row>
    <row r="891">
      <c r="A891" s="133"/>
    </row>
    <row r="892">
      <c r="A892" s="133"/>
    </row>
    <row r="893">
      <c r="A893" s="133"/>
    </row>
    <row r="894">
      <c r="A894" s="133"/>
    </row>
    <row r="895">
      <c r="A895" s="133"/>
    </row>
    <row r="896">
      <c r="A896" s="133"/>
    </row>
    <row r="897">
      <c r="A897" s="133"/>
    </row>
    <row r="898">
      <c r="A898" s="133"/>
    </row>
    <row r="899">
      <c r="A899" s="133"/>
    </row>
    <row r="900">
      <c r="A900" s="133"/>
    </row>
    <row r="901">
      <c r="A901" s="133"/>
    </row>
    <row r="902">
      <c r="A902" s="133"/>
    </row>
    <row r="903">
      <c r="A903" s="133"/>
    </row>
    <row r="904">
      <c r="A904" s="133"/>
    </row>
    <row r="905">
      <c r="A905" s="133"/>
    </row>
    <row r="906">
      <c r="A906" s="133"/>
    </row>
    <row r="907">
      <c r="A907" s="133"/>
    </row>
    <row r="908">
      <c r="A908" s="133"/>
    </row>
    <row r="909">
      <c r="A909" s="133"/>
    </row>
    <row r="910">
      <c r="A910" s="133"/>
    </row>
    <row r="911">
      <c r="A911" s="133"/>
    </row>
    <row r="912">
      <c r="A912" s="133"/>
    </row>
    <row r="913">
      <c r="A913" s="133"/>
    </row>
    <row r="914">
      <c r="A914" s="133"/>
    </row>
    <row r="915">
      <c r="A915" s="133"/>
    </row>
    <row r="916">
      <c r="A916" s="133"/>
    </row>
    <row r="917">
      <c r="A917" s="133"/>
    </row>
    <row r="918">
      <c r="A918" s="133"/>
    </row>
    <row r="919">
      <c r="A919" s="133"/>
    </row>
    <row r="920">
      <c r="A920" s="133"/>
    </row>
    <row r="921">
      <c r="A921" s="133"/>
    </row>
    <row r="922">
      <c r="A922" s="133"/>
    </row>
    <row r="923">
      <c r="A923" s="133"/>
    </row>
    <row r="924">
      <c r="A924" s="133"/>
    </row>
    <row r="925">
      <c r="A925" s="133"/>
    </row>
    <row r="926">
      <c r="A926" s="133"/>
    </row>
    <row r="927">
      <c r="A927" s="133"/>
    </row>
    <row r="928">
      <c r="A928" s="133"/>
    </row>
    <row r="929">
      <c r="A929" s="133"/>
    </row>
    <row r="930">
      <c r="A930" s="133"/>
    </row>
    <row r="931">
      <c r="A931" s="133"/>
    </row>
    <row r="932">
      <c r="A932" s="133"/>
    </row>
    <row r="933">
      <c r="A933" s="133"/>
    </row>
    <row r="934">
      <c r="A934" s="133"/>
    </row>
    <row r="935">
      <c r="A935" s="133"/>
    </row>
    <row r="936">
      <c r="A936" s="133"/>
    </row>
    <row r="937">
      <c r="A937" s="133"/>
    </row>
    <row r="938">
      <c r="A938" s="133"/>
    </row>
    <row r="939">
      <c r="A939" s="133"/>
    </row>
    <row r="940">
      <c r="A940" s="133"/>
    </row>
    <row r="941">
      <c r="A941" s="133"/>
    </row>
    <row r="942">
      <c r="A942" s="133"/>
    </row>
    <row r="943">
      <c r="A943" s="133"/>
    </row>
    <row r="944">
      <c r="A944" s="133"/>
    </row>
    <row r="945">
      <c r="A945" s="133"/>
    </row>
    <row r="946">
      <c r="A946" s="133"/>
    </row>
    <row r="947">
      <c r="A947" s="133"/>
    </row>
    <row r="948">
      <c r="A948" s="133"/>
    </row>
    <row r="949">
      <c r="A949" s="133"/>
    </row>
    <row r="950">
      <c r="A950" s="133"/>
    </row>
    <row r="951">
      <c r="A951" s="133"/>
    </row>
    <row r="952">
      <c r="A952" s="133"/>
    </row>
    <row r="953">
      <c r="A953" s="133"/>
    </row>
    <row r="954">
      <c r="A954" s="133"/>
    </row>
    <row r="955">
      <c r="A955" s="133"/>
    </row>
    <row r="956">
      <c r="A956" s="133"/>
    </row>
    <row r="957">
      <c r="A957" s="133"/>
    </row>
    <row r="958">
      <c r="A958" s="133"/>
    </row>
    <row r="959">
      <c r="A959" s="133"/>
    </row>
    <row r="960">
      <c r="A960" s="133"/>
    </row>
    <row r="961">
      <c r="A961" s="133"/>
    </row>
    <row r="962">
      <c r="A962" s="133"/>
    </row>
    <row r="963">
      <c r="A963" s="133"/>
    </row>
    <row r="964">
      <c r="A964" s="133"/>
    </row>
    <row r="965">
      <c r="A965" s="133"/>
    </row>
    <row r="966">
      <c r="A966" s="133"/>
    </row>
    <row r="967">
      <c r="A967" s="133"/>
    </row>
    <row r="968">
      <c r="A968" s="133"/>
    </row>
    <row r="969">
      <c r="A969" s="133"/>
    </row>
    <row r="970">
      <c r="A970" s="133"/>
    </row>
    <row r="971">
      <c r="A971" s="133"/>
    </row>
    <row r="972">
      <c r="A972" s="133"/>
    </row>
    <row r="973">
      <c r="A973" s="133"/>
    </row>
    <row r="974">
      <c r="A974" s="133"/>
    </row>
    <row r="975">
      <c r="A975" s="133"/>
    </row>
    <row r="976">
      <c r="A976" s="133"/>
    </row>
    <row r="977">
      <c r="A977" s="133"/>
    </row>
    <row r="978">
      <c r="A978" s="133"/>
    </row>
    <row r="979">
      <c r="A979" s="133"/>
    </row>
    <row r="980">
      <c r="A980" s="133"/>
    </row>
    <row r="981">
      <c r="A981" s="133"/>
    </row>
    <row r="982">
      <c r="A982" s="133"/>
    </row>
    <row r="983">
      <c r="A983" s="133"/>
    </row>
    <row r="984">
      <c r="A984" s="133"/>
    </row>
    <row r="985">
      <c r="A985" s="133"/>
    </row>
    <row r="986">
      <c r="A986" s="133"/>
    </row>
    <row r="987">
      <c r="A987" s="133"/>
    </row>
    <row r="988">
      <c r="A988" s="133"/>
    </row>
    <row r="989">
      <c r="A989" s="133"/>
    </row>
    <row r="990">
      <c r="A990" s="133"/>
    </row>
    <row r="991">
      <c r="A991" s="133"/>
    </row>
    <row r="992">
      <c r="A992" s="133"/>
    </row>
    <row r="993">
      <c r="A993" s="133"/>
    </row>
    <row r="994">
      <c r="A994" s="133"/>
    </row>
    <row r="995">
      <c r="A995" s="133"/>
    </row>
    <row r="996">
      <c r="A996" s="133"/>
    </row>
    <row r="997">
      <c r="A997" s="133"/>
    </row>
    <row r="998">
      <c r="A998" s="133"/>
    </row>
    <row r="999">
      <c r="A999" s="133"/>
    </row>
    <row r="1000">
      <c r="A1000" s="133"/>
    </row>
  </sheetData>
  <hyperlinks>
    <hyperlink r:id="rId1" ref="AI2"/>
    <hyperlink r:id="rId2" ref="AJ2"/>
    <hyperlink r:id="rId3" ref="AK2"/>
    <hyperlink r:id="rId4" ref="AI3"/>
    <hyperlink r:id="rId5" ref="AI5"/>
    <hyperlink r:id="rId6" ref="AK5"/>
    <hyperlink r:id="rId7" ref="AI6"/>
    <hyperlink r:id="rId8" ref="AI9"/>
    <hyperlink r:id="rId9" ref="AI10"/>
    <hyperlink r:id="rId10" ref="AI13"/>
    <hyperlink r:id="rId11" ref="AJ13"/>
    <hyperlink r:id="rId12" ref="AI14"/>
    <hyperlink r:id="rId13" ref="AI21"/>
  </hyperlinks>
  <drawing r:id="rId14"/>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1.0" ySplit="1.0" topLeftCell="B2" activePane="bottomRight" state="frozen"/>
      <selection activeCell="B1" sqref="B1" pane="topRight"/>
      <selection activeCell="A2" sqref="A2" pane="bottomLeft"/>
      <selection activeCell="B2" sqref="B2" pane="bottomRight"/>
    </sheetView>
  </sheetViews>
  <sheetFormatPr customHeight="1" defaultColWidth="14.43" defaultRowHeight="15.75"/>
  <sheetData>
    <row r="1">
      <c r="A1" s="313" t="s">
        <v>3435</v>
      </c>
      <c r="B1" s="313" t="s">
        <v>2</v>
      </c>
      <c r="C1" s="313" t="s">
        <v>3</v>
      </c>
      <c r="D1" s="313" t="s">
        <v>4</v>
      </c>
      <c r="E1" s="313" t="s">
        <v>6</v>
      </c>
      <c r="F1" s="313" t="s">
        <v>3436</v>
      </c>
      <c r="G1" s="313" t="s">
        <v>8</v>
      </c>
      <c r="H1" s="314" t="s">
        <v>9</v>
      </c>
      <c r="I1" s="313" t="s">
        <v>12</v>
      </c>
      <c r="J1" s="315" t="s">
        <v>18</v>
      </c>
      <c r="K1" s="313" t="s">
        <v>3546</v>
      </c>
      <c r="L1" s="313" t="s">
        <v>35</v>
      </c>
      <c r="M1" s="313" t="s">
        <v>36</v>
      </c>
      <c r="N1" s="313" t="s">
        <v>3606</v>
      </c>
      <c r="O1" s="313" t="s">
        <v>43</v>
      </c>
      <c r="P1" s="316"/>
      <c r="Q1" s="317"/>
      <c r="R1" s="317"/>
      <c r="S1" s="317"/>
      <c r="T1" s="317"/>
      <c r="U1" s="317"/>
      <c r="V1" s="317"/>
      <c r="W1" s="317"/>
      <c r="X1" s="317"/>
      <c r="Y1" s="317"/>
      <c r="Z1" s="317"/>
      <c r="AA1" s="317"/>
      <c r="AB1" s="317"/>
      <c r="AC1" s="317"/>
      <c r="AD1" s="317"/>
      <c r="AE1" s="317"/>
      <c r="AF1" s="317"/>
      <c r="AG1" s="317"/>
      <c r="AH1" s="317"/>
    </row>
    <row r="2">
      <c r="A2" s="318" t="s">
        <v>3607</v>
      </c>
      <c r="B2" s="319"/>
      <c r="C2" s="319"/>
      <c r="D2" s="319"/>
      <c r="E2" s="319"/>
      <c r="F2" s="319"/>
      <c r="G2" s="319"/>
      <c r="H2" s="319"/>
      <c r="I2" s="319"/>
      <c r="J2" s="319"/>
      <c r="K2" s="319"/>
      <c r="L2" s="319"/>
      <c r="M2" s="319"/>
      <c r="N2" s="319"/>
      <c r="O2" s="319"/>
      <c r="P2" s="320"/>
    </row>
    <row r="3">
      <c r="A3" s="318" t="s">
        <v>3608</v>
      </c>
      <c r="B3" s="319"/>
      <c r="C3" s="319"/>
      <c r="D3" s="319"/>
      <c r="E3" s="319"/>
      <c r="F3" s="319"/>
      <c r="G3" s="319"/>
      <c r="H3" s="319"/>
      <c r="I3" s="319"/>
      <c r="J3" s="319"/>
      <c r="K3" s="319"/>
      <c r="L3" s="319"/>
      <c r="M3" s="319"/>
      <c r="N3" s="319"/>
      <c r="O3" s="319"/>
      <c r="P3" s="320"/>
    </row>
    <row r="4">
      <c r="A4" s="318" t="s">
        <v>3609</v>
      </c>
      <c r="B4" s="319"/>
      <c r="C4" s="319"/>
      <c r="D4" s="319"/>
      <c r="E4" s="319"/>
      <c r="F4" s="319"/>
      <c r="G4" s="319"/>
      <c r="H4" s="319"/>
      <c r="I4" s="319"/>
      <c r="J4" s="319"/>
      <c r="K4" s="319"/>
      <c r="L4" s="319"/>
      <c r="M4" s="319"/>
      <c r="N4" s="319"/>
      <c r="O4" s="319"/>
      <c r="P4" s="320"/>
    </row>
    <row r="5">
      <c r="A5" s="318" t="s">
        <v>3610</v>
      </c>
      <c r="B5" s="319"/>
      <c r="C5" s="319"/>
      <c r="D5" s="321" t="s">
        <v>51</v>
      </c>
      <c r="E5" s="322">
        <v>43917.0</v>
      </c>
      <c r="F5" s="319"/>
      <c r="G5" s="323" t="s">
        <v>53</v>
      </c>
      <c r="H5" s="319"/>
      <c r="I5" s="319"/>
      <c r="J5" s="319"/>
      <c r="K5" s="319"/>
      <c r="L5" s="319"/>
      <c r="M5" s="319"/>
      <c r="N5" s="319"/>
      <c r="O5" s="324" t="s">
        <v>3611</v>
      </c>
      <c r="P5" s="320"/>
    </row>
    <row r="6">
      <c r="A6" s="318" t="s">
        <v>3612</v>
      </c>
      <c r="B6" s="319"/>
      <c r="C6" s="319"/>
      <c r="D6" s="323" t="s">
        <v>51</v>
      </c>
      <c r="E6" s="322">
        <v>43913.0</v>
      </c>
      <c r="F6" s="319"/>
      <c r="G6" s="319"/>
      <c r="H6" s="319"/>
      <c r="I6" s="319"/>
      <c r="J6" s="319"/>
      <c r="K6" s="319"/>
      <c r="L6" s="319"/>
      <c r="M6" s="319"/>
      <c r="N6" s="319"/>
      <c r="O6" s="324" t="s">
        <v>3613</v>
      </c>
      <c r="P6" s="320"/>
    </row>
    <row r="7">
      <c r="A7" s="318" t="s">
        <v>3614</v>
      </c>
      <c r="B7" s="319"/>
      <c r="C7" s="319"/>
      <c r="D7" s="319"/>
      <c r="E7" s="319"/>
      <c r="F7" s="319"/>
      <c r="G7" s="319"/>
      <c r="H7" s="319"/>
      <c r="I7" s="319"/>
      <c r="J7" s="319"/>
      <c r="K7" s="319"/>
      <c r="L7" s="319"/>
      <c r="M7" s="319"/>
      <c r="N7" s="319"/>
      <c r="O7" s="319"/>
      <c r="P7" s="320"/>
    </row>
    <row r="8">
      <c r="A8" s="318" t="s">
        <v>3615</v>
      </c>
      <c r="B8" s="319"/>
      <c r="C8" s="319"/>
      <c r="D8" s="323" t="s">
        <v>51</v>
      </c>
      <c r="E8" s="322">
        <v>43917.0</v>
      </c>
      <c r="F8" s="319"/>
      <c r="G8" s="319"/>
      <c r="H8" s="319"/>
      <c r="I8" s="319"/>
      <c r="J8" s="319"/>
      <c r="K8" s="319"/>
      <c r="L8" s="319"/>
      <c r="M8" s="319"/>
      <c r="N8" s="319"/>
      <c r="O8" s="319"/>
      <c r="P8" s="320"/>
    </row>
    <row r="9">
      <c r="A9" s="318" t="s">
        <v>3616</v>
      </c>
      <c r="B9" s="319"/>
      <c r="C9" s="319"/>
      <c r="D9" s="319"/>
      <c r="E9" s="319"/>
      <c r="F9" s="319"/>
      <c r="G9" s="319"/>
      <c r="H9" s="319"/>
      <c r="I9" s="319"/>
      <c r="J9" s="319"/>
      <c r="K9" s="319"/>
      <c r="L9" s="319"/>
      <c r="M9" s="319"/>
      <c r="N9" s="319"/>
      <c r="O9" s="319"/>
      <c r="P9" s="320"/>
    </row>
    <row r="10">
      <c r="A10" s="318" t="s">
        <v>3617</v>
      </c>
      <c r="B10" s="319"/>
      <c r="C10" s="319"/>
      <c r="D10" s="319"/>
      <c r="E10" s="319"/>
      <c r="F10" s="319"/>
      <c r="G10" s="319"/>
      <c r="H10" s="319"/>
      <c r="I10" s="319"/>
      <c r="J10" s="319"/>
      <c r="K10" s="319"/>
      <c r="L10" s="319"/>
      <c r="M10" s="319"/>
      <c r="N10" s="319"/>
      <c r="O10" s="319"/>
      <c r="P10" s="320"/>
    </row>
    <row r="11">
      <c r="A11" s="318" t="s">
        <v>3618</v>
      </c>
      <c r="B11" s="319"/>
      <c r="C11" s="319"/>
      <c r="D11" s="319"/>
      <c r="E11" s="319"/>
      <c r="F11" s="319"/>
      <c r="G11" s="319"/>
      <c r="H11" s="319"/>
      <c r="I11" s="319"/>
      <c r="J11" s="319"/>
      <c r="K11" s="319"/>
      <c r="L11" s="319"/>
      <c r="M11" s="319"/>
      <c r="N11" s="319"/>
      <c r="O11" s="319"/>
      <c r="P11" s="320"/>
    </row>
    <row r="12">
      <c r="A12" s="318" t="s">
        <v>3619</v>
      </c>
      <c r="B12" s="319"/>
      <c r="C12" s="319"/>
      <c r="D12" s="319"/>
      <c r="E12" s="319"/>
      <c r="F12" s="319"/>
      <c r="G12" s="319"/>
      <c r="H12" s="319"/>
      <c r="I12" s="319"/>
      <c r="J12" s="319"/>
      <c r="K12" s="319"/>
      <c r="L12" s="319"/>
      <c r="M12" s="319"/>
      <c r="N12" s="319"/>
      <c r="O12" s="319"/>
      <c r="P12" s="320"/>
    </row>
    <row r="13">
      <c r="A13" s="318" t="s">
        <v>3620</v>
      </c>
      <c r="B13" s="319"/>
      <c r="C13" s="319"/>
      <c r="D13" s="323" t="s">
        <v>51</v>
      </c>
      <c r="E13" s="322">
        <v>43917.0</v>
      </c>
      <c r="F13" s="323">
        <v>0.0</v>
      </c>
      <c r="G13" s="319"/>
      <c r="H13" s="319"/>
      <c r="I13" s="319"/>
      <c r="J13" s="319"/>
      <c r="K13" s="319"/>
      <c r="L13" s="319"/>
      <c r="M13" s="319"/>
      <c r="N13" s="319"/>
      <c r="O13" s="324" t="s">
        <v>3611</v>
      </c>
      <c r="P13" s="320"/>
    </row>
    <row r="14">
      <c r="A14" s="318" t="s">
        <v>3621</v>
      </c>
      <c r="B14" s="319"/>
      <c r="C14" s="319"/>
      <c r="D14" s="323" t="s">
        <v>51</v>
      </c>
      <c r="E14" s="322">
        <v>43913.0</v>
      </c>
      <c r="F14" s="319"/>
      <c r="G14" s="319"/>
      <c r="H14" s="319"/>
      <c r="I14" s="319"/>
      <c r="J14" s="319"/>
      <c r="K14" s="319"/>
      <c r="L14" s="319"/>
      <c r="M14" s="319"/>
      <c r="N14" s="319"/>
      <c r="O14" s="324" t="s">
        <v>3622</v>
      </c>
      <c r="P14" s="320"/>
    </row>
    <row r="15">
      <c r="A15" s="318" t="s">
        <v>3623</v>
      </c>
      <c r="B15" s="319"/>
      <c r="C15" s="319"/>
      <c r="D15" s="319"/>
      <c r="E15" s="319"/>
      <c r="F15" s="319"/>
      <c r="G15" s="319"/>
      <c r="H15" s="319"/>
      <c r="I15" s="319"/>
      <c r="J15" s="319"/>
      <c r="K15" s="319"/>
      <c r="L15" s="319"/>
      <c r="M15" s="319"/>
      <c r="N15" s="319"/>
      <c r="O15" s="319"/>
      <c r="P15" s="320"/>
    </row>
    <row r="16">
      <c r="A16" s="318" t="s">
        <v>3624</v>
      </c>
      <c r="B16" s="319"/>
      <c r="C16" s="319"/>
      <c r="D16" s="319"/>
      <c r="E16" s="319"/>
      <c r="F16" s="319"/>
      <c r="G16" s="319"/>
      <c r="H16" s="319"/>
      <c r="I16" s="319"/>
      <c r="J16" s="319"/>
      <c r="K16" s="319"/>
      <c r="L16" s="319"/>
      <c r="M16" s="319"/>
      <c r="N16" s="319"/>
      <c r="O16" s="319"/>
      <c r="P16" s="320"/>
    </row>
    <row r="17">
      <c r="A17" s="318" t="s">
        <v>3625</v>
      </c>
      <c r="B17" s="319"/>
      <c r="C17" s="319"/>
      <c r="D17" s="319"/>
      <c r="E17" s="319"/>
      <c r="F17" s="319"/>
      <c r="G17" s="319"/>
      <c r="H17" s="319"/>
      <c r="I17" s="319"/>
      <c r="J17" s="319"/>
      <c r="K17" s="319"/>
      <c r="L17" s="319"/>
      <c r="M17" s="319"/>
      <c r="N17" s="319"/>
      <c r="O17" s="319"/>
      <c r="P17" s="320"/>
    </row>
    <row r="18">
      <c r="A18" s="318" t="s">
        <v>3626</v>
      </c>
      <c r="B18" s="319"/>
      <c r="C18" s="319"/>
      <c r="D18" s="323" t="s">
        <v>51</v>
      </c>
      <c r="E18" s="322">
        <v>43908.0</v>
      </c>
      <c r="F18" s="319"/>
      <c r="G18" s="323" t="s">
        <v>94</v>
      </c>
      <c r="H18" s="323">
        <v>4.0</v>
      </c>
      <c r="I18" s="319"/>
      <c r="J18" s="319"/>
      <c r="K18" s="319"/>
      <c r="L18" s="319"/>
      <c r="M18" s="319"/>
      <c r="N18" s="319"/>
      <c r="O18" s="319"/>
      <c r="P18" s="320"/>
    </row>
    <row r="19">
      <c r="A19" s="318" t="s">
        <v>3627</v>
      </c>
      <c r="B19" s="319"/>
      <c r="C19" s="319"/>
      <c r="D19" s="323" t="s">
        <v>51</v>
      </c>
      <c r="E19" s="322">
        <v>43908.0</v>
      </c>
      <c r="F19" s="319"/>
      <c r="G19" s="323" t="s">
        <v>94</v>
      </c>
      <c r="H19" s="323">
        <v>4.0</v>
      </c>
      <c r="I19" s="319"/>
      <c r="J19" s="319"/>
      <c r="K19" s="319"/>
      <c r="L19" s="319"/>
      <c r="M19" s="319"/>
      <c r="N19" s="319"/>
      <c r="O19" s="319"/>
      <c r="P19" s="320"/>
    </row>
    <row r="20">
      <c r="A20" s="318" t="s">
        <v>3628</v>
      </c>
      <c r="B20" s="319"/>
      <c r="C20" s="319"/>
      <c r="D20" s="323" t="s">
        <v>51</v>
      </c>
      <c r="E20" s="322">
        <v>43908.0</v>
      </c>
      <c r="F20" s="319"/>
      <c r="G20" s="323" t="s">
        <v>94</v>
      </c>
      <c r="H20" s="323">
        <v>4.0</v>
      </c>
      <c r="I20" s="319"/>
      <c r="J20" s="319"/>
      <c r="K20" s="319"/>
      <c r="L20" s="319"/>
      <c r="M20" s="319"/>
      <c r="N20" s="319"/>
      <c r="O20" s="324" t="s">
        <v>3629</v>
      </c>
      <c r="P20" s="320"/>
    </row>
    <row r="21">
      <c r="A21" s="318" t="s">
        <v>3630</v>
      </c>
      <c r="B21" s="319"/>
      <c r="C21" s="319"/>
      <c r="D21" s="323" t="s">
        <v>51</v>
      </c>
      <c r="E21" s="322">
        <v>43908.0</v>
      </c>
      <c r="F21" s="319"/>
      <c r="G21" s="323" t="s">
        <v>94</v>
      </c>
      <c r="H21" s="323">
        <v>4.0</v>
      </c>
      <c r="I21" s="319"/>
      <c r="J21" s="319"/>
      <c r="K21" s="319"/>
      <c r="L21" s="319"/>
      <c r="M21" s="319"/>
      <c r="N21" s="319"/>
      <c r="O21" s="319"/>
      <c r="P21" s="320"/>
    </row>
    <row r="22">
      <c r="A22" s="318" t="s">
        <v>3631</v>
      </c>
      <c r="B22" s="319"/>
      <c r="C22" s="319"/>
      <c r="D22" s="323" t="s">
        <v>51</v>
      </c>
      <c r="E22" s="322">
        <v>43908.0</v>
      </c>
      <c r="F22" s="319"/>
      <c r="G22" s="323" t="s">
        <v>94</v>
      </c>
      <c r="H22" s="323">
        <v>4.0</v>
      </c>
      <c r="I22" s="319"/>
      <c r="J22" s="319"/>
      <c r="K22" s="319"/>
      <c r="L22" s="319"/>
      <c r="M22" s="319"/>
      <c r="N22" s="319"/>
      <c r="O22" s="319"/>
      <c r="P22" s="320"/>
    </row>
    <row r="23">
      <c r="A23" s="318" t="s">
        <v>3632</v>
      </c>
      <c r="B23" s="319"/>
      <c r="C23" s="319"/>
      <c r="D23" s="319"/>
      <c r="E23" s="319"/>
      <c r="F23" s="319"/>
      <c r="G23" s="319"/>
      <c r="H23" s="319"/>
      <c r="I23" s="319"/>
      <c r="J23" s="319"/>
      <c r="K23" s="319"/>
      <c r="L23" s="319"/>
      <c r="M23" s="319"/>
      <c r="N23" s="319"/>
      <c r="O23" s="319"/>
      <c r="P23" s="320"/>
    </row>
    <row r="24">
      <c r="A24" s="318" t="s">
        <v>3633</v>
      </c>
      <c r="B24" s="319"/>
      <c r="C24" s="319"/>
      <c r="D24" s="323" t="s">
        <v>51</v>
      </c>
      <c r="E24" s="322">
        <v>43913.0</v>
      </c>
      <c r="F24" s="319"/>
      <c r="G24" s="319"/>
      <c r="H24" s="319"/>
      <c r="I24" s="319"/>
      <c r="J24" s="319"/>
      <c r="K24" s="319"/>
      <c r="L24" s="319"/>
      <c r="M24" s="319"/>
      <c r="N24" s="319"/>
      <c r="O24" s="324" t="s">
        <v>3634</v>
      </c>
      <c r="P24" s="320"/>
    </row>
    <row r="25">
      <c r="A25" s="318" t="s">
        <v>3635</v>
      </c>
      <c r="B25" s="319"/>
      <c r="C25" s="319"/>
      <c r="D25" s="323" t="s">
        <v>51</v>
      </c>
      <c r="E25" s="322">
        <v>43913.0</v>
      </c>
      <c r="F25" s="319"/>
      <c r="G25" s="319"/>
      <c r="H25" s="319"/>
      <c r="I25" s="319"/>
      <c r="J25" s="319"/>
      <c r="K25" s="319"/>
      <c r="L25" s="319"/>
      <c r="M25" s="319"/>
      <c r="N25" s="319"/>
      <c r="O25" s="324" t="s">
        <v>3634</v>
      </c>
      <c r="P25" s="320"/>
    </row>
    <row r="26">
      <c r="A26" s="318" t="s">
        <v>3636</v>
      </c>
      <c r="B26" s="319"/>
      <c r="C26" s="319"/>
      <c r="D26" s="319"/>
      <c r="E26" s="319"/>
      <c r="F26" s="319"/>
      <c r="G26" s="319"/>
      <c r="H26" s="319"/>
      <c r="I26" s="319"/>
      <c r="J26" s="319"/>
      <c r="K26" s="319"/>
      <c r="L26" s="319"/>
      <c r="M26" s="319"/>
      <c r="N26" s="319"/>
      <c r="O26" s="319"/>
      <c r="P26" s="320"/>
    </row>
    <row r="27">
      <c r="A27" s="318" t="s">
        <v>1310</v>
      </c>
      <c r="B27" s="319"/>
      <c r="C27" s="319"/>
      <c r="D27" s="323" t="s">
        <v>51</v>
      </c>
      <c r="E27" s="322">
        <v>43913.0</v>
      </c>
      <c r="F27" s="319"/>
      <c r="G27" s="323" t="s">
        <v>94</v>
      </c>
      <c r="H27" s="323">
        <v>4.0</v>
      </c>
      <c r="I27" s="319"/>
      <c r="J27" s="319"/>
      <c r="K27" s="319"/>
      <c r="L27" s="319"/>
      <c r="M27" s="319"/>
      <c r="N27" s="319"/>
      <c r="O27" s="324" t="s">
        <v>3611</v>
      </c>
      <c r="P27" s="320"/>
    </row>
    <row r="28">
      <c r="A28" s="318" t="s">
        <v>3637</v>
      </c>
      <c r="B28" s="319"/>
      <c r="C28" s="319"/>
      <c r="D28" s="323" t="s">
        <v>51</v>
      </c>
      <c r="E28" s="319"/>
      <c r="F28" s="319"/>
      <c r="G28" s="319"/>
      <c r="H28" s="319"/>
      <c r="I28" s="319"/>
      <c r="J28" s="319"/>
      <c r="K28" s="319"/>
      <c r="L28" s="319"/>
      <c r="M28" s="319"/>
      <c r="N28" s="319"/>
      <c r="O28" s="319"/>
      <c r="P28" s="320"/>
    </row>
    <row r="29">
      <c r="A29" s="318" t="s">
        <v>3638</v>
      </c>
      <c r="B29" s="319"/>
      <c r="C29" s="319"/>
      <c r="D29" s="323" t="s">
        <v>51</v>
      </c>
      <c r="E29" s="322">
        <v>43910.0</v>
      </c>
      <c r="F29" s="323">
        <v>0.0</v>
      </c>
      <c r="G29" s="323" t="s">
        <v>53</v>
      </c>
      <c r="H29" s="319"/>
      <c r="I29" s="319"/>
      <c r="J29" s="319"/>
      <c r="K29" s="319"/>
      <c r="L29" s="319"/>
      <c r="M29" s="319"/>
      <c r="N29" s="319"/>
      <c r="O29" s="324" t="s">
        <v>3639</v>
      </c>
      <c r="P29" s="320"/>
    </row>
    <row r="30">
      <c r="A30" s="318" t="s">
        <v>3640</v>
      </c>
      <c r="B30" s="319"/>
      <c r="C30" s="319"/>
      <c r="D30" s="319"/>
      <c r="E30" s="319"/>
      <c r="F30" s="319"/>
      <c r="G30" s="319"/>
      <c r="H30" s="319"/>
      <c r="I30" s="319"/>
      <c r="J30" s="319"/>
      <c r="K30" s="319"/>
      <c r="L30" s="319"/>
      <c r="M30" s="319"/>
      <c r="N30" s="319"/>
      <c r="O30" s="319"/>
      <c r="P30" s="320"/>
    </row>
    <row r="31">
      <c r="A31" s="318" t="s">
        <v>3641</v>
      </c>
      <c r="B31" s="319"/>
      <c r="C31" s="319"/>
      <c r="D31" s="323" t="s">
        <v>51</v>
      </c>
      <c r="E31" s="322">
        <v>43910.0</v>
      </c>
      <c r="F31" s="319"/>
      <c r="G31" s="319"/>
      <c r="H31" s="319"/>
      <c r="I31" s="319"/>
      <c r="J31" s="319"/>
      <c r="K31" s="319"/>
      <c r="L31" s="319"/>
      <c r="M31" s="319"/>
      <c r="N31" s="319"/>
      <c r="O31" s="92" t="s">
        <v>3642</v>
      </c>
      <c r="P31" s="320"/>
    </row>
    <row r="32">
      <c r="A32" s="318" t="s">
        <v>3643</v>
      </c>
      <c r="B32" s="319"/>
      <c r="C32" s="319"/>
      <c r="D32" s="319"/>
      <c r="E32" s="319"/>
      <c r="F32" s="319"/>
      <c r="G32" s="319"/>
      <c r="H32" s="325"/>
      <c r="I32" s="319"/>
      <c r="J32" s="319"/>
      <c r="K32" s="319"/>
      <c r="L32" s="319"/>
      <c r="M32" s="319"/>
      <c r="N32" s="319"/>
      <c r="O32" s="319"/>
      <c r="P32" s="320"/>
    </row>
    <row r="33">
      <c r="A33" s="318" t="s">
        <v>3644</v>
      </c>
      <c r="B33" s="319"/>
      <c r="C33" s="319"/>
      <c r="D33" s="319"/>
      <c r="E33" s="319"/>
      <c r="F33" s="319"/>
      <c r="G33" s="319"/>
      <c r="H33" s="319"/>
      <c r="I33" s="319"/>
      <c r="J33" s="319"/>
      <c r="K33" s="319"/>
      <c r="L33" s="319"/>
      <c r="M33" s="319"/>
      <c r="N33" s="319"/>
      <c r="O33" s="319"/>
      <c r="P33" s="320"/>
    </row>
    <row r="34">
      <c r="A34" s="318" t="s">
        <v>3645</v>
      </c>
      <c r="B34" s="319"/>
      <c r="C34" s="319"/>
      <c r="D34" s="323" t="s">
        <v>51</v>
      </c>
      <c r="E34" s="322">
        <v>43908.0</v>
      </c>
      <c r="F34" s="319"/>
      <c r="G34" s="323" t="s">
        <v>94</v>
      </c>
      <c r="H34" s="323">
        <v>4.0</v>
      </c>
      <c r="I34" s="319"/>
      <c r="J34" s="319"/>
      <c r="K34" s="319"/>
      <c r="L34" s="319"/>
      <c r="M34" s="319"/>
      <c r="N34" s="319"/>
      <c r="O34" s="319"/>
      <c r="P34" s="320"/>
    </row>
    <row r="35">
      <c r="A35" s="318" t="s">
        <v>3646</v>
      </c>
      <c r="B35" s="319"/>
      <c r="C35" s="319"/>
      <c r="D35" s="319"/>
      <c r="E35" s="319"/>
      <c r="F35" s="319"/>
      <c r="G35" s="319"/>
      <c r="H35" s="319"/>
      <c r="I35" s="319"/>
      <c r="J35" s="319"/>
      <c r="K35" s="319"/>
      <c r="L35" s="319"/>
      <c r="M35" s="319"/>
      <c r="N35" s="319"/>
      <c r="O35" s="319"/>
      <c r="P35" s="320"/>
    </row>
    <row r="36">
      <c r="A36" s="318" t="s">
        <v>3647</v>
      </c>
      <c r="B36" s="319"/>
      <c r="C36" s="319"/>
      <c r="D36" s="319"/>
      <c r="E36" s="322"/>
      <c r="F36" s="319"/>
      <c r="G36" s="319"/>
      <c r="H36" s="319"/>
      <c r="I36" s="319"/>
      <c r="J36" s="319"/>
      <c r="K36" s="319"/>
      <c r="L36" s="319"/>
      <c r="M36" s="319"/>
      <c r="N36" s="319"/>
      <c r="O36" s="319"/>
      <c r="P36" s="320"/>
    </row>
    <row r="37">
      <c r="A37" s="318" t="s">
        <v>3648</v>
      </c>
      <c r="B37" s="319"/>
      <c r="C37" s="319"/>
      <c r="D37" s="323" t="s">
        <v>51</v>
      </c>
      <c r="E37" s="322">
        <v>43908.0</v>
      </c>
      <c r="F37" s="319"/>
      <c r="G37" s="323" t="s">
        <v>94</v>
      </c>
      <c r="H37" s="323">
        <v>4.0</v>
      </c>
      <c r="I37" s="319"/>
      <c r="J37" s="319"/>
      <c r="K37" s="319"/>
      <c r="L37" s="319"/>
      <c r="M37" s="319"/>
      <c r="N37" s="319"/>
      <c r="O37" s="319"/>
      <c r="P37" s="320"/>
    </row>
    <row r="38">
      <c r="A38" s="133"/>
    </row>
    <row r="39">
      <c r="A39" s="133"/>
    </row>
    <row r="40">
      <c r="A40" s="133"/>
    </row>
    <row r="41">
      <c r="A41" s="133"/>
    </row>
    <row r="42">
      <c r="A42" s="133"/>
    </row>
    <row r="43">
      <c r="A43" s="133"/>
    </row>
    <row r="44">
      <c r="A44" s="133"/>
    </row>
    <row r="45">
      <c r="A45" s="133"/>
    </row>
    <row r="46">
      <c r="A46" s="133"/>
    </row>
    <row r="47">
      <c r="A47" s="133"/>
    </row>
    <row r="48">
      <c r="A48" s="133"/>
    </row>
    <row r="49">
      <c r="A49" s="133"/>
    </row>
    <row r="50">
      <c r="A50" s="133"/>
    </row>
    <row r="51">
      <c r="A51" s="133"/>
    </row>
    <row r="52">
      <c r="A52" s="133"/>
    </row>
    <row r="53">
      <c r="A53" s="133"/>
    </row>
    <row r="54">
      <c r="A54" s="133"/>
    </row>
    <row r="55">
      <c r="A55" s="133"/>
    </row>
    <row r="56">
      <c r="A56" s="133"/>
    </row>
    <row r="57">
      <c r="A57" s="133"/>
    </row>
    <row r="58">
      <c r="A58" s="133"/>
    </row>
    <row r="59">
      <c r="A59" s="133"/>
    </row>
    <row r="60">
      <c r="A60" s="133"/>
    </row>
    <row r="61">
      <c r="A61" s="133"/>
    </row>
    <row r="62">
      <c r="A62" s="133"/>
    </row>
    <row r="63">
      <c r="A63" s="133"/>
    </row>
    <row r="64">
      <c r="A64" s="133"/>
    </row>
    <row r="65">
      <c r="A65" s="133"/>
    </row>
    <row r="66">
      <c r="A66" s="133"/>
    </row>
    <row r="67">
      <c r="A67" s="133"/>
    </row>
    <row r="68">
      <c r="A68" s="133"/>
    </row>
    <row r="69">
      <c r="A69" s="133"/>
    </row>
    <row r="70">
      <c r="A70" s="133"/>
    </row>
    <row r="71">
      <c r="A71" s="133"/>
    </row>
    <row r="72">
      <c r="A72" s="133"/>
    </row>
    <row r="73">
      <c r="A73" s="133"/>
    </row>
    <row r="74">
      <c r="A74" s="133"/>
    </row>
    <row r="75">
      <c r="A75" s="133"/>
    </row>
    <row r="76">
      <c r="A76" s="133"/>
    </row>
    <row r="77">
      <c r="A77" s="133"/>
    </row>
    <row r="78">
      <c r="A78" s="133"/>
    </row>
    <row r="79">
      <c r="A79" s="133"/>
    </row>
    <row r="80">
      <c r="A80" s="133"/>
    </row>
    <row r="81">
      <c r="A81" s="133"/>
    </row>
    <row r="82">
      <c r="A82" s="133"/>
    </row>
    <row r="83">
      <c r="A83" s="133"/>
    </row>
    <row r="84">
      <c r="A84" s="133"/>
    </row>
    <row r="85">
      <c r="A85" s="133"/>
    </row>
    <row r="86">
      <c r="A86" s="133"/>
    </row>
    <row r="87">
      <c r="A87" s="133"/>
    </row>
    <row r="88">
      <c r="A88" s="133"/>
    </row>
    <row r="89">
      <c r="A89" s="133"/>
    </row>
    <row r="90">
      <c r="A90" s="133"/>
    </row>
    <row r="91">
      <c r="A91" s="133"/>
    </row>
    <row r="92">
      <c r="A92" s="133"/>
    </row>
    <row r="93">
      <c r="A93" s="133"/>
    </row>
    <row r="94">
      <c r="A94" s="133"/>
    </row>
    <row r="95">
      <c r="A95" s="133"/>
    </row>
    <row r="96">
      <c r="A96" s="133"/>
    </row>
    <row r="97">
      <c r="A97" s="133"/>
    </row>
    <row r="98">
      <c r="A98" s="133"/>
    </row>
    <row r="99">
      <c r="A99" s="133"/>
    </row>
    <row r="100">
      <c r="A100" s="133"/>
    </row>
    <row r="101">
      <c r="A101" s="133"/>
    </row>
    <row r="102">
      <c r="A102" s="133"/>
    </row>
    <row r="103">
      <c r="A103" s="133"/>
    </row>
    <row r="104">
      <c r="A104" s="133"/>
    </row>
    <row r="105">
      <c r="A105" s="133"/>
    </row>
    <row r="106">
      <c r="A106" s="133"/>
    </row>
    <row r="107">
      <c r="A107" s="133"/>
    </row>
    <row r="108">
      <c r="A108" s="133"/>
    </row>
    <row r="109">
      <c r="A109" s="133"/>
    </row>
    <row r="110">
      <c r="A110" s="133"/>
    </row>
    <row r="111">
      <c r="A111" s="133"/>
    </row>
    <row r="112">
      <c r="A112" s="133"/>
    </row>
    <row r="113">
      <c r="A113" s="133"/>
    </row>
    <row r="114">
      <c r="A114" s="133"/>
    </row>
    <row r="115">
      <c r="A115" s="133"/>
    </row>
    <row r="116">
      <c r="A116" s="133"/>
    </row>
    <row r="117">
      <c r="A117" s="133"/>
    </row>
    <row r="118">
      <c r="A118" s="133"/>
    </row>
    <row r="119">
      <c r="A119" s="133"/>
    </row>
    <row r="120">
      <c r="A120" s="133"/>
    </row>
    <row r="121">
      <c r="A121" s="133"/>
    </row>
    <row r="122">
      <c r="A122" s="133"/>
    </row>
    <row r="123">
      <c r="A123" s="133"/>
    </row>
    <row r="124">
      <c r="A124" s="133"/>
    </row>
    <row r="125">
      <c r="A125" s="133"/>
    </row>
    <row r="126">
      <c r="A126" s="133"/>
    </row>
    <row r="127">
      <c r="A127" s="133"/>
    </row>
    <row r="128">
      <c r="A128" s="133"/>
    </row>
    <row r="129">
      <c r="A129" s="133"/>
    </row>
    <row r="130">
      <c r="A130" s="133"/>
    </row>
    <row r="131">
      <c r="A131" s="133"/>
    </row>
    <row r="132">
      <c r="A132" s="133"/>
    </row>
    <row r="133">
      <c r="A133" s="133"/>
    </row>
    <row r="134">
      <c r="A134" s="133"/>
    </row>
    <row r="135">
      <c r="A135" s="133"/>
    </row>
    <row r="136">
      <c r="A136" s="133"/>
    </row>
    <row r="137">
      <c r="A137" s="133"/>
    </row>
    <row r="138">
      <c r="A138" s="133"/>
    </row>
    <row r="139">
      <c r="A139" s="133"/>
    </row>
    <row r="140">
      <c r="A140" s="133"/>
    </row>
    <row r="141">
      <c r="A141" s="133"/>
    </row>
    <row r="142">
      <c r="A142" s="133"/>
    </row>
    <row r="143">
      <c r="A143" s="133"/>
    </row>
    <row r="144">
      <c r="A144" s="133"/>
    </row>
    <row r="145">
      <c r="A145" s="133"/>
    </row>
    <row r="146">
      <c r="A146" s="133"/>
    </row>
    <row r="147">
      <c r="A147" s="133"/>
    </row>
    <row r="148">
      <c r="A148" s="133"/>
    </row>
    <row r="149">
      <c r="A149" s="133"/>
    </row>
    <row r="150">
      <c r="A150" s="133"/>
    </row>
    <row r="151">
      <c r="A151" s="133"/>
    </row>
    <row r="152">
      <c r="A152" s="133"/>
    </row>
    <row r="153">
      <c r="A153" s="133"/>
    </row>
    <row r="154">
      <c r="A154" s="133"/>
    </row>
    <row r="155">
      <c r="A155" s="133"/>
    </row>
    <row r="156">
      <c r="A156" s="133"/>
    </row>
    <row r="157">
      <c r="A157" s="133"/>
    </row>
    <row r="158">
      <c r="A158" s="133"/>
    </row>
    <row r="159">
      <c r="A159" s="133"/>
    </row>
    <row r="160">
      <c r="A160" s="133"/>
    </row>
    <row r="161">
      <c r="A161" s="133"/>
    </row>
    <row r="162">
      <c r="A162" s="133"/>
    </row>
    <row r="163">
      <c r="A163" s="133"/>
    </row>
    <row r="164">
      <c r="A164" s="133"/>
    </row>
    <row r="165">
      <c r="A165" s="133"/>
    </row>
    <row r="166">
      <c r="A166" s="133"/>
    </row>
    <row r="167">
      <c r="A167" s="133"/>
    </row>
    <row r="168">
      <c r="A168" s="133"/>
    </row>
    <row r="169">
      <c r="A169" s="133"/>
    </row>
    <row r="170">
      <c r="A170" s="133"/>
    </row>
    <row r="171">
      <c r="A171" s="133"/>
    </row>
    <row r="172">
      <c r="A172" s="133"/>
    </row>
    <row r="173">
      <c r="A173" s="133"/>
    </row>
    <row r="174">
      <c r="A174" s="133"/>
    </row>
    <row r="175">
      <c r="A175" s="133"/>
    </row>
    <row r="176">
      <c r="A176" s="133"/>
    </row>
    <row r="177">
      <c r="A177" s="133"/>
    </row>
    <row r="178">
      <c r="A178" s="133"/>
    </row>
    <row r="179">
      <c r="A179" s="133"/>
    </row>
    <row r="180">
      <c r="A180" s="133"/>
    </row>
    <row r="181">
      <c r="A181" s="133"/>
    </row>
    <row r="182">
      <c r="A182" s="133"/>
    </row>
    <row r="183">
      <c r="A183" s="133"/>
    </row>
    <row r="184">
      <c r="A184" s="133"/>
    </row>
    <row r="185">
      <c r="A185" s="133"/>
    </row>
    <row r="186">
      <c r="A186" s="133"/>
    </row>
    <row r="187">
      <c r="A187" s="133"/>
    </row>
    <row r="188">
      <c r="A188" s="133"/>
    </row>
    <row r="189">
      <c r="A189" s="133"/>
    </row>
    <row r="190">
      <c r="A190" s="133"/>
    </row>
    <row r="191">
      <c r="A191" s="133"/>
    </row>
    <row r="192">
      <c r="A192" s="133"/>
    </row>
    <row r="193">
      <c r="A193" s="133"/>
    </row>
    <row r="194">
      <c r="A194" s="133"/>
    </row>
    <row r="195">
      <c r="A195" s="133"/>
    </row>
    <row r="196">
      <c r="A196" s="133"/>
    </row>
    <row r="197">
      <c r="A197" s="133"/>
    </row>
    <row r="198">
      <c r="A198" s="133"/>
    </row>
    <row r="199">
      <c r="A199" s="133"/>
    </row>
    <row r="200">
      <c r="A200" s="133"/>
    </row>
    <row r="201">
      <c r="A201" s="133"/>
    </row>
    <row r="202">
      <c r="A202" s="133"/>
    </row>
    <row r="203">
      <c r="A203" s="133"/>
    </row>
    <row r="204">
      <c r="A204" s="133"/>
    </row>
    <row r="205">
      <c r="A205" s="133"/>
    </row>
    <row r="206">
      <c r="A206" s="133"/>
    </row>
    <row r="207">
      <c r="A207" s="133"/>
    </row>
    <row r="208">
      <c r="A208" s="133"/>
    </row>
    <row r="209">
      <c r="A209" s="133"/>
    </row>
    <row r="210">
      <c r="A210" s="133"/>
    </row>
    <row r="211">
      <c r="A211" s="133"/>
    </row>
    <row r="212">
      <c r="A212" s="133"/>
    </row>
    <row r="213">
      <c r="A213" s="133"/>
    </row>
    <row r="214">
      <c r="A214" s="133"/>
    </row>
    <row r="215">
      <c r="A215" s="133"/>
    </row>
    <row r="216">
      <c r="A216" s="133"/>
    </row>
    <row r="217">
      <c r="A217" s="133"/>
    </row>
    <row r="218">
      <c r="A218" s="133"/>
    </row>
    <row r="219">
      <c r="A219" s="133"/>
    </row>
    <row r="220">
      <c r="A220" s="133"/>
    </row>
    <row r="221">
      <c r="A221" s="133"/>
    </row>
    <row r="222">
      <c r="A222" s="133"/>
    </row>
    <row r="223">
      <c r="A223" s="133"/>
    </row>
    <row r="224">
      <c r="A224" s="133"/>
    </row>
    <row r="225">
      <c r="A225" s="133"/>
    </row>
    <row r="226">
      <c r="A226" s="133"/>
    </row>
    <row r="227">
      <c r="A227" s="133"/>
    </row>
    <row r="228">
      <c r="A228" s="133"/>
    </row>
    <row r="229">
      <c r="A229" s="133"/>
    </row>
    <row r="230">
      <c r="A230" s="133"/>
    </row>
    <row r="231">
      <c r="A231" s="133"/>
    </row>
    <row r="232">
      <c r="A232" s="133"/>
    </row>
    <row r="233">
      <c r="A233" s="133"/>
    </row>
    <row r="234">
      <c r="A234" s="133"/>
    </row>
    <row r="235">
      <c r="A235" s="133"/>
    </row>
    <row r="236">
      <c r="A236" s="133"/>
    </row>
    <row r="237">
      <c r="A237" s="133"/>
    </row>
    <row r="238">
      <c r="A238" s="133"/>
    </row>
    <row r="239">
      <c r="A239" s="133"/>
    </row>
    <row r="240">
      <c r="A240" s="133"/>
    </row>
    <row r="241">
      <c r="A241" s="133"/>
    </row>
    <row r="242">
      <c r="A242" s="133"/>
    </row>
    <row r="243">
      <c r="A243" s="133"/>
    </row>
    <row r="244">
      <c r="A244" s="133"/>
    </row>
    <row r="245">
      <c r="A245" s="133"/>
    </row>
    <row r="246">
      <c r="A246" s="133"/>
    </row>
    <row r="247">
      <c r="A247" s="133"/>
    </row>
    <row r="248">
      <c r="A248" s="133"/>
    </row>
    <row r="249">
      <c r="A249" s="133"/>
    </row>
    <row r="250">
      <c r="A250" s="133"/>
    </row>
    <row r="251">
      <c r="A251" s="133"/>
    </row>
    <row r="252">
      <c r="A252" s="133"/>
    </row>
    <row r="253">
      <c r="A253" s="133"/>
    </row>
    <row r="254">
      <c r="A254" s="133"/>
    </row>
    <row r="255">
      <c r="A255" s="133"/>
    </row>
    <row r="256">
      <c r="A256" s="133"/>
    </row>
    <row r="257">
      <c r="A257" s="133"/>
    </row>
    <row r="258">
      <c r="A258" s="133"/>
    </row>
    <row r="259">
      <c r="A259" s="133"/>
    </row>
    <row r="260">
      <c r="A260" s="133"/>
    </row>
    <row r="261">
      <c r="A261" s="133"/>
    </row>
    <row r="262">
      <c r="A262" s="133"/>
    </row>
    <row r="263">
      <c r="A263" s="133"/>
    </row>
    <row r="264">
      <c r="A264" s="133"/>
    </row>
    <row r="265">
      <c r="A265" s="133"/>
    </row>
    <row r="266">
      <c r="A266" s="133"/>
    </row>
    <row r="267">
      <c r="A267" s="133"/>
    </row>
    <row r="268">
      <c r="A268" s="133"/>
    </row>
    <row r="269">
      <c r="A269" s="133"/>
    </row>
    <row r="270">
      <c r="A270" s="133"/>
    </row>
    <row r="271">
      <c r="A271" s="133"/>
    </row>
    <row r="272">
      <c r="A272" s="133"/>
    </row>
    <row r="273">
      <c r="A273" s="133"/>
    </row>
    <row r="274">
      <c r="A274" s="133"/>
    </row>
    <row r="275">
      <c r="A275" s="133"/>
    </row>
    <row r="276">
      <c r="A276" s="133"/>
    </row>
    <row r="277">
      <c r="A277" s="133"/>
    </row>
    <row r="278">
      <c r="A278" s="133"/>
    </row>
    <row r="279">
      <c r="A279" s="133"/>
    </row>
    <row r="280">
      <c r="A280" s="133"/>
    </row>
    <row r="281">
      <c r="A281" s="133"/>
    </row>
    <row r="282">
      <c r="A282" s="133"/>
    </row>
    <row r="283">
      <c r="A283" s="133"/>
    </row>
    <row r="284">
      <c r="A284" s="133"/>
    </row>
    <row r="285">
      <c r="A285" s="133"/>
    </row>
    <row r="286">
      <c r="A286" s="133"/>
    </row>
    <row r="287">
      <c r="A287" s="133"/>
    </row>
    <row r="288">
      <c r="A288" s="133"/>
    </row>
    <row r="289">
      <c r="A289" s="133"/>
    </row>
    <row r="290">
      <c r="A290" s="133"/>
    </row>
    <row r="291">
      <c r="A291" s="133"/>
    </row>
    <row r="292">
      <c r="A292" s="133"/>
    </row>
    <row r="293">
      <c r="A293" s="133"/>
    </row>
    <row r="294">
      <c r="A294" s="133"/>
    </row>
    <row r="295">
      <c r="A295" s="133"/>
    </row>
    <row r="296">
      <c r="A296" s="133"/>
    </row>
    <row r="297">
      <c r="A297" s="133"/>
    </row>
    <row r="298">
      <c r="A298" s="133"/>
    </row>
    <row r="299">
      <c r="A299" s="133"/>
    </row>
    <row r="300">
      <c r="A300" s="133"/>
    </row>
    <row r="301">
      <c r="A301" s="133"/>
    </row>
    <row r="302">
      <c r="A302" s="133"/>
    </row>
    <row r="303">
      <c r="A303" s="133"/>
    </row>
    <row r="304">
      <c r="A304" s="133"/>
    </row>
    <row r="305">
      <c r="A305" s="133"/>
    </row>
    <row r="306">
      <c r="A306" s="133"/>
    </row>
    <row r="307">
      <c r="A307" s="133"/>
    </row>
    <row r="308">
      <c r="A308" s="133"/>
    </row>
    <row r="309">
      <c r="A309" s="133"/>
    </row>
    <row r="310">
      <c r="A310" s="133"/>
    </row>
    <row r="311">
      <c r="A311" s="133"/>
    </row>
    <row r="312">
      <c r="A312" s="133"/>
    </row>
    <row r="313">
      <c r="A313" s="133"/>
    </row>
    <row r="314">
      <c r="A314" s="133"/>
    </row>
    <row r="315">
      <c r="A315" s="133"/>
    </row>
    <row r="316">
      <c r="A316" s="133"/>
    </row>
    <row r="317">
      <c r="A317" s="133"/>
    </row>
    <row r="318">
      <c r="A318" s="133"/>
    </row>
    <row r="319">
      <c r="A319" s="133"/>
    </row>
    <row r="320">
      <c r="A320" s="133"/>
    </row>
    <row r="321">
      <c r="A321" s="133"/>
    </row>
    <row r="322">
      <c r="A322" s="133"/>
    </row>
    <row r="323">
      <c r="A323" s="133"/>
    </row>
    <row r="324">
      <c r="A324" s="133"/>
    </row>
    <row r="325">
      <c r="A325" s="133"/>
    </row>
    <row r="326">
      <c r="A326" s="133"/>
    </row>
    <row r="327">
      <c r="A327" s="133"/>
    </row>
    <row r="328">
      <c r="A328" s="133"/>
    </row>
    <row r="329">
      <c r="A329" s="133"/>
    </row>
    <row r="330">
      <c r="A330" s="133"/>
    </row>
    <row r="331">
      <c r="A331" s="133"/>
    </row>
    <row r="332">
      <c r="A332" s="133"/>
    </row>
    <row r="333">
      <c r="A333" s="133"/>
    </row>
    <row r="334">
      <c r="A334" s="133"/>
    </row>
    <row r="335">
      <c r="A335" s="133"/>
    </row>
    <row r="336">
      <c r="A336" s="133"/>
    </row>
    <row r="337">
      <c r="A337" s="133"/>
    </row>
    <row r="338">
      <c r="A338" s="133"/>
    </row>
    <row r="339">
      <c r="A339" s="133"/>
    </row>
    <row r="340">
      <c r="A340" s="133"/>
    </row>
    <row r="341">
      <c r="A341" s="133"/>
    </row>
    <row r="342">
      <c r="A342" s="133"/>
    </row>
    <row r="343">
      <c r="A343" s="133"/>
    </row>
    <row r="344">
      <c r="A344" s="133"/>
    </row>
    <row r="345">
      <c r="A345" s="133"/>
    </row>
    <row r="346">
      <c r="A346" s="133"/>
    </row>
    <row r="347">
      <c r="A347" s="133"/>
    </row>
    <row r="348">
      <c r="A348" s="133"/>
    </row>
    <row r="349">
      <c r="A349" s="133"/>
    </row>
    <row r="350">
      <c r="A350" s="133"/>
    </row>
    <row r="351">
      <c r="A351" s="133"/>
    </row>
    <row r="352">
      <c r="A352" s="133"/>
    </row>
    <row r="353">
      <c r="A353" s="133"/>
    </row>
    <row r="354">
      <c r="A354" s="133"/>
    </row>
    <row r="355">
      <c r="A355" s="133"/>
    </row>
    <row r="356">
      <c r="A356" s="133"/>
    </row>
    <row r="357">
      <c r="A357" s="133"/>
    </row>
    <row r="358">
      <c r="A358" s="133"/>
    </row>
    <row r="359">
      <c r="A359" s="133"/>
    </row>
    <row r="360">
      <c r="A360" s="133"/>
    </row>
    <row r="361">
      <c r="A361" s="133"/>
    </row>
    <row r="362">
      <c r="A362" s="133"/>
    </row>
    <row r="363">
      <c r="A363" s="133"/>
    </row>
    <row r="364">
      <c r="A364" s="133"/>
    </row>
    <row r="365">
      <c r="A365" s="133"/>
    </row>
    <row r="366">
      <c r="A366" s="133"/>
    </row>
    <row r="367">
      <c r="A367" s="133"/>
    </row>
    <row r="368">
      <c r="A368" s="133"/>
    </row>
    <row r="369">
      <c r="A369" s="133"/>
    </row>
    <row r="370">
      <c r="A370" s="133"/>
    </row>
    <row r="371">
      <c r="A371" s="133"/>
    </row>
    <row r="372">
      <c r="A372" s="133"/>
    </row>
    <row r="373">
      <c r="A373" s="133"/>
    </row>
    <row r="374">
      <c r="A374" s="133"/>
    </row>
    <row r="375">
      <c r="A375" s="133"/>
    </row>
    <row r="376">
      <c r="A376" s="133"/>
    </row>
    <row r="377">
      <c r="A377" s="133"/>
    </row>
    <row r="378">
      <c r="A378" s="133"/>
    </row>
    <row r="379">
      <c r="A379" s="133"/>
    </row>
    <row r="380">
      <c r="A380" s="133"/>
    </row>
    <row r="381">
      <c r="A381" s="133"/>
    </row>
    <row r="382">
      <c r="A382" s="133"/>
    </row>
    <row r="383">
      <c r="A383" s="133"/>
    </row>
    <row r="384">
      <c r="A384" s="133"/>
    </row>
    <row r="385">
      <c r="A385" s="133"/>
    </row>
    <row r="386">
      <c r="A386" s="133"/>
    </row>
    <row r="387">
      <c r="A387" s="133"/>
    </row>
    <row r="388">
      <c r="A388" s="133"/>
    </row>
    <row r="389">
      <c r="A389" s="133"/>
    </row>
    <row r="390">
      <c r="A390" s="133"/>
    </row>
    <row r="391">
      <c r="A391" s="133"/>
    </row>
    <row r="392">
      <c r="A392" s="133"/>
    </row>
    <row r="393">
      <c r="A393" s="133"/>
    </row>
    <row r="394">
      <c r="A394" s="133"/>
    </row>
    <row r="395">
      <c r="A395" s="133"/>
    </row>
    <row r="396">
      <c r="A396" s="133"/>
    </row>
    <row r="397">
      <c r="A397" s="133"/>
    </row>
    <row r="398">
      <c r="A398" s="133"/>
    </row>
    <row r="399">
      <c r="A399" s="133"/>
    </row>
    <row r="400">
      <c r="A400" s="133"/>
    </row>
    <row r="401">
      <c r="A401" s="133"/>
    </row>
    <row r="402">
      <c r="A402" s="133"/>
    </row>
    <row r="403">
      <c r="A403" s="133"/>
    </row>
    <row r="404">
      <c r="A404" s="133"/>
    </row>
    <row r="405">
      <c r="A405" s="133"/>
    </row>
    <row r="406">
      <c r="A406" s="133"/>
    </row>
    <row r="407">
      <c r="A407" s="133"/>
    </row>
    <row r="408">
      <c r="A408" s="133"/>
    </row>
    <row r="409">
      <c r="A409" s="133"/>
    </row>
    <row r="410">
      <c r="A410" s="133"/>
    </row>
    <row r="411">
      <c r="A411" s="133"/>
    </row>
    <row r="412">
      <c r="A412" s="133"/>
    </row>
    <row r="413">
      <c r="A413" s="133"/>
    </row>
    <row r="414">
      <c r="A414" s="133"/>
    </row>
    <row r="415">
      <c r="A415" s="133"/>
    </row>
    <row r="416">
      <c r="A416" s="133"/>
    </row>
    <row r="417">
      <c r="A417" s="133"/>
    </row>
    <row r="418">
      <c r="A418" s="133"/>
    </row>
    <row r="419">
      <c r="A419" s="133"/>
    </row>
    <row r="420">
      <c r="A420" s="133"/>
    </row>
    <row r="421">
      <c r="A421" s="133"/>
    </row>
    <row r="422">
      <c r="A422" s="133"/>
    </row>
    <row r="423">
      <c r="A423" s="133"/>
    </row>
    <row r="424">
      <c r="A424" s="133"/>
    </row>
    <row r="425">
      <c r="A425" s="133"/>
    </row>
    <row r="426">
      <c r="A426" s="133"/>
    </row>
    <row r="427">
      <c r="A427" s="133"/>
    </row>
    <row r="428">
      <c r="A428" s="133"/>
    </row>
    <row r="429">
      <c r="A429" s="133"/>
    </row>
    <row r="430">
      <c r="A430" s="133"/>
    </row>
    <row r="431">
      <c r="A431" s="133"/>
    </row>
    <row r="432">
      <c r="A432" s="133"/>
    </row>
    <row r="433">
      <c r="A433" s="133"/>
    </row>
    <row r="434">
      <c r="A434" s="133"/>
    </row>
    <row r="435">
      <c r="A435" s="133"/>
    </row>
    <row r="436">
      <c r="A436" s="133"/>
    </row>
    <row r="437">
      <c r="A437" s="133"/>
    </row>
    <row r="438">
      <c r="A438" s="133"/>
    </row>
    <row r="439">
      <c r="A439" s="133"/>
    </row>
    <row r="440">
      <c r="A440" s="133"/>
    </row>
    <row r="441">
      <c r="A441" s="133"/>
    </row>
    <row r="442">
      <c r="A442" s="133"/>
    </row>
    <row r="443">
      <c r="A443" s="133"/>
    </row>
    <row r="444">
      <c r="A444" s="133"/>
    </row>
    <row r="445">
      <c r="A445" s="133"/>
    </row>
    <row r="446">
      <c r="A446" s="133"/>
    </row>
    <row r="447">
      <c r="A447" s="133"/>
    </row>
    <row r="448">
      <c r="A448" s="133"/>
    </row>
    <row r="449">
      <c r="A449" s="133"/>
    </row>
    <row r="450">
      <c r="A450" s="133"/>
    </row>
    <row r="451">
      <c r="A451" s="133"/>
    </row>
    <row r="452">
      <c r="A452" s="133"/>
    </row>
    <row r="453">
      <c r="A453" s="133"/>
    </row>
    <row r="454">
      <c r="A454" s="133"/>
    </row>
    <row r="455">
      <c r="A455" s="133"/>
    </row>
    <row r="456">
      <c r="A456" s="133"/>
    </row>
    <row r="457">
      <c r="A457" s="133"/>
    </row>
    <row r="458">
      <c r="A458" s="133"/>
    </row>
    <row r="459">
      <c r="A459" s="133"/>
    </row>
    <row r="460">
      <c r="A460" s="133"/>
    </row>
    <row r="461">
      <c r="A461" s="133"/>
    </row>
    <row r="462">
      <c r="A462" s="133"/>
    </row>
    <row r="463">
      <c r="A463" s="133"/>
    </row>
    <row r="464">
      <c r="A464" s="133"/>
    </row>
    <row r="465">
      <c r="A465" s="133"/>
    </row>
    <row r="466">
      <c r="A466" s="133"/>
    </row>
    <row r="467">
      <c r="A467" s="133"/>
    </row>
    <row r="468">
      <c r="A468" s="133"/>
    </row>
    <row r="469">
      <c r="A469" s="133"/>
    </row>
    <row r="470">
      <c r="A470" s="133"/>
    </row>
    <row r="471">
      <c r="A471" s="133"/>
    </row>
    <row r="472">
      <c r="A472" s="133"/>
    </row>
    <row r="473">
      <c r="A473" s="133"/>
    </row>
    <row r="474">
      <c r="A474" s="133"/>
    </row>
    <row r="475">
      <c r="A475" s="133"/>
    </row>
    <row r="476">
      <c r="A476" s="133"/>
    </row>
    <row r="477">
      <c r="A477" s="133"/>
    </row>
    <row r="478">
      <c r="A478" s="133"/>
    </row>
    <row r="479">
      <c r="A479" s="133"/>
    </row>
    <row r="480">
      <c r="A480" s="133"/>
    </row>
    <row r="481">
      <c r="A481" s="133"/>
    </row>
    <row r="482">
      <c r="A482" s="133"/>
    </row>
    <row r="483">
      <c r="A483" s="133"/>
    </row>
    <row r="484">
      <c r="A484" s="133"/>
    </row>
    <row r="485">
      <c r="A485" s="133"/>
    </row>
    <row r="486">
      <c r="A486" s="133"/>
    </row>
    <row r="487">
      <c r="A487" s="133"/>
    </row>
    <row r="488">
      <c r="A488" s="133"/>
    </row>
    <row r="489">
      <c r="A489" s="133"/>
    </row>
    <row r="490">
      <c r="A490" s="133"/>
    </row>
    <row r="491">
      <c r="A491" s="133"/>
    </row>
    <row r="492">
      <c r="A492" s="133"/>
    </row>
    <row r="493">
      <c r="A493" s="133"/>
    </row>
    <row r="494">
      <c r="A494" s="133"/>
    </row>
    <row r="495">
      <c r="A495" s="133"/>
    </row>
    <row r="496">
      <c r="A496" s="133"/>
    </row>
    <row r="497">
      <c r="A497" s="133"/>
    </row>
    <row r="498">
      <c r="A498" s="133"/>
    </row>
    <row r="499">
      <c r="A499" s="133"/>
    </row>
    <row r="500">
      <c r="A500" s="133"/>
    </row>
    <row r="501">
      <c r="A501" s="133"/>
    </row>
    <row r="502">
      <c r="A502" s="133"/>
    </row>
    <row r="503">
      <c r="A503" s="133"/>
    </row>
    <row r="504">
      <c r="A504" s="133"/>
    </row>
    <row r="505">
      <c r="A505" s="133"/>
    </row>
    <row r="506">
      <c r="A506" s="133"/>
    </row>
    <row r="507">
      <c r="A507" s="133"/>
    </row>
    <row r="508">
      <c r="A508" s="133"/>
    </row>
    <row r="509">
      <c r="A509" s="133"/>
    </row>
    <row r="510">
      <c r="A510" s="133"/>
    </row>
    <row r="511">
      <c r="A511" s="133"/>
    </row>
    <row r="512">
      <c r="A512" s="133"/>
    </row>
    <row r="513">
      <c r="A513" s="133"/>
    </row>
    <row r="514">
      <c r="A514" s="133"/>
    </row>
    <row r="515">
      <c r="A515" s="133"/>
    </row>
    <row r="516">
      <c r="A516" s="133"/>
    </row>
    <row r="517">
      <c r="A517" s="133"/>
    </row>
    <row r="518">
      <c r="A518" s="133"/>
    </row>
    <row r="519">
      <c r="A519" s="133"/>
    </row>
    <row r="520">
      <c r="A520" s="133"/>
    </row>
    <row r="521">
      <c r="A521" s="133"/>
    </row>
    <row r="522">
      <c r="A522" s="133"/>
    </row>
    <row r="523">
      <c r="A523" s="133"/>
    </row>
    <row r="524">
      <c r="A524" s="133"/>
    </row>
    <row r="525">
      <c r="A525" s="133"/>
    </row>
    <row r="526">
      <c r="A526" s="133"/>
    </row>
    <row r="527">
      <c r="A527" s="133"/>
    </row>
    <row r="528">
      <c r="A528" s="133"/>
    </row>
    <row r="529">
      <c r="A529" s="133"/>
    </row>
    <row r="530">
      <c r="A530" s="133"/>
    </row>
    <row r="531">
      <c r="A531" s="133"/>
    </row>
    <row r="532">
      <c r="A532" s="133"/>
    </row>
    <row r="533">
      <c r="A533" s="133"/>
    </row>
    <row r="534">
      <c r="A534" s="133"/>
    </row>
    <row r="535">
      <c r="A535" s="133"/>
    </row>
    <row r="536">
      <c r="A536" s="133"/>
    </row>
    <row r="537">
      <c r="A537" s="133"/>
    </row>
    <row r="538">
      <c r="A538" s="133"/>
    </row>
    <row r="539">
      <c r="A539" s="133"/>
    </row>
    <row r="540">
      <c r="A540" s="133"/>
    </row>
    <row r="541">
      <c r="A541" s="133"/>
    </row>
    <row r="542">
      <c r="A542" s="133"/>
    </row>
    <row r="543">
      <c r="A543" s="133"/>
    </row>
    <row r="544">
      <c r="A544" s="133"/>
    </row>
    <row r="545">
      <c r="A545" s="133"/>
    </row>
    <row r="546">
      <c r="A546" s="133"/>
    </row>
    <row r="547">
      <c r="A547" s="133"/>
    </row>
    <row r="548">
      <c r="A548" s="133"/>
    </row>
    <row r="549">
      <c r="A549" s="133"/>
    </row>
    <row r="550">
      <c r="A550" s="133"/>
    </row>
    <row r="551">
      <c r="A551" s="133"/>
    </row>
    <row r="552">
      <c r="A552" s="133"/>
    </row>
    <row r="553">
      <c r="A553" s="133"/>
    </row>
    <row r="554">
      <c r="A554" s="133"/>
    </row>
    <row r="555">
      <c r="A555" s="133"/>
    </row>
    <row r="556">
      <c r="A556" s="133"/>
    </row>
    <row r="557">
      <c r="A557" s="133"/>
    </row>
    <row r="558">
      <c r="A558" s="133"/>
    </row>
    <row r="559">
      <c r="A559" s="133"/>
    </row>
    <row r="560">
      <c r="A560" s="133"/>
    </row>
    <row r="561">
      <c r="A561" s="133"/>
    </row>
    <row r="562">
      <c r="A562" s="133"/>
    </row>
    <row r="563">
      <c r="A563" s="133"/>
    </row>
    <row r="564">
      <c r="A564" s="133"/>
    </row>
    <row r="565">
      <c r="A565" s="133"/>
    </row>
    <row r="566">
      <c r="A566" s="133"/>
    </row>
    <row r="567">
      <c r="A567" s="133"/>
    </row>
    <row r="568">
      <c r="A568" s="133"/>
    </row>
    <row r="569">
      <c r="A569" s="133"/>
    </row>
    <row r="570">
      <c r="A570" s="133"/>
    </row>
    <row r="571">
      <c r="A571" s="133"/>
    </row>
    <row r="572">
      <c r="A572" s="133"/>
    </row>
    <row r="573">
      <c r="A573" s="133"/>
    </row>
    <row r="574">
      <c r="A574" s="133"/>
    </row>
    <row r="575">
      <c r="A575" s="133"/>
    </row>
    <row r="576">
      <c r="A576" s="133"/>
    </row>
    <row r="577">
      <c r="A577" s="133"/>
    </row>
    <row r="578">
      <c r="A578" s="133"/>
    </row>
    <row r="579">
      <c r="A579" s="133"/>
    </row>
    <row r="580">
      <c r="A580" s="133"/>
    </row>
    <row r="581">
      <c r="A581" s="133"/>
    </row>
    <row r="582">
      <c r="A582" s="133"/>
    </row>
    <row r="583">
      <c r="A583" s="133"/>
    </row>
    <row r="584">
      <c r="A584" s="133"/>
    </row>
    <row r="585">
      <c r="A585" s="133"/>
    </row>
    <row r="586">
      <c r="A586" s="133"/>
    </row>
    <row r="587">
      <c r="A587" s="133"/>
    </row>
    <row r="588">
      <c r="A588" s="133"/>
    </row>
    <row r="589">
      <c r="A589" s="133"/>
    </row>
    <row r="590">
      <c r="A590" s="133"/>
    </row>
    <row r="591">
      <c r="A591" s="133"/>
    </row>
    <row r="592">
      <c r="A592" s="133"/>
    </row>
    <row r="593">
      <c r="A593" s="133"/>
    </row>
    <row r="594">
      <c r="A594" s="133"/>
    </row>
    <row r="595">
      <c r="A595" s="133"/>
    </row>
    <row r="596">
      <c r="A596" s="133"/>
    </row>
    <row r="597">
      <c r="A597" s="133"/>
    </row>
    <row r="598">
      <c r="A598" s="133"/>
    </row>
    <row r="599">
      <c r="A599" s="133"/>
    </row>
    <row r="600">
      <c r="A600" s="133"/>
    </row>
    <row r="601">
      <c r="A601" s="133"/>
    </row>
    <row r="602">
      <c r="A602" s="133"/>
    </row>
    <row r="603">
      <c r="A603" s="133"/>
    </row>
    <row r="604">
      <c r="A604" s="133"/>
    </row>
    <row r="605">
      <c r="A605" s="133"/>
    </row>
    <row r="606">
      <c r="A606" s="133"/>
    </row>
    <row r="607">
      <c r="A607" s="133"/>
    </row>
    <row r="608">
      <c r="A608" s="133"/>
    </row>
    <row r="609">
      <c r="A609" s="133"/>
    </row>
    <row r="610">
      <c r="A610" s="133"/>
    </row>
    <row r="611">
      <c r="A611" s="133"/>
    </row>
    <row r="612">
      <c r="A612" s="133"/>
    </row>
    <row r="613">
      <c r="A613" s="133"/>
    </row>
    <row r="614">
      <c r="A614" s="133"/>
    </row>
    <row r="615">
      <c r="A615" s="133"/>
    </row>
    <row r="616">
      <c r="A616" s="133"/>
    </row>
    <row r="617">
      <c r="A617" s="133"/>
    </row>
    <row r="618">
      <c r="A618" s="133"/>
    </row>
    <row r="619">
      <c r="A619" s="133"/>
    </row>
    <row r="620">
      <c r="A620" s="133"/>
    </row>
    <row r="621">
      <c r="A621" s="133"/>
    </row>
    <row r="622">
      <c r="A622" s="133"/>
    </row>
    <row r="623">
      <c r="A623" s="133"/>
    </row>
    <row r="624">
      <c r="A624" s="133"/>
    </row>
    <row r="625">
      <c r="A625" s="133"/>
    </row>
    <row r="626">
      <c r="A626" s="133"/>
    </row>
    <row r="627">
      <c r="A627" s="133"/>
    </row>
    <row r="628">
      <c r="A628" s="133"/>
    </row>
    <row r="629">
      <c r="A629" s="133"/>
    </row>
    <row r="630">
      <c r="A630" s="133"/>
    </row>
    <row r="631">
      <c r="A631" s="133"/>
    </row>
    <row r="632">
      <c r="A632" s="133"/>
    </row>
    <row r="633">
      <c r="A633" s="133"/>
    </row>
    <row r="634">
      <c r="A634" s="133"/>
    </row>
    <row r="635">
      <c r="A635" s="133"/>
    </row>
    <row r="636">
      <c r="A636" s="133"/>
    </row>
    <row r="637">
      <c r="A637" s="133"/>
    </row>
    <row r="638">
      <c r="A638" s="133"/>
    </row>
    <row r="639">
      <c r="A639" s="133"/>
    </row>
    <row r="640">
      <c r="A640" s="133"/>
    </row>
    <row r="641">
      <c r="A641" s="133"/>
    </row>
    <row r="642">
      <c r="A642" s="133"/>
    </row>
    <row r="643">
      <c r="A643" s="133"/>
    </row>
    <row r="644">
      <c r="A644" s="133"/>
    </row>
    <row r="645">
      <c r="A645" s="133"/>
    </row>
    <row r="646">
      <c r="A646" s="133"/>
    </row>
    <row r="647">
      <c r="A647" s="133"/>
    </row>
    <row r="648">
      <c r="A648" s="133"/>
    </row>
    <row r="649">
      <c r="A649" s="133"/>
    </row>
    <row r="650">
      <c r="A650" s="133"/>
    </row>
    <row r="651">
      <c r="A651" s="133"/>
    </row>
    <row r="652">
      <c r="A652" s="133"/>
    </row>
    <row r="653">
      <c r="A653" s="133"/>
    </row>
    <row r="654">
      <c r="A654" s="133"/>
    </row>
    <row r="655">
      <c r="A655" s="133"/>
    </row>
    <row r="656">
      <c r="A656" s="133"/>
    </row>
    <row r="657">
      <c r="A657" s="133"/>
    </row>
    <row r="658">
      <c r="A658" s="133"/>
    </row>
    <row r="659">
      <c r="A659" s="133"/>
    </row>
    <row r="660">
      <c r="A660" s="133"/>
    </row>
    <row r="661">
      <c r="A661" s="133"/>
    </row>
    <row r="662">
      <c r="A662" s="133"/>
    </row>
    <row r="663">
      <c r="A663" s="133"/>
    </row>
    <row r="664">
      <c r="A664" s="133"/>
    </row>
    <row r="665">
      <c r="A665" s="133"/>
    </row>
    <row r="666">
      <c r="A666" s="133"/>
    </row>
    <row r="667">
      <c r="A667" s="133"/>
    </row>
    <row r="668">
      <c r="A668" s="133"/>
    </row>
    <row r="669">
      <c r="A669" s="133"/>
    </row>
    <row r="670">
      <c r="A670" s="133"/>
    </row>
    <row r="671">
      <c r="A671" s="133"/>
    </row>
    <row r="672">
      <c r="A672" s="133"/>
    </row>
    <row r="673">
      <c r="A673" s="133"/>
    </row>
    <row r="674">
      <c r="A674" s="133"/>
    </row>
    <row r="675">
      <c r="A675" s="133"/>
    </row>
    <row r="676">
      <c r="A676" s="133"/>
    </row>
    <row r="677">
      <c r="A677" s="133"/>
    </row>
    <row r="678">
      <c r="A678" s="133"/>
    </row>
    <row r="679">
      <c r="A679" s="133"/>
    </row>
    <row r="680">
      <c r="A680" s="133"/>
    </row>
    <row r="681">
      <c r="A681" s="133"/>
    </row>
    <row r="682">
      <c r="A682" s="133"/>
    </row>
    <row r="683">
      <c r="A683" s="133"/>
    </row>
    <row r="684">
      <c r="A684" s="133"/>
    </row>
    <row r="685">
      <c r="A685" s="133"/>
    </row>
    <row r="686">
      <c r="A686" s="133"/>
    </row>
    <row r="687">
      <c r="A687" s="133"/>
    </row>
    <row r="688">
      <c r="A688" s="133"/>
    </row>
    <row r="689">
      <c r="A689" s="133"/>
    </row>
    <row r="690">
      <c r="A690" s="133"/>
    </row>
    <row r="691">
      <c r="A691" s="133"/>
    </row>
    <row r="692">
      <c r="A692" s="133"/>
    </row>
    <row r="693">
      <c r="A693" s="133"/>
    </row>
    <row r="694">
      <c r="A694" s="133"/>
    </row>
    <row r="695">
      <c r="A695" s="133"/>
    </row>
    <row r="696">
      <c r="A696" s="133"/>
    </row>
    <row r="697">
      <c r="A697" s="133"/>
    </row>
    <row r="698">
      <c r="A698" s="133"/>
    </row>
    <row r="699">
      <c r="A699" s="133"/>
    </row>
    <row r="700">
      <c r="A700" s="133"/>
    </row>
    <row r="701">
      <c r="A701" s="133"/>
    </row>
    <row r="702">
      <c r="A702" s="133"/>
    </row>
    <row r="703">
      <c r="A703" s="133"/>
    </row>
    <row r="704">
      <c r="A704" s="133"/>
    </row>
    <row r="705">
      <c r="A705" s="133"/>
    </row>
    <row r="706">
      <c r="A706" s="133"/>
    </row>
    <row r="707">
      <c r="A707" s="133"/>
    </row>
    <row r="708">
      <c r="A708" s="133"/>
    </row>
    <row r="709">
      <c r="A709" s="133"/>
    </row>
    <row r="710">
      <c r="A710" s="133"/>
    </row>
    <row r="711">
      <c r="A711" s="133"/>
    </row>
    <row r="712">
      <c r="A712" s="133"/>
    </row>
    <row r="713">
      <c r="A713" s="133"/>
    </row>
    <row r="714">
      <c r="A714" s="133"/>
    </row>
    <row r="715">
      <c r="A715" s="133"/>
    </row>
    <row r="716">
      <c r="A716" s="133"/>
    </row>
    <row r="717">
      <c r="A717" s="133"/>
    </row>
    <row r="718">
      <c r="A718" s="133"/>
    </row>
    <row r="719">
      <c r="A719" s="133"/>
    </row>
    <row r="720">
      <c r="A720" s="133"/>
    </row>
    <row r="721">
      <c r="A721" s="133"/>
    </row>
    <row r="722">
      <c r="A722" s="133"/>
    </row>
    <row r="723">
      <c r="A723" s="133"/>
    </row>
    <row r="724">
      <c r="A724" s="133"/>
    </row>
    <row r="725">
      <c r="A725" s="133"/>
    </row>
    <row r="726">
      <c r="A726" s="133"/>
    </row>
    <row r="727">
      <c r="A727" s="133"/>
    </row>
    <row r="728">
      <c r="A728" s="133"/>
    </row>
    <row r="729">
      <c r="A729" s="133"/>
    </row>
    <row r="730">
      <c r="A730" s="133"/>
    </row>
    <row r="731">
      <c r="A731" s="133"/>
    </row>
    <row r="732">
      <c r="A732" s="133"/>
    </row>
    <row r="733">
      <c r="A733" s="133"/>
    </row>
    <row r="734">
      <c r="A734" s="133"/>
    </row>
    <row r="735">
      <c r="A735" s="133"/>
    </row>
    <row r="736">
      <c r="A736" s="133"/>
    </row>
    <row r="737">
      <c r="A737" s="133"/>
    </row>
    <row r="738">
      <c r="A738" s="133"/>
    </row>
    <row r="739">
      <c r="A739" s="133"/>
    </row>
    <row r="740">
      <c r="A740" s="133"/>
    </row>
    <row r="741">
      <c r="A741" s="133"/>
    </row>
    <row r="742">
      <c r="A742" s="133"/>
    </row>
    <row r="743">
      <c r="A743" s="133"/>
    </row>
    <row r="744">
      <c r="A744" s="133"/>
    </row>
    <row r="745">
      <c r="A745" s="133"/>
    </row>
    <row r="746">
      <c r="A746" s="133"/>
    </row>
    <row r="747">
      <c r="A747" s="133"/>
    </row>
    <row r="748">
      <c r="A748" s="133"/>
    </row>
    <row r="749">
      <c r="A749" s="133"/>
    </row>
    <row r="750">
      <c r="A750" s="133"/>
    </row>
    <row r="751">
      <c r="A751" s="133"/>
    </row>
    <row r="752">
      <c r="A752" s="133"/>
    </row>
    <row r="753">
      <c r="A753" s="133"/>
    </row>
    <row r="754">
      <c r="A754" s="133"/>
    </row>
    <row r="755">
      <c r="A755" s="133"/>
    </row>
    <row r="756">
      <c r="A756" s="133"/>
    </row>
    <row r="757">
      <c r="A757" s="133"/>
    </row>
    <row r="758">
      <c r="A758" s="133"/>
    </row>
    <row r="759">
      <c r="A759" s="133"/>
    </row>
    <row r="760">
      <c r="A760" s="133"/>
    </row>
    <row r="761">
      <c r="A761" s="133"/>
    </row>
    <row r="762">
      <c r="A762" s="133"/>
    </row>
    <row r="763">
      <c r="A763" s="133"/>
    </row>
    <row r="764">
      <c r="A764" s="133"/>
    </row>
    <row r="765">
      <c r="A765" s="133"/>
    </row>
    <row r="766">
      <c r="A766" s="133"/>
    </row>
    <row r="767">
      <c r="A767" s="133"/>
    </row>
    <row r="768">
      <c r="A768" s="133"/>
    </row>
    <row r="769">
      <c r="A769" s="133"/>
    </row>
    <row r="770">
      <c r="A770" s="133"/>
    </row>
    <row r="771">
      <c r="A771" s="133"/>
    </row>
    <row r="772">
      <c r="A772" s="133"/>
    </row>
    <row r="773">
      <c r="A773" s="133"/>
    </row>
    <row r="774">
      <c r="A774" s="133"/>
    </row>
    <row r="775">
      <c r="A775" s="133"/>
    </row>
    <row r="776">
      <c r="A776" s="133"/>
    </row>
    <row r="777">
      <c r="A777" s="133"/>
    </row>
    <row r="778">
      <c r="A778" s="133"/>
    </row>
    <row r="779">
      <c r="A779" s="133"/>
    </row>
    <row r="780">
      <c r="A780" s="133"/>
    </row>
    <row r="781">
      <c r="A781" s="133"/>
    </row>
    <row r="782">
      <c r="A782" s="133"/>
    </row>
    <row r="783">
      <c r="A783" s="133"/>
    </row>
    <row r="784">
      <c r="A784" s="133"/>
    </row>
    <row r="785">
      <c r="A785" s="133"/>
    </row>
    <row r="786">
      <c r="A786" s="133"/>
    </row>
    <row r="787">
      <c r="A787" s="133"/>
    </row>
    <row r="788">
      <c r="A788" s="133"/>
    </row>
    <row r="789">
      <c r="A789" s="133"/>
    </row>
    <row r="790">
      <c r="A790" s="133"/>
    </row>
    <row r="791">
      <c r="A791" s="133"/>
    </row>
    <row r="792">
      <c r="A792" s="133"/>
    </row>
    <row r="793">
      <c r="A793" s="133"/>
    </row>
    <row r="794">
      <c r="A794" s="133"/>
    </row>
    <row r="795">
      <c r="A795" s="133"/>
    </row>
    <row r="796">
      <c r="A796" s="133"/>
    </row>
    <row r="797">
      <c r="A797" s="133"/>
    </row>
    <row r="798">
      <c r="A798" s="133"/>
    </row>
    <row r="799">
      <c r="A799" s="133"/>
    </row>
    <row r="800">
      <c r="A800" s="133"/>
    </row>
    <row r="801">
      <c r="A801" s="133"/>
    </row>
    <row r="802">
      <c r="A802" s="133"/>
    </row>
    <row r="803">
      <c r="A803" s="133"/>
    </row>
    <row r="804">
      <c r="A804" s="133"/>
    </row>
    <row r="805">
      <c r="A805" s="133"/>
    </row>
    <row r="806">
      <c r="A806" s="133"/>
    </row>
    <row r="807">
      <c r="A807" s="133"/>
    </row>
    <row r="808">
      <c r="A808" s="133"/>
    </row>
    <row r="809">
      <c r="A809" s="133"/>
    </row>
    <row r="810">
      <c r="A810" s="133"/>
    </row>
    <row r="811">
      <c r="A811" s="133"/>
    </row>
    <row r="812">
      <c r="A812" s="133"/>
    </row>
    <row r="813">
      <c r="A813" s="133"/>
    </row>
    <row r="814">
      <c r="A814" s="133"/>
    </row>
    <row r="815">
      <c r="A815" s="133"/>
    </row>
    <row r="816">
      <c r="A816" s="133"/>
    </row>
    <row r="817">
      <c r="A817" s="133"/>
    </row>
    <row r="818">
      <c r="A818" s="133"/>
    </row>
    <row r="819">
      <c r="A819" s="133"/>
    </row>
    <row r="820">
      <c r="A820" s="133"/>
    </row>
    <row r="821">
      <c r="A821" s="133"/>
    </row>
    <row r="822">
      <c r="A822" s="133"/>
    </row>
    <row r="823">
      <c r="A823" s="133"/>
    </row>
    <row r="824">
      <c r="A824" s="133"/>
    </row>
    <row r="825">
      <c r="A825" s="133"/>
    </row>
    <row r="826">
      <c r="A826" s="133"/>
    </row>
    <row r="827">
      <c r="A827" s="133"/>
    </row>
    <row r="828">
      <c r="A828" s="133"/>
    </row>
    <row r="829">
      <c r="A829" s="133"/>
    </row>
    <row r="830">
      <c r="A830" s="133"/>
    </row>
    <row r="831">
      <c r="A831" s="133"/>
    </row>
    <row r="832">
      <c r="A832" s="133"/>
    </row>
    <row r="833">
      <c r="A833" s="133"/>
    </row>
    <row r="834">
      <c r="A834" s="133"/>
    </row>
    <row r="835">
      <c r="A835" s="133"/>
    </row>
    <row r="836">
      <c r="A836" s="133"/>
    </row>
    <row r="837">
      <c r="A837" s="133"/>
    </row>
    <row r="838">
      <c r="A838" s="133"/>
    </row>
    <row r="839">
      <c r="A839" s="133"/>
    </row>
    <row r="840">
      <c r="A840" s="133"/>
    </row>
    <row r="841">
      <c r="A841" s="133"/>
    </row>
    <row r="842">
      <c r="A842" s="133"/>
    </row>
    <row r="843">
      <c r="A843" s="133"/>
    </row>
    <row r="844">
      <c r="A844" s="133"/>
    </row>
    <row r="845">
      <c r="A845" s="133"/>
    </row>
    <row r="846">
      <c r="A846" s="133"/>
    </row>
    <row r="847">
      <c r="A847" s="133"/>
    </row>
    <row r="848">
      <c r="A848" s="133"/>
    </row>
    <row r="849">
      <c r="A849" s="133"/>
    </row>
    <row r="850">
      <c r="A850" s="133"/>
    </row>
    <row r="851">
      <c r="A851" s="133"/>
    </row>
    <row r="852">
      <c r="A852" s="133"/>
    </row>
    <row r="853">
      <c r="A853" s="133"/>
    </row>
    <row r="854">
      <c r="A854" s="133"/>
    </row>
    <row r="855">
      <c r="A855" s="133"/>
    </row>
    <row r="856">
      <c r="A856" s="133"/>
    </row>
    <row r="857">
      <c r="A857" s="133"/>
    </row>
    <row r="858">
      <c r="A858" s="133"/>
    </row>
    <row r="859">
      <c r="A859" s="133"/>
    </row>
    <row r="860">
      <c r="A860" s="133"/>
    </row>
    <row r="861">
      <c r="A861" s="133"/>
    </row>
    <row r="862">
      <c r="A862" s="133"/>
    </row>
    <row r="863">
      <c r="A863" s="133"/>
    </row>
    <row r="864">
      <c r="A864" s="133"/>
    </row>
    <row r="865">
      <c r="A865" s="133"/>
    </row>
    <row r="866">
      <c r="A866" s="133"/>
    </row>
    <row r="867">
      <c r="A867" s="133"/>
    </row>
    <row r="868">
      <c r="A868" s="133"/>
    </row>
    <row r="869">
      <c r="A869" s="133"/>
    </row>
    <row r="870">
      <c r="A870" s="133"/>
    </row>
    <row r="871">
      <c r="A871" s="133"/>
    </row>
    <row r="872">
      <c r="A872" s="133"/>
    </row>
    <row r="873">
      <c r="A873" s="133"/>
    </row>
    <row r="874">
      <c r="A874" s="133"/>
    </row>
    <row r="875">
      <c r="A875" s="133"/>
    </row>
    <row r="876">
      <c r="A876" s="133"/>
    </row>
    <row r="877">
      <c r="A877" s="133"/>
    </row>
    <row r="878">
      <c r="A878" s="133"/>
    </row>
    <row r="879">
      <c r="A879" s="133"/>
    </row>
    <row r="880">
      <c r="A880" s="133"/>
    </row>
    <row r="881">
      <c r="A881" s="133"/>
    </row>
    <row r="882">
      <c r="A882" s="133"/>
    </row>
    <row r="883">
      <c r="A883" s="133"/>
    </row>
    <row r="884">
      <c r="A884" s="133"/>
    </row>
    <row r="885">
      <c r="A885" s="133"/>
    </row>
    <row r="886">
      <c r="A886" s="133"/>
    </row>
    <row r="887">
      <c r="A887" s="133"/>
    </row>
    <row r="888">
      <c r="A888" s="133"/>
    </row>
    <row r="889">
      <c r="A889" s="133"/>
    </row>
    <row r="890">
      <c r="A890" s="133"/>
    </row>
    <row r="891">
      <c r="A891" s="133"/>
    </row>
    <row r="892">
      <c r="A892" s="133"/>
    </row>
    <row r="893">
      <c r="A893" s="133"/>
    </row>
    <row r="894">
      <c r="A894" s="133"/>
    </row>
    <row r="895">
      <c r="A895" s="133"/>
    </row>
    <row r="896">
      <c r="A896" s="133"/>
    </row>
    <row r="897">
      <c r="A897" s="133"/>
    </row>
    <row r="898">
      <c r="A898" s="133"/>
    </row>
    <row r="899">
      <c r="A899" s="133"/>
    </row>
    <row r="900">
      <c r="A900" s="133"/>
    </row>
    <row r="901">
      <c r="A901" s="133"/>
    </row>
    <row r="902">
      <c r="A902" s="133"/>
    </row>
    <row r="903">
      <c r="A903" s="133"/>
    </row>
    <row r="904">
      <c r="A904" s="133"/>
    </row>
    <row r="905">
      <c r="A905" s="133"/>
    </row>
    <row r="906">
      <c r="A906" s="133"/>
    </row>
    <row r="907">
      <c r="A907" s="133"/>
    </row>
    <row r="908">
      <c r="A908" s="133"/>
    </row>
    <row r="909">
      <c r="A909" s="133"/>
    </row>
    <row r="910">
      <c r="A910" s="133"/>
    </row>
    <row r="911">
      <c r="A911" s="133"/>
    </row>
    <row r="912">
      <c r="A912" s="133"/>
    </row>
    <row r="913">
      <c r="A913" s="133"/>
    </row>
    <row r="914">
      <c r="A914" s="133"/>
    </row>
    <row r="915">
      <c r="A915" s="133"/>
    </row>
    <row r="916">
      <c r="A916" s="133"/>
    </row>
    <row r="917">
      <c r="A917" s="133"/>
    </row>
    <row r="918">
      <c r="A918" s="133"/>
    </row>
    <row r="919">
      <c r="A919" s="133"/>
    </row>
    <row r="920">
      <c r="A920" s="133"/>
    </row>
    <row r="921">
      <c r="A921" s="133"/>
    </row>
    <row r="922">
      <c r="A922" s="133"/>
    </row>
    <row r="923">
      <c r="A923" s="133"/>
    </row>
    <row r="924">
      <c r="A924" s="133"/>
    </row>
    <row r="925">
      <c r="A925" s="133"/>
    </row>
    <row r="926">
      <c r="A926" s="133"/>
    </row>
    <row r="927">
      <c r="A927" s="133"/>
    </row>
    <row r="928">
      <c r="A928" s="133"/>
    </row>
    <row r="929">
      <c r="A929" s="133"/>
    </row>
    <row r="930">
      <c r="A930" s="133"/>
    </row>
    <row r="931">
      <c r="A931" s="133"/>
    </row>
    <row r="932">
      <c r="A932" s="133"/>
    </row>
    <row r="933">
      <c r="A933" s="133"/>
    </row>
    <row r="934">
      <c r="A934" s="133"/>
    </row>
    <row r="935">
      <c r="A935" s="133"/>
    </row>
    <row r="936">
      <c r="A936" s="133"/>
    </row>
    <row r="937">
      <c r="A937" s="133"/>
    </row>
    <row r="938">
      <c r="A938" s="133"/>
    </row>
    <row r="939">
      <c r="A939" s="133"/>
    </row>
    <row r="940">
      <c r="A940" s="133"/>
    </row>
    <row r="941">
      <c r="A941" s="133"/>
    </row>
    <row r="942">
      <c r="A942" s="133"/>
    </row>
    <row r="943">
      <c r="A943" s="133"/>
    </row>
    <row r="944">
      <c r="A944" s="133"/>
    </row>
    <row r="945">
      <c r="A945" s="133"/>
    </row>
    <row r="946">
      <c r="A946" s="133"/>
    </row>
    <row r="947">
      <c r="A947" s="133"/>
    </row>
    <row r="948">
      <c r="A948" s="133"/>
    </row>
    <row r="949">
      <c r="A949" s="133"/>
    </row>
    <row r="950">
      <c r="A950" s="133"/>
    </row>
    <row r="951">
      <c r="A951" s="133"/>
    </row>
    <row r="952">
      <c r="A952" s="133"/>
    </row>
    <row r="953">
      <c r="A953" s="133"/>
    </row>
    <row r="954">
      <c r="A954" s="133"/>
    </row>
    <row r="955">
      <c r="A955" s="133"/>
    </row>
    <row r="956">
      <c r="A956" s="133"/>
    </row>
    <row r="957">
      <c r="A957" s="133"/>
    </row>
    <row r="958">
      <c r="A958" s="133"/>
    </row>
    <row r="959">
      <c r="A959" s="133"/>
    </row>
    <row r="960">
      <c r="A960" s="133"/>
    </row>
    <row r="961">
      <c r="A961" s="133"/>
    </row>
    <row r="962">
      <c r="A962" s="133"/>
    </row>
    <row r="963">
      <c r="A963" s="133"/>
    </row>
    <row r="964">
      <c r="A964" s="133"/>
    </row>
    <row r="965">
      <c r="A965" s="133"/>
    </row>
    <row r="966">
      <c r="A966" s="133"/>
    </row>
    <row r="967">
      <c r="A967" s="133"/>
    </row>
    <row r="968">
      <c r="A968" s="133"/>
    </row>
    <row r="969">
      <c r="A969" s="133"/>
    </row>
    <row r="970">
      <c r="A970" s="133"/>
    </row>
    <row r="971">
      <c r="A971" s="133"/>
    </row>
    <row r="972">
      <c r="A972" s="133"/>
    </row>
    <row r="973">
      <c r="A973" s="133"/>
    </row>
    <row r="974">
      <c r="A974" s="133"/>
    </row>
    <row r="975">
      <c r="A975" s="133"/>
    </row>
    <row r="976">
      <c r="A976" s="133"/>
    </row>
    <row r="977">
      <c r="A977" s="133"/>
    </row>
    <row r="978">
      <c r="A978" s="133"/>
    </row>
    <row r="979">
      <c r="A979" s="133"/>
    </row>
    <row r="980">
      <c r="A980" s="133"/>
    </row>
    <row r="981">
      <c r="A981" s="133"/>
    </row>
    <row r="982">
      <c r="A982" s="133"/>
    </row>
    <row r="983">
      <c r="A983" s="133"/>
    </row>
    <row r="984">
      <c r="A984" s="133"/>
    </row>
    <row r="985">
      <c r="A985" s="133"/>
    </row>
    <row r="986">
      <c r="A986" s="133"/>
    </row>
    <row r="987">
      <c r="A987" s="133"/>
    </row>
    <row r="988">
      <c r="A988" s="133"/>
    </row>
    <row r="989">
      <c r="A989" s="133"/>
    </row>
    <row r="990">
      <c r="A990" s="133"/>
    </row>
    <row r="991">
      <c r="A991" s="133"/>
    </row>
    <row r="992">
      <c r="A992" s="133"/>
    </row>
    <row r="993">
      <c r="A993" s="133"/>
    </row>
    <row r="994">
      <c r="A994" s="133"/>
    </row>
    <row r="995">
      <c r="A995" s="133"/>
    </row>
    <row r="996">
      <c r="A996" s="133"/>
    </row>
    <row r="997">
      <c r="A997" s="133"/>
    </row>
    <row r="998">
      <c r="A998" s="133"/>
    </row>
    <row r="999">
      <c r="A999" s="133"/>
    </row>
    <row r="1000">
      <c r="A1000" s="133"/>
    </row>
  </sheetData>
  <hyperlinks>
    <hyperlink r:id="rId1" ref="O5"/>
    <hyperlink r:id="rId2" ref="O6"/>
    <hyperlink r:id="rId3" ref="O13"/>
    <hyperlink r:id="rId4" ref="O14"/>
    <hyperlink r:id="rId5" ref="O20"/>
    <hyperlink r:id="rId6" ref="O24"/>
    <hyperlink r:id="rId7" ref="O25"/>
    <hyperlink r:id="rId8" ref="O27"/>
    <hyperlink r:id="rId9" ref="O29"/>
    <hyperlink r:id="rId10" ref="O31"/>
  </hyperlinks>
  <drawing r:id="rId1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row r="1">
      <c r="A1" s="313" t="s">
        <v>3435</v>
      </c>
      <c r="B1" s="313" t="s">
        <v>4</v>
      </c>
      <c r="C1" s="313" t="s">
        <v>5</v>
      </c>
      <c r="D1" s="313" t="s">
        <v>6</v>
      </c>
      <c r="E1" s="326" t="s">
        <v>3436</v>
      </c>
      <c r="F1" s="313" t="s">
        <v>8</v>
      </c>
      <c r="G1" s="314" t="s">
        <v>9</v>
      </c>
      <c r="H1" s="313" t="s">
        <v>12</v>
      </c>
      <c r="I1" s="315" t="s">
        <v>18</v>
      </c>
      <c r="J1" s="313" t="s">
        <v>20</v>
      </c>
      <c r="K1" s="313" t="s">
        <v>21</v>
      </c>
      <c r="L1" s="313" t="s">
        <v>22</v>
      </c>
      <c r="M1" s="313" t="s">
        <v>3546</v>
      </c>
      <c r="N1" s="313" t="s">
        <v>30</v>
      </c>
      <c r="O1" s="313" t="s">
        <v>33</v>
      </c>
      <c r="P1" s="313" t="s">
        <v>34</v>
      </c>
      <c r="Q1" s="313" t="s">
        <v>35</v>
      </c>
      <c r="R1" s="313" t="s">
        <v>36</v>
      </c>
      <c r="S1" s="313" t="s">
        <v>38</v>
      </c>
      <c r="T1" s="313" t="s">
        <v>39</v>
      </c>
      <c r="U1" s="313" t="s">
        <v>40</v>
      </c>
      <c r="V1" s="313" t="s">
        <v>41</v>
      </c>
      <c r="W1" s="313" t="s">
        <v>42</v>
      </c>
      <c r="X1" s="313" t="s">
        <v>43</v>
      </c>
      <c r="Y1" s="315" t="s">
        <v>43</v>
      </c>
      <c r="Z1" s="315" t="s">
        <v>44</v>
      </c>
    </row>
    <row r="2">
      <c r="A2" s="327" t="s">
        <v>3649</v>
      </c>
    </row>
    <row r="3">
      <c r="A3" s="327" t="s">
        <v>3650</v>
      </c>
    </row>
    <row r="4">
      <c r="A4" s="327" t="s">
        <v>3651</v>
      </c>
    </row>
    <row r="5">
      <c r="A5" s="327" t="s">
        <v>3652</v>
      </c>
    </row>
    <row r="6">
      <c r="A6" s="327" t="s">
        <v>3653</v>
      </c>
    </row>
    <row r="7">
      <c r="A7" s="327" t="s">
        <v>3654</v>
      </c>
      <c r="M7" s="295" t="s">
        <v>51</v>
      </c>
      <c r="N7" s="295" t="s">
        <v>3655</v>
      </c>
    </row>
    <row r="8">
      <c r="A8" s="327" t="s">
        <v>3656</v>
      </c>
    </row>
    <row r="9">
      <c r="A9" s="327" t="s">
        <v>3657</v>
      </c>
    </row>
    <row r="10">
      <c r="A10" s="327" t="s">
        <v>3658</v>
      </c>
    </row>
    <row r="11">
      <c r="A11" s="327" t="s">
        <v>692</v>
      </c>
    </row>
    <row r="12">
      <c r="A12" s="327" t="s">
        <v>3659</v>
      </c>
    </row>
    <row r="13">
      <c r="A13" s="327" t="s">
        <v>3660</v>
      </c>
    </row>
    <row r="14">
      <c r="A14" s="327" t="s">
        <v>3661</v>
      </c>
    </row>
    <row r="15">
      <c r="A15" s="327" t="s">
        <v>3662</v>
      </c>
    </row>
    <row r="16">
      <c r="A16" s="327" t="s">
        <v>3663</v>
      </c>
    </row>
    <row r="17">
      <c r="A17" s="327" t="s">
        <v>3664</v>
      </c>
    </row>
    <row r="18">
      <c r="A18" s="327" t="s">
        <v>3665</v>
      </c>
    </row>
    <row r="19">
      <c r="A19" s="327" t="s">
        <v>3666</v>
      </c>
    </row>
    <row r="20">
      <c r="A20" s="327" t="s">
        <v>3667</v>
      </c>
    </row>
    <row r="21">
      <c r="A21" s="327" t="s">
        <v>3668</v>
      </c>
    </row>
    <row r="22">
      <c r="A22" s="327" t="s">
        <v>3669</v>
      </c>
    </row>
    <row r="23">
      <c r="A23" s="327" t="s">
        <v>3670</v>
      </c>
    </row>
    <row r="24">
      <c r="A24" s="327" t="s">
        <v>3671</v>
      </c>
    </row>
    <row r="25">
      <c r="A25" s="327" t="s">
        <v>3672</v>
      </c>
    </row>
    <row r="26">
      <c r="A26" s="327" t="s">
        <v>3673</v>
      </c>
    </row>
    <row r="27">
      <c r="A27" s="327" t="s">
        <v>3674</v>
      </c>
    </row>
    <row r="28">
      <c r="A28" s="327" t="s">
        <v>3675</v>
      </c>
    </row>
    <row r="29">
      <c r="A29" s="327" t="s">
        <v>3676</v>
      </c>
    </row>
    <row r="30">
      <c r="A30" s="327" t="s">
        <v>3677</v>
      </c>
    </row>
    <row r="31">
      <c r="A31" s="327" t="s">
        <v>3678</v>
      </c>
    </row>
    <row r="32">
      <c r="A32" s="327" t="s">
        <v>3679</v>
      </c>
    </row>
    <row r="33">
      <c r="A33" s="327" t="s">
        <v>3680</v>
      </c>
    </row>
    <row r="34">
      <c r="A34" s="327" t="s">
        <v>3681</v>
      </c>
    </row>
    <row r="35">
      <c r="A35" s="327" t="s">
        <v>3682</v>
      </c>
    </row>
    <row r="36">
      <c r="A36" s="327" t="s">
        <v>3683</v>
      </c>
    </row>
    <row r="37">
      <c r="A37" s="327" t="s">
        <v>3684</v>
      </c>
    </row>
    <row r="38">
      <c r="A38" s="327" t="s">
        <v>3685</v>
      </c>
    </row>
    <row r="39">
      <c r="A39" s="327" t="s">
        <v>3686</v>
      </c>
    </row>
    <row r="40">
      <c r="A40" s="327" t="s">
        <v>3687</v>
      </c>
    </row>
    <row r="41">
      <c r="A41" s="327" t="s">
        <v>3688</v>
      </c>
    </row>
    <row r="42">
      <c r="A42" s="327" t="s">
        <v>3689</v>
      </c>
    </row>
    <row r="43">
      <c r="A43" s="327" t="s">
        <v>3690</v>
      </c>
    </row>
    <row r="44">
      <c r="A44" s="327" t="s">
        <v>3691</v>
      </c>
    </row>
    <row r="45">
      <c r="A45" s="327" t="s">
        <v>3692</v>
      </c>
    </row>
    <row r="46">
      <c r="A46" s="327" t="s">
        <v>3693</v>
      </c>
    </row>
    <row r="47">
      <c r="A47" s="327" t="s">
        <v>3694</v>
      </c>
    </row>
    <row r="48">
      <c r="A48" s="327" t="s">
        <v>3695</v>
      </c>
    </row>
    <row r="49">
      <c r="A49" s="327" t="s">
        <v>3696</v>
      </c>
    </row>
    <row r="50">
      <c r="A50" s="327" t="s">
        <v>3697</v>
      </c>
    </row>
    <row r="51">
      <c r="A51" s="327" t="s">
        <v>3698</v>
      </c>
    </row>
    <row r="52">
      <c r="A52" s="328"/>
    </row>
    <row r="53">
      <c r="A53" s="328"/>
    </row>
    <row r="54">
      <c r="A54" s="328"/>
    </row>
    <row r="55">
      <c r="A55" s="328"/>
    </row>
    <row r="56">
      <c r="A56" s="328"/>
    </row>
    <row r="57">
      <c r="A57" s="328"/>
    </row>
    <row r="58">
      <c r="A58" s="328"/>
    </row>
    <row r="59">
      <c r="A59" s="328"/>
    </row>
    <row r="60">
      <c r="A60" s="328"/>
    </row>
    <row r="61">
      <c r="A61" s="328"/>
    </row>
    <row r="62">
      <c r="A62" s="328"/>
    </row>
    <row r="63">
      <c r="A63" s="328"/>
    </row>
    <row r="64">
      <c r="A64" s="328"/>
    </row>
    <row r="65">
      <c r="A65" s="328"/>
    </row>
    <row r="66">
      <c r="A66" s="328"/>
    </row>
    <row r="67">
      <c r="A67" s="328"/>
    </row>
    <row r="68">
      <c r="A68" s="328"/>
    </row>
    <row r="69">
      <c r="A69" s="328"/>
    </row>
    <row r="70">
      <c r="A70" s="328"/>
    </row>
    <row r="71">
      <c r="A71" s="328"/>
    </row>
    <row r="72">
      <c r="A72" s="328"/>
    </row>
    <row r="73">
      <c r="A73" s="328"/>
    </row>
    <row r="74">
      <c r="A74" s="328"/>
    </row>
    <row r="75">
      <c r="A75" s="328"/>
    </row>
    <row r="76">
      <c r="A76" s="328"/>
    </row>
    <row r="77">
      <c r="A77" s="328"/>
    </row>
    <row r="78">
      <c r="A78" s="328"/>
    </row>
    <row r="79">
      <c r="A79" s="328"/>
    </row>
    <row r="80">
      <c r="A80" s="328"/>
    </row>
    <row r="81">
      <c r="A81" s="328"/>
    </row>
    <row r="82">
      <c r="A82" s="328"/>
    </row>
    <row r="83">
      <c r="A83" s="328"/>
    </row>
    <row r="84">
      <c r="A84" s="328"/>
    </row>
    <row r="85">
      <c r="A85" s="328"/>
    </row>
    <row r="86">
      <c r="A86" s="328"/>
    </row>
    <row r="87">
      <c r="A87" s="328"/>
    </row>
    <row r="88">
      <c r="A88" s="328"/>
    </row>
    <row r="89">
      <c r="A89" s="328"/>
    </row>
    <row r="90">
      <c r="A90" s="328"/>
    </row>
    <row r="91">
      <c r="A91" s="328"/>
    </row>
    <row r="92">
      <c r="A92" s="328"/>
    </row>
    <row r="93">
      <c r="A93" s="328"/>
    </row>
    <row r="94">
      <c r="A94" s="328"/>
    </row>
    <row r="95">
      <c r="A95" s="328"/>
    </row>
    <row r="96">
      <c r="A96" s="328"/>
    </row>
    <row r="97">
      <c r="A97" s="328"/>
    </row>
    <row r="98">
      <c r="A98" s="328"/>
    </row>
    <row r="99">
      <c r="A99" s="328"/>
    </row>
    <row r="100">
      <c r="A100" s="328"/>
    </row>
    <row r="101">
      <c r="A101" s="328"/>
    </row>
    <row r="102">
      <c r="A102" s="328"/>
    </row>
    <row r="103">
      <c r="A103" s="328"/>
    </row>
    <row r="104">
      <c r="A104" s="328"/>
    </row>
    <row r="105">
      <c r="A105" s="328"/>
    </row>
    <row r="106">
      <c r="A106" s="328"/>
    </row>
    <row r="107">
      <c r="A107" s="328"/>
    </row>
    <row r="108">
      <c r="A108" s="328"/>
    </row>
    <row r="109">
      <c r="A109" s="328"/>
    </row>
    <row r="110">
      <c r="A110" s="328"/>
    </row>
    <row r="111">
      <c r="A111" s="328"/>
    </row>
    <row r="112">
      <c r="A112" s="328"/>
    </row>
    <row r="113">
      <c r="A113" s="328"/>
    </row>
    <row r="114">
      <c r="A114" s="328"/>
    </row>
    <row r="115">
      <c r="A115" s="328"/>
    </row>
    <row r="116">
      <c r="A116" s="328"/>
    </row>
    <row r="117">
      <c r="A117" s="328"/>
    </row>
    <row r="118">
      <c r="A118" s="328"/>
    </row>
    <row r="119">
      <c r="A119" s="328"/>
    </row>
    <row r="120">
      <c r="A120" s="328"/>
    </row>
    <row r="121">
      <c r="A121" s="328"/>
    </row>
    <row r="122">
      <c r="A122" s="328"/>
    </row>
    <row r="123">
      <c r="A123" s="328"/>
    </row>
    <row r="124">
      <c r="A124" s="328"/>
    </row>
    <row r="125">
      <c r="A125" s="328"/>
    </row>
    <row r="126">
      <c r="A126" s="328"/>
    </row>
    <row r="127">
      <c r="A127" s="328"/>
    </row>
    <row r="128">
      <c r="A128" s="328"/>
    </row>
    <row r="129">
      <c r="A129" s="328"/>
    </row>
    <row r="130">
      <c r="A130" s="328"/>
    </row>
    <row r="131">
      <c r="A131" s="328"/>
    </row>
    <row r="132">
      <c r="A132" s="328"/>
    </row>
    <row r="133">
      <c r="A133" s="328"/>
    </row>
    <row r="134">
      <c r="A134" s="328"/>
    </row>
    <row r="135">
      <c r="A135" s="328"/>
    </row>
    <row r="136">
      <c r="A136" s="328"/>
    </row>
    <row r="137">
      <c r="A137" s="328"/>
    </row>
    <row r="138">
      <c r="A138" s="328"/>
    </row>
    <row r="139">
      <c r="A139" s="328"/>
    </row>
    <row r="140">
      <c r="A140" s="328"/>
    </row>
    <row r="141">
      <c r="A141" s="328"/>
    </row>
    <row r="142">
      <c r="A142" s="328"/>
    </row>
    <row r="143">
      <c r="A143" s="328"/>
    </row>
    <row r="144">
      <c r="A144" s="328"/>
    </row>
    <row r="145">
      <c r="A145" s="328"/>
    </row>
    <row r="146">
      <c r="A146" s="328"/>
    </row>
    <row r="147">
      <c r="A147" s="328"/>
    </row>
    <row r="148">
      <c r="A148" s="328"/>
    </row>
    <row r="149">
      <c r="A149" s="328"/>
    </row>
    <row r="150">
      <c r="A150" s="328"/>
    </row>
    <row r="151">
      <c r="A151" s="328"/>
    </row>
    <row r="152">
      <c r="A152" s="328"/>
    </row>
    <row r="153">
      <c r="A153" s="328"/>
    </row>
    <row r="154">
      <c r="A154" s="328"/>
    </row>
    <row r="155">
      <c r="A155" s="328"/>
    </row>
    <row r="156">
      <c r="A156" s="328"/>
    </row>
    <row r="157">
      <c r="A157" s="328"/>
    </row>
    <row r="158">
      <c r="A158" s="328"/>
    </row>
    <row r="159">
      <c r="A159" s="328"/>
    </row>
    <row r="160">
      <c r="A160" s="328"/>
    </row>
    <row r="161">
      <c r="A161" s="328"/>
    </row>
    <row r="162">
      <c r="A162" s="328"/>
    </row>
    <row r="163">
      <c r="A163" s="328"/>
    </row>
    <row r="164">
      <c r="A164" s="328"/>
    </row>
    <row r="165">
      <c r="A165" s="328"/>
    </row>
    <row r="166">
      <c r="A166" s="328"/>
    </row>
    <row r="167">
      <c r="A167" s="328"/>
    </row>
    <row r="168">
      <c r="A168" s="328"/>
    </row>
    <row r="169">
      <c r="A169" s="328"/>
    </row>
    <row r="170">
      <c r="A170" s="328"/>
    </row>
    <row r="171">
      <c r="A171" s="328"/>
    </row>
    <row r="172">
      <c r="A172" s="328"/>
    </row>
    <row r="173">
      <c r="A173" s="328"/>
    </row>
    <row r="174">
      <c r="A174" s="328"/>
    </row>
    <row r="175">
      <c r="A175" s="328"/>
    </row>
    <row r="176">
      <c r="A176" s="328"/>
    </row>
    <row r="177">
      <c r="A177" s="328"/>
    </row>
    <row r="178">
      <c r="A178" s="328"/>
    </row>
    <row r="179">
      <c r="A179" s="328"/>
    </row>
    <row r="180">
      <c r="A180" s="328"/>
    </row>
    <row r="181">
      <c r="A181" s="328"/>
    </row>
    <row r="182">
      <c r="A182" s="328"/>
    </row>
    <row r="183">
      <c r="A183" s="328"/>
    </row>
    <row r="184">
      <c r="A184" s="328"/>
    </row>
    <row r="185">
      <c r="A185" s="328"/>
    </row>
    <row r="186">
      <c r="A186" s="328"/>
    </row>
    <row r="187">
      <c r="A187" s="328"/>
    </row>
    <row r="188">
      <c r="A188" s="328"/>
    </row>
    <row r="189">
      <c r="A189" s="328"/>
    </row>
    <row r="190">
      <c r="A190" s="328"/>
    </row>
    <row r="191">
      <c r="A191" s="328"/>
    </row>
    <row r="192">
      <c r="A192" s="328"/>
    </row>
    <row r="193">
      <c r="A193" s="328"/>
    </row>
    <row r="194">
      <c r="A194" s="328"/>
    </row>
    <row r="195">
      <c r="A195" s="328"/>
    </row>
    <row r="196">
      <c r="A196" s="328"/>
    </row>
    <row r="197">
      <c r="A197" s="328"/>
    </row>
    <row r="198">
      <c r="A198" s="328"/>
    </row>
    <row r="199">
      <c r="A199" s="328"/>
    </row>
    <row r="200">
      <c r="A200" s="328"/>
    </row>
    <row r="201">
      <c r="A201" s="328"/>
    </row>
    <row r="202">
      <c r="A202" s="328"/>
    </row>
    <row r="203">
      <c r="A203" s="328"/>
    </row>
    <row r="204">
      <c r="A204" s="328"/>
    </row>
    <row r="205">
      <c r="A205" s="328"/>
    </row>
    <row r="206">
      <c r="A206" s="328"/>
    </row>
    <row r="207">
      <c r="A207" s="328"/>
    </row>
    <row r="208">
      <c r="A208" s="328"/>
    </row>
    <row r="209">
      <c r="A209" s="328"/>
    </row>
    <row r="210">
      <c r="A210" s="328"/>
    </row>
    <row r="211">
      <c r="A211" s="328"/>
    </row>
    <row r="212">
      <c r="A212" s="328"/>
    </row>
    <row r="213">
      <c r="A213" s="328"/>
    </row>
    <row r="214">
      <c r="A214" s="328"/>
    </row>
    <row r="215">
      <c r="A215" s="328"/>
    </row>
    <row r="216">
      <c r="A216" s="328"/>
    </row>
    <row r="217">
      <c r="A217" s="328"/>
    </row>
    <row r="218">
      <c r="A218" s="328"/>
    </row>
    <row r="219">
      <c r="A219" s="328"/>
    </row>
    <row r="220">
      <c r="A220" s="328"/>
    </row>
    <row r="221">
      <c r="A221" s="328"/>
    </row>
    <row r="222">
      <c r="A222" s="328"/>
    </row>
    <row r="223">
      <c r="A223" s="328"/>
    </row>
    <row r="224">
      <c r="A224" s="328"/>
    </row>
    <row r="225">
      <c r="A225" s="328"/>
    </row>
    <row r="226">
      <c r="A226" s="328"/>
    </row>
    <row r="227">
      <c r="A227" s="328"/>
    </row>
    <row r="228">
      <c r="A228" s="328"/>
    </row>
    <row r="229">
      <c r="A229" s="328"/>
    </row>
    <row r="230">
      <c r="A230" s="328"/>
    </row>
    <row r="231">
      <c r="A231" s="328"/>
    </row>
    <row r="232">
      <c r="A232" s="328"/>
    </row>
    <row r="233">
      <c r="A233" s="328"/>
    </row>
    <row r="234">
      <c r="A234" s="328"/>
    </row>
    <row r="235">
      <c r="A235" s="328"/>
    </row>
    <row r="236">
      <c r="A236" s="328"/>
    </row>
    <row r="237">
      <c r="A237" s="328"/>
    </row>
    <row r="238">
      <c r="A238" s="328"/>
    </row>
    <row r="239">
      <c r="A239" s="328"/>
    </row>
    <row r="240">
      <c r="A240" s="328"/>
    </row>
    <row r="241">
      <c r="A241" s="328"/>
    </row>
    <row r="242">
      <c r="A242" s="328"/>
    </row>
    <row r="243">
      <c r="A243" s="328"/>
    </row>
    <row r="244">
      <c r="A244" s="328"/>
    </row>
    <row r="245">
      <c r="A245" s="328"/>
    </row>
    <row r="246">
      <c r="A246" s="328"/>
    </row>
    <row r="247">
      <c r="A247" s="328"/>
    </row>
    <row r="248">
      <c r="A248" s="328"/>
    </row>
    <row r="249">
      <c r="A249" s="328"/>
    </row>
    <row r="250">
      <c r="A250" s="328"/>
    </row>
    <row r="251">
      <c r="A251" s="328"/>
    </row>
    <row r="252">
      <c r="A252" s="328"/>
    </row>
    <row r="253">
      <c r="A253" s="328"/>
    </row>
    <row r="254">
      <c r="A254" s="328"/>
    </row>
    <row r="255">
      <c r="A255" s="328"/>
    </row>
    <row r="256">
      <c r="A256" s="328"/>
    </row>
    <row r="257">
      <c r="A257" s="328"/>
    </row>
    <row r="258">
      <c r="A258" s="328"/>
    </row>
    <row r="259">
      <c r="A259" s="328"/>
    </row>
    <row r="260">
      <c r="A260" s="328"/>
    </row>
    <row r="261">
      <c r="A261" s="328"/>
    </row>
    <row r="262">
      <c r="A262" s="328"/>
    </row>
    <row r="263">
      <c r="A263" s="328"/>
    </row>
    <row r="264">
      <c r="A264" s="328"/>
    </row>
    <row r="265">
      <c r="A265" s="328"/>
    </row>
    <row r="266">
      <c r="A266" s="328"/>
    </row>
    <row r="267">
      <c r="A267" s="328"/>
    </row>
    <row r="268">
      <c r="A268" s="328"/>
    </row>
    <row r="269">
      <c r="A269" s="328"/>
    </row>
    <row r="270">
      <c r="A270" s="328"/>
    </row>
    <row r="271">
      <c r="A271" s="328"/>
    </row>
    <row r="272">
      <c r="A272" s="328"/>
    </row>
    <row r="273">
      <c r="A273" s="328"/>
    </row>
    <row r="274">
      <c r="A274" s="328"/>
    </row>
    <row r="275">
      <c r="A275" s="328"/>
    </row>
    <row r="276">
      <c r="A276" s="328"/>
    </row>
    <row r="277">
      <c r="A277" s="328"/>
    </row>
    <row r="278">
      <c r="A278" s="328"/>
    </row>
    <row r="279">
      <c r="A279" s="328"/>
    </row>
    <row r="280">
      <c r="A280" s="328"/>
    </row>
    <row r="281">
      <c r="A281" s="328"/>
    </row>
    <row r="282">
      <c r="A282" s="328"/>
    </row>
    <row r="283">
      <c r="A283" s="328"/>
    </row>
    <row r="284">
      <c r="A284" s="328"/>
    </row>
    <row r="285">
      <c r="A285" s="328"/>
    </row>
    <row r="286">
      <c r="A286" s="328"/>
    </row>
    <row r="287">
      <c r="A287" s="328"/>
    </row>
    <row r="288">
      <c r="A288" s="328"/>
    </row>
    <row r="289">
      <c r="A289" s="328"/>
    </row>
    <row r="290">
      <c r="A290" s="328"/>
    </row>
    <row r="291">
      <c r="A291" s="328"/>
    </row>
    <row r="292">
      <c r="A292" s="328"/>
    </row>
    <row r="293">
      <c r="A293" s="328"/>
    </row>
    <row r="294">
      <c r="A294" s="328"/>
    </row>
    <row r="295">
      <c r="A295" s="328"/>
    </row>
    <row r="296">
      <c r="A296" s="328"/>
    </row>
    <row r="297">
      <c r="A297" s="328"/>
    </row>
    <row r="298">
      <c r="A298" s="328"/>
    </row>
    <row r="299">
      <c r="A299" s="328"/>
    </row>
    <row r="300">
      <c r="A300" s="328"/>
    </row>
    <row r="301">
      <c r="A301" s="328"/>
    </row>
    <row r="302">
      <c r="A302" s="328"/>
    </row>
    <row r="303">
      <c r="A303" s="328"/>
    </row>
    <row r="304">
      <c r="A304" s="328"/>
    </row>
    <row r="305">
      <c r="A305" s="328"/>
    </row>
    <row r="306">
      <c r="A306" s="328"/>
    </row>
    <row r="307">
      <c r="A307" s="328"/>
    </row>
    <row r="308">
      <c r="A308" s="328"/>
    </row>
    <row r="309">
      <c r="A309" s="328"/>
    </row>
    <row r="310">
      <c r="A310" s="328"/>
    </row>
    <row r="311">
      <c r="A311" s="328"/>
    </row>
    <row r="312">
      <c r="A312" s="328"/>
    </row>
    <row r="313">
      <c r="A313" s="328"/>
    </row>
    <row r="314">
      <c r="A314" s="328"/>
    </row>
    <row r="315">
      <c r="A315" s="328"/>
    </row>
    <row r="316">
      <c r="A316" s="328"/>
    </row>
    <row r="317">
      <c r="A317" s="328"/>
    </row>
    <row r="318">
      <c r="A318" s="328"/>
    </row>
    <row r="319">
      <c r="A319" s="328"/>
    </row>
    <row r="320">
      <c r="A320" s="328"/>
    </row>
    <row r="321">
      <c r="A321" s="328"/>
    </row>
    <row r="322">
      <c r="A322" s="328"/>
    </row>
    <row r="323">
      <c r="A323" s="328"/>
    </row>
    <row r="324">
      <c r="A324" s="328"/>
    </row>
    <row r="325">
      <c r="A325" s="328"/>
    </row>
    <row r="326">
      <c r="A326" s="328"/>
    </row>
    <row r="327">
      <c r="A327" s="328"/>
    </row>
    <row r="328">
      <c r="A328" s="328"/>
    </row>
    <row r="329">
      <c r="A329" s="328"/>
    </row>
    <row r="330">
      <c r="A330" s="328"/>
    </row>
    <row r="331">
      <c r="A331" s="328"/>
    </row>
    <row r="332">
      <c r="A332" s="328"/>
    </row>
    <row r="333">
      <c r="A333" s="328"/>
    </row>
    <row r="334">
      <c r="A334" s="328"/>
    </row>
    <row r="335">
      <c r="A335" s="328"/>
    </row>
    <row r="336">
      <c r="A336" s="328"/>
    </row>
    <row r="337">
      <c r="A337" s="328"/>
    </row>
    <row r="338">
      <c r="A338" s="328"/>
    </row>
    <row r="339">
      <c r="A339" s="328"/>
    </row>
    <row r="340">
      <c r="A340" s="328"/>
    </row>
    <row r="341">
      <c r="A341" s="328"/>
    </row>
    <row r="342">
      <c r="A342" s="328"/>
    </row>
    <row r="343">
      <c r="A343" s="328"/>
    </row>
    <row r="344">
      <c r="A344" s="328"/>
    </row>
    <row r="345">
      <c r="A345" s="328"/>
    </row>
    <row r="346">
      <c r="A346" s="328"/>
    </row>
    <row r="347">
      <c r="A347" s="328"/>
    </row>
    <row r="348">
      <c r="A348" s="328"/>
    </row>
    <row r="349">
      <c r="A349" s="328"/>
    </row>
    <row r="350">
      <c r="A350" s="328"/>
    </row>
    <row r="351">
      <c r="A351" s="328"/>
    </row>
    <row r="352">
      <c r="A352" s="328"/>
    </row>
    <row r="353">
      <c r="A353" s="328"/>
    </row>
    <row r="354">
      <c r="A354" s="328"/>
    </row>
    <row r="355">
      <c r="A355" s="328"/>
    </row>
    <row r="356">
      <c r="A356" s="328"/>
    </row>
    <row r="357">
      <c r="A357" s="328"/>
    </row>
    <row r="358">
      <c r="A358" s="328"/>
    </row>
    <row r="359">
      <c r="A359" s="328"/>
    </row>
    <row r="360">
      <c r="A360" s="328"/>
    </row>
    <row r="361">
      <c r="A361" s="328"/>
    </row>
    <row r="362">
      <c r="A362" s="328"/>
    </row>
    <row r="363">
      <c r="A363" s="328"/>
    </row>
    <row r="364">
      <c r="A364" s="328"/>
    </row>
    <row r="365">
      <c r="A365" s="328"/>
    </row>
    <row r="366">
      <c r="A366" s="328"/>
    </row>
    <row r="367">
      <c r="A367" s="328"/>
    </row>
    <row r="368">
      <c r="A368" s="328"/>
    </row>
    <row r="369">
      <c r="A369" s="328"/>
    </row>
    <row r="370">
      <c r="A370" s="328"/>
    </row>
    <row r="371">
      <c r="A371" s="328"/>
    </row>
    <row r="372">
      <c r="A372" s="328"/>
    </row>
    <row r="373">
      <c r="A373" s="328"/>
    </row>
    <row r="374">
      <c r="A374" s="328"/>
    </row>
    <row r="375">
      <c r="A375" s="328"/>
    </row>
    <row r="376">
      <c r="A376" s="328"/>
    </row>
    <row r="377">
      <c r="A377" s="328"/>
    </row>
    <row r="378">
      <c r="A378" s="328"/>
    </row>
    <row r="379">
      <c r="A379" s="328"/>
    </row>
    <row r="380">
      <c r="A380" s="328"/>
    </row>
    <row r="381">
      <c r="A381" s="328"/>
    </row>
    <row r="382">
      <c r="A382" s="328"/>
    </row>
    <row r="383">
      <c r="A383" s="328"/>
    </row>
    <row r="384">
      <c r="A384" s="328"/>
    </row>
    <row r="385">
      <c r="A385" s="328"/>
    </row>
    <row r="386">
      <c r="A386" s="328"/>
    </row>
    <row r="387">
      <c r="A387" s="328"/>
    </row>
    <row r="388">
      <c r="A388" s="328"/>
    </row>
    <row r="389">
      <c r="A389" s="328"/>
    </row>
    <row r="390">
      <c r="A390" s="328"/>
    </row>
    <row r="391">
      <c r="A391" s="328"/>
    </row>
    <row r="392">
      <c r="A392" s="328"/>
    </row>
    <row r="393">
      <c r="A393" s="328"/>
    </row>
    <row r="394">
      <c r="A394" s="328"/>
    </row>
    <row r="395">
      <c r="A395" s="328"/>
    </row>
    <row r="396">
      <c r="A396" s="328"/>
    </row>
    <row r="397">
      <c r="A397" s="328"/>
    </row>
    <row r="398">
      <c r="A398" s="328"/>
    </row>
    <row r="399">
      <c r="A399" s="328"/>
    </row>
    <row r="400">
      <c r="A400" s="328"/>
    </row>
    <row r="401">
      <c r="A401" s="328"/>
    </row>
    <row r="402">
      <c r="A402" s="328"/>
    </row>
    <row r="403">
      <c r="A403" s="328"/>
    </row>
    <row r="404">
      <c r="A404" s="328"/>
    </row>
    <row r="405">
      <c r="A405" s="328"/>
    </row>
    <row r="406">
      <c r="A406" s="328"/>
    </row>
    <row r="407">
      <c r="A407" s="328"/>
    </row>
    <row r="408">
      <c r="A408" s="328"/>
    </row>
    <row r="409">
      <c r="A409" s="328"/>
    </row>
    <row r="410">
      <c r="A410" s="328"/>
    </row>
    <row r="411">
      <c r="A411" s="328"/>
    </row>
    <row r="412">
      <c r="A412" s="328"/>
    </row>
    <row r="413">
      <c r="A413" s="328"/>
    </row>
    <row r="414">
      <c r="A414" s="328"/>
    </row>
    <row r="415">
      <c r="A415" s="328"/>
    </row>
    <row r="416">
      <c r="A416" s="328"/>
    </row>
    <row r="417">
      <c r="A417" s="328"/>
    </row>
    <row r="418">
      <c r="A418" s="328"/>
    </row>
    <row r="419">
      <c r="A419" s="328"/>
    </row>
    <row r="420">
      <c r="A420" s="328"/>
    </row>
    <row r="421">
      <c r="A421" s="328"/>
    </row>
    <row r="422">
      <c r="A422" s="328"/>
    </row>
    <row r="423">
      <c r="A423" s="328"/>
    </row>
    <row r="424">
      <c r="A424" s="328"/>
    </row>
    <row r="425">
      <c r="A425" s="328"/>
    </row>
    <row r="426">
      <c r="A426" s="328"/>
    </row>
    <row r="427">
      <c r="A427" s="328"/>
    </row>
    <row r="428">
      <c r="A428" s="328"/>
    </row>
    <row r="429">
      <c r="A429" s="328"/>
    </row>
    <row r="430">
      <c r="A430" s="328"/>
    </row>
    <row r="431">
      <c r="A431" s="328"/>
    </row>
    <row r="432">
      <c r="A432" s="328"/>
    </row>
    <row r="433">
      <c r="A433" s="328"/>
    </row>
    <row r="434">
      <c r="A434" s="328"/>
    </row>
    <row r="435">
      <c r="A435" s="328"/>
    </row>
    <row r="436">
      <c r="A436" s="328"/>
    </row>
    <row r="437">
      <c r="A437" s="328"/>
    </row>
    <row r="438">
      <c r="A438" s="328"/>
    </row>
    <row r="439">
      <c r="A439" s="328"/>
    </row>
    <row r="440">
      <c r="A440" s="328"/>
    </row>
    <row r="441">
      <c r="A441" s="328"/>
    </row>
    <row r="442">
      <c r="A442" s="328"/>
    </row>
    <row r="443">
      <c r="A443" s="328"/>
    </row>
    <row r="444">
      <c r="A444" s="328"/>
    </row>
    <row r="445">
      <c r="A445" s="328"/>
    </row>
    <row r="446">
      <c r="A446" s="328"/>
    </row>
    <row r="447">
      <c r="A447" s="328"/>
    </row>
    <row r="448">
      <c r="A448" s="328"/>
    </row>
    <row r="449">
      <c r="A449" s="328"/>
    </row>
    <row r="450">
      <c r="A450" s="328"/>
    </row>
    <row r="451">
      <c r="A451" s="328"/>
    </row>
    <row r="452">
      <c r="A452" s="328"/>
    </row>
    <row r="453">
      <c r="A453" s="328"/>
    </row>
    <row r="454">
      <c r="A454" s="328"/>
    </row>
    <row r="455">
      <c r="A455" s="328"/>
    </row>
    <row r="456">
      <c r="A456" s="328"/>
    </row>
    <row r="457">
      <c r="A457" s="328"/>
    </row>
    <row r="458">
      <c r="A458" s="328"/>
    </row>
    <row r="459">
      <c r="A459" s="328"/>
    </row>
    <row r="460">
      <c r="A460" s="328"/>
    </row>
    <row r="461">
      <c r="A461" s="328"/>
    </row>
    <row r="462">
      <c r="A462" s="328"/>
    </row>
    <row r="463">
      <c r="A463" s="328"/>
    </row>
    <row r="464">
      <c r="A464" s="328"/>
    </row>
    <row r="465">
      <c r="A465" s="328"/>
    </row>
    <row r="466">
      <c r="A466" s="328"/>
    </row>
    <row r="467">
      <c r="A467" s="328"/>
    </row>
    <row r="468">
      <c r="A468" s="328"/>
    </row>
    <row r="469">
      <c r="A469" s="328"/>
    </row>
    <row r="470">
      <c r="A470" s="328"/>
    </row>
    <row r="471">
      <c r="A471" s="328"/>
    </row>
    <row r="472">
      <c r="A472" s="328"/>
    </row>
    <row r="473">
      <c r="A473" s="328"/>
    </row>
    <row r="474">
      <c r="A474" s="328"/>
    </row>
    <row r="475">
      <c r="A475" s="328"/>
    </row>
    <row r="476">
      <c r="A476" s="328"/>
    </row>
    <row r="477">
      <c r="A477" s="328"/>
    </row>
    <row r="478">
      <c r="A478" s="328"/>
    </row>
    <row r="479">
      <c r="A479" s="328"/>
    </row>
    <row r="480">
      <c r="A480" s="328"/>
    </row>
    <row r="481">
      <c r="A481" s="328"/>
    </row>
    <row r="482">
      <c r="A482" s="328"/>
    </row>
    <row r="483">
      <c r="A483" s="328"/>
    </row>
    <row r="484">
      <c r="A484" s="328"/>
    </row>
    <row r="485">
      <c r="A485" s="328"/>
    </row>
    <row r="486">
      <c r="A486" s="328"/>
    </row>
    <row r="487">
      <c r="A487" s="328"/>
    </row>
    <row r="488">
      <c r="A488" s="328"/>
    </row>
    <row r="489">
      <c r="A489" s="328"/>
    </row>
    <row r="490">
      <c r="A490" s="328"/>
    </row>
    <row r="491">
      <c r="A491" s="328"/>
    </row>
    <row r="492">
      <c r="A492" s="328"/>
    </row>
    <row r="493">
      <c r="A493" s="328"/>
    </row>
    <row r="494">
      <c r="A494" s="328"/>
    </row>
    <row r="495">
      <c r="A495" s="328"/>
    </row>
    <row r="496">
      <c r="A496" s="328"/>
    </row>
    <row r="497">
      <c r="A497" s="328"/>
    </row>
    <row r="498">
      <c r="A498" s="328"/>
    </row>
    <row r="499">
      <c r="A499" s="328"/>
    </row>
    <row r="500">
      <c r="A500" s="328"/>
    </row>
    <row r="501">
      <c r="A501" s="328"/>
    </row>
    <row r="502">
      <c r="A502" s="328"/>
    </row>
    <row r="503">
      <c r="A503" s="328"/>
    </row>
    <row r="504">
      <c r="A504" s="328"/>
    </row>
    <row r="505">
      <c r="A505" s="328"/>
    </row>
    <row r="506">
      <c r="A506" s="328"/>
    </row>
    <row r="507">
      <c r="A507" s="328"/>
    </row>
    <row r="508">
      <c r="A508" s="328"/>
    </row>
    <row r="509">
      <c r="A509" s="328"/>
    </row>
    <row r="510">
      <c r="A510" s="328"/>
    </row>
    <row r="511">
      <c r="A511" s="328"/>
    </row>
    <row r="512">
      <c r="A512" s="328"/>
    </row>
    <row r="513">
      <c r="A513" s="328"/>
    </row>
    <row r="514">
      <c r="A514" s="328"/>
    </row>
    <row r="515">
      <c r="A515" s="328"/>
    </row>
    <row r="516">
      <c r="A516" s="328"/>
    </row>
    <row r="517">
      <c r="A517" s="328"/>
    </row>
    <row r="518">
      <c r="A518" s="328"/>
    </row>
    <row r="519">
      <c r="A519" s="328"/>
    </row>
    <row r="520">
      <c r="A520" s="328"/>
    </row>
    <row r="521">
      <c r="A521" s="328"/>
    </row>
    <row r="522">
      <c r="A522" s="328"/>
    </row>
    <row r="523">
      <c r="A523" s="328"/>
    </row>
    <row r="524">
      <c r="A524" s="328"/>
    </row>
    <row r="525">
      <c r="A525" s="328"/>
    </row>
    <row r="526">
      <c r="A526" s="328"/>
    </row>
    <row r="527">
      <c r="A527" s="328"/>
    </row>
    <row r="528">
      <c r="A528" s="328"/>
    </row>
    <row r="529">
      <c r="A529" s="328"/>
    </row>
    <row r="530">
      <c r="A530" s="328"/>
    </row>
    <row r="531">
      <c r="A531" s="328"/>
    </row>
    <row r="532">
      <c r="A532" s="328"/>
    </row>
    <row r="533">
      <c r="A533" s="328"/>
    </row>
    <row r="534">
      <c r="A534" s="328"/>
    </row>
    <row r="535">
      <c r="A535" s="328"/>
    </row>
    <row r="536">
      <c r="A536" s="328"/>
    </row>
    <row r="537">
      <c r="A537" s="328"/>
    </row>
    <row r="538">
      <c r="A538" s="328"/>
    </row>
    <row r="539">
      <c r="A539" s="328"/>
    </row>
    <row r="540">
      <c r="A540" s="328"/>
    </row>
    <row r="541">
      <c r="A541" s="328"/>
    </row>
    <row r="542">
      <c r="A542" s="328"/>
    </row>
    <row r="543">
      <c r="A543" s="328"/>
    </row>
    <row r="544">
      <c r="A544" s="328"/>
    </row>
    <row r="545">
      <c r="A545" s="328"/>
    </row>
    <row r="546">
      <c r="A546" s="328"/>
    </row>
    <row r="547">
      <c r="A547" s="328"/>
    </row>
    <row r="548">
      <c r="A548" s="328"/>
    </row>
    <row r="549">
      <c r="A549" s="328"/>
    </row>
    <row r="550">
      <c r="A550" s="328"/>
    </row>
    <row r="551">
      <c r="A551" s="328"/>
    </row>
    <row r="552">
      <c r="A552" s="328"/>
    </row>
    <row r="553">
      <c r="A553" s="328"/>
    </row>
    <row r="554">
      <c r="A554" s="328"/>
    </row>
    <row r="555">
      <c r="A555" s="328"/>
    </row>
    <row r="556">
      <c r="A556" s="328"/>
    </row>
    <row r="557">
      <c r="A557" s="328"/>
    </row>
    <row r="558">
      <c r="A558" s="328"/>
    </row>
    <row r="559">
      <c r="A559" s="328"/>
    </row>
    <row r="560">
      <c r="A560" s="328"/>
    </row>
    <row r="561">
      <c r="A561" s="328"/>
    </row>
    <row r="562">
      <c r="A562" s="328"/>
    </row>
    <row r="563">
      <c r="A563" s="328"/>
    </row>
    <row r="564">
      <c r="A564" s="328"/>
    </row>
    <row r="565">
      <c r="A565" s="328"/>
    </row>
    <row r="566">
      <c r="A566" s="328"/>
    </row>
    <row r="567">
      <c r="A567" s="328"/>
    </row>
    <row r="568">
      <c r="A568" s="328"/>
    </row>
    <row r="569">
      <c r="A569" s="328"/>
    </row>
    <row r="570">
      <c r="A570" s="328"/>
    </row>
    <row r="571">
      <c r="A571" s="328"/>
    </row>
    <row r="572">
      <c r="A572" s="328"/>
    </row>
    <row r="573">
      <c r="A573" s="328"/>
    </row>
    <row r="574">
      <c r="A574" s="328"/>
    </row>
    <row r="575">
      <c r="A575" s="328"/>
    </row>
    <row r="576">
      <c r="A576" s="328"/>
    </row>
    <row r="577">
      <c r="A577" s="328"/>
    </row>
    <row r="578">
      <c r="A578" s="328"/>
    </row>
    <row r="579">
      <c r="A579" s="328"/>
    </row>
    <row r="580">
      <c r="A580" s="328"/>
    </row>
    <row r="581">
      <c r="A581" s="328"/>
    </row>
    <row r="582">
      <c r="A582" s="328"/>
    </row>
    <row r="583">
      <c r="A583" s="328"/>
    </row>
    <row r="584">
      <c r="A584" s="328"/>
    </row>
    <row r="585">
      <c r="A585" s="328"/>
    </row>
    <row r="586">
      <c r="A586" s="328"/>
    </row>
    <row r="587">
      <c r="A587" s="328"/>
    </row>
    <row r="588">
      <c r="A588" s="328"/>
    </row>
    <row r="589">
      <c r="A589" s="328"/>
    </row>
    <row r="590">
      <c r="A590" s="328"/>
    </row>
    <row r="591">
      <c r="A591" s="328"/>
    </row>
    <row r="592">
      <c r="A592" s="328"/>
    </row>
    <row r="593">
      <c r="A593" s="328"/>
    </row>
    <row r="594">
      <c r="A594" s="328"/>
    </row>
    <row r="595">
      <c r="A595" s="328"/>
    </row>
    <row r="596">
      <c r="A596" s="328"/>
    </row>
    <row r="597">
      <c r="A597" s="328"/>
    </row>
    <row r="598">
      <c r="A598" s="328"/>
    </row>
    <row r="599">
      <c r="A599" s="328"/>
    </row>
    <row r="600">
      <c r="A600" s="328"/>
    </row>
    <row r="601">
      <c r="A601" s="328"/>
    </row>
    <row r="602">
      <c r="A602" s="328"/>
    </row>
    <row r="603">
      <c r="A603" s="328"/>
    </row>
    <row r="604">
      <c r="A604" s="328"/>
    </row>
    <row r="605">
      <c r="A605" s="328"/>
    </row>
    <row r="606">
      <c r="A606" s="328"/>
    </row>
    <row r="607">
      <c r="A607" s="328"/>
    </row>
    <row r="608">
      <c r="A608" s="328"/>
    </row>
    <row r="609">
      <c r="A609" s="328"/>
    </row>
    <row r="610">
      <c r="A610" s="328"/>
    </row>
    <row r="611">
      <c r="A611" s="328"/>
    </row>
    <row r="612">
      <c r="A612" s="328"/>
    </row>
    <row r="613">
      <c r="A613" s="328"/>
    </row>
    <row r="614">
      <c r="A614" s="328"/>
    </row>
    <row r="615">
      <c r="A615" s="328"/>
    </row>
    <row r="616">
      <c r="A616" s="328"/>
    </row>
    <row r="617">
      <c r="A617" s="328"/>
    </row>
    <row r="618">
      <c r="A618" s="328"/>
    </row>
    <row r="619">
      <c r="A619" s="328"/>
    </row>
    <row r="620">
      <c r="A620" s="328"/>
    </row>
    <row r="621">
      <c r="A621" s="328"/>
    </row>
    <row r="622">
      <c r="A622" s="328"/>
    </row>
    <row r="623">
      <c r="A623" s="328"/>
    </row>
    <row r="624">
      <c r="A624" s="328"/>
    </row>
    <row r="625">
      <c r="A625" s="328"/>
    </row>
    <row r="626">
      <c r="A626" s="328"/>
    </row>
    <row r="627">
      <c r="A627" s="328"/>
    </row>
    <row r="628">
      <c r="A628" s="328"/>
    </row>
    <row r="629">
      <c r="A629" s="328"/>
    </row>
    <row r="630">
      <c r="A630" s="328"/>
    </row>
    <row r="631">
      <c r="A631" s="328"/>
    </row>
    <row r="632">
      <c r="A632" s="328"/>
    </row>
    <row r="633">
      <c r="A633" s="328"/>
    </row>
    <row r="634">
      <c r="A634" s="328"/>
    </row>
    <row r="635">
      <c r="A635" s="328"/>
    </row>
    <row r="636">
      <c r="A636" s="328"/>
    </row>
    <row r="637">
      <c r="A637" s="328"/>
    </row>
    <row r="638">
      <c r="A638" s="328"/>
    </row>
    <row r="639">
      <c r="A639" s="328"/>
    </row>
    <row r="640">
      <c r="A640" s="328"/>
    </row>
    <row r="641">
      <c r="A641" s="328"/>
    </row>
    <row r="642">
      <c r="A642" s="328"/>
    </row>
    <row r="643">
      <c r="A643" s="328"/>
    </row>
    <row r="644">
      <c r="A644" s="328"/>
    </row>
    <row r="645">
      <c r="A645" s="328"/>
    </row>
    <row r="646">
      <c r="A646" s="328"/>
    </row>
    <row r="647">
      <c r="A647" s="328"/>
    </row>
    <row r="648">
      <c r="A648" s="328"/>
    </row>
    <row r="649">
      <c r="A649" s="328"/>
    </row>
    <row r="650">
      <c r="A650" s="328"/>
    </row>
    <row r="651">
      <c r="A651" s="328"/>
    </row>
    <row r="652">
      <c r="A652" s="328"/>
    </row>
    <row r="653">
      <c r="A653" s="328"/>
    </row>
    <row r="654">
      <c r="A654" s="328"/>
    </row>
    <row r="655">
      <c r="A655" s="328"/>
    </row>
    <row r="656">
      <c r="A656" s="328"/>
    </row>
    <row r="657">
      <c r="A657" s="328"/>
    </row>
    <row r="658">
      <c r="A658" s="328"/>
    </row>
    <row r="659">
      <c r="A659" s="328"/>
    </row>
    <row r="660">
      <c r="A660" s="328"/>
    </row>
    <row r="661">
      <c r="A661" s="328"/>
    </row>
    <row r="662">
      <c r="A662" s="328"/>
    </row>
    <row r="663">
      <c r="A663" s="328"/>
    </row>
    <row r="664">
      <c r="A664" s="328"/>
    </row>
    <row r="665">
      <c r="A665" s="328"/>
    </row>
    <row r="666">
      <c r="A666" s="328"/>
    </row>
    <row r="667">
      <c r="A667" s="328"/>
    </row>
    <row r="668">
      <c r="A668" s="328"/>
    </row>
    <row r="669">
      <c r="A669" s="328"/>
    </row>
    <row r="670">
      <c r="A670" s="328"/>
    </row>
    <row r="671">
      <c r="A671" s="328"/>
    </row>
    <row r="672">
      <c r="A672" s="328"/>
    </row>
    <row r="673">
      <c r="A673" s="328"/>
    </row>
    <row r="674">
      <c r="A674" s="328"/>
    </row>
    <row r="675">
      <c r="A675" s="328"/>
    </row>
    <row r="676">
      <c r="A676" s="328"/>
    </row>
    <row r="677">
      <c r="A677" s="328"/>
    </row>
    <row r="678">
      <c r="A678" s="328"/>
    </row>
    <row r="679">
      <c r="A679" s="328"/>
    </row>
    <row r="680">
      <c r="A680" s="328"/>
    </row>
    <row r="681">
      <c r="A681" s="328"/>
    </row>
    <row r="682">
      <c r="A682" s="328"/>
    </row>
    <row r="683">
      <c r="A683" s="328"/>
    </row>
    <row r="684">
      <c r="A684" s="328"/>
    </row>
    <row r="685">
      <c r="A685" s="328"/>
    </row>
    <row r="686">
      <c r="A686" s="328"/>
    </row>
    <row r="687">
      <c r="A687" s="328"/>
    </row>
    <row r="688">
      <c r="A688" s="328"/>
    </row>
    <row r="689">
      <c r="A689" s="328"/>
    </row>
    <row r="690">
      <c r="A690" s="328"/>
    </row>
    <row r="691">
      <c r="A691" s="328"/>
    </row>
    <row r="692">
      <c r="A692" s="328"/>
    </row>
    <row r="693">
      <c r="A693" s="328"/>
    </row>
    <row r="694">
      <c r="A694" s="328"/>
    </row>
    <row r="695">
      <c r="A695" s="328"/>
    </row>
    <row r="696">
      <c r="A696" s="328"/>
    </row>
    <row r="697">
      <c r="A697" s="328"/>
    </row>
    <row r="698">
      <c r="A698" s="328"/>
    </row>
    <row r="699">
      <c r="A699" s="328"/>
    </row>
    <row r="700">
      <c r="A700" s="328"/>
    </row>
    <row r="701">
      <c r="A701" s="328"/>
    </row>
    <row r="702">
      <c r="A702" s="328"/>
    </row>
    <row r="703">
      <c r="A703" s="328"/>
    </row>
    <row r="704">
      <c r="A704" s="328"/>
    </row>
    <row r="705">
      <c r="A705" s="328"/>
    </row>
    <row r="706">
      <c r="A706" s="328"/>
    </row>
    <row r="707">
      <c r="A707" s="328"/>
    </row>
    <row r="708">
      <c r="A708" s="328"/>
    </row>
    <row r="709">
      <c r="A709" s="328"/>
    </row>
    <row r="710">
      <c r="A710" s="328"/>
    </row>
    <row r="711">
      <c r="A711" s="328"/>
    </row>
    <row r="712">
      <c r="A712" s="328"/>
    </row>
    <row r="713">
      <c r="A713" s="328"/>
    </row>
    <row r="714">
      <c r="A714" s="328"/>
    </row>
    <row r="715">
      <c r="A715" s="328"/>
    </row>
    <row r="716">
      <c r="A716" s="328"/>
    </row>
    <row r="717">
      <c r="A717" s="328"/>
    </row>
    <row r="718">
      <c r="A718" s="328"/>
    </row>
    <row r="719">
      <c r="A719" s="328"/>
    </row>
    <row r="720">
      <c r="A720" s="328"/>
    </row>
    <row r="721">
      <c r="A721" s="328"/>
    </row>
    <row r="722">
      <c r="A722" s="328"/>
    </row>
    <row r="723">
      <c r="A723" s="328"/>
    </row>
    <row r="724">
      <c r="A724" s="328"/>
    </row>
    <row r="725">
      <c r="A725" s="328"/>
    </row>
    <row r="726">
      <c r="A726" s="328"/>
    </row>
    <row r="727">
      <c r="A727" s="328"/>
    </row>
    <row r="728">
      <c r="A728" s="328"/>
    </row>
    <row r="729">
      <c r="A729" s="328"/>
    </row>
    <row r="730">
      <c r="A730" s="328"/>
    </row>
    <row r="731">
      <c r="A731" s="328"/>
    </row>
    <row r="732">
      <c r="A732" s="328"/>
    </row>
    <row r="733">
      <c r="A733" s="328"/>
    </row>
    <row r="734">
      <c r="A734" s="328"/>
    </row>
    <row r="735">
      <c r="A735" s="328"/>
    </row>
    <row r="736">
      <c r="A736" s="328"/>
    </row>
    <row r="737">
      <c r="A737" s="328"/>
    </row>
    <row r="738">
      <c r="A738" s="328"/>
    </row>
    <row r="739">
      <c r="A739" s="328"/>
    </row>
    <row r="740">
      <c r="A740" s="328"/>
    </row>
    <row r="741">
      <c r="A741" s="328"/>
    </row>
    <row r="742">
      <c r="A742" s="328"/>
    </row>
    <row r="743">
      <c r="A743" s="328"/>
    </row>
    <row r="744">
      <c r="A744" s="328"/>
    </row>
    <row r="745">
      <c r="A745" s="328"/>
    </row>
    <row r="746">
      <c r="A746" s="328"/>
    </row>
    <row r="747">
      <c r="A747" s="328"/>
    </row>
    <row r="748">
      <c r="A748" s="328"/>
    </row>
    <row r="749">
      <c r="A749" s="328"/>
    </row>
    <row r="750">
      <c r="A750" s="328"/>
    </row>
    <row r="751">
      <c r="A751" s="328"/>
    </row>
    <row r="752">
      <c r="A752" s="328"/>
    </row>
    <row r="753">
      <c r="A753" s="328"/>
    </row>
    <row r="754">
      <c r="A754" s="328"/>
    </row>
    <row r="755">
      <c r="A755" s="328"/>
    </row>
    <row r="756">
      <c r="A756" s="328"/>
    </row>
    <row r="757">
      <c r="A757" s="328"/>
    </row>
    <row r="758">
      <c r="A758" s="328"/>
    </row>
    <row r="759">
      <c r="A759" s="328"/>
    </row>
    <row r="760">
      <c r="A760" s="328"/>
    </row>
    <row r="761">
      <c r="A761" s="328"/>
    </row>
    <row r="762">
      <c r="A762" s="328"/>
    </row>
    <row r="763">
      <c r="A763" s="328"/>
    </row>
    <row r="764">
      <c r="A764" s="328"/>
    </row>
    <row r="765">
      <c r="A765" s="328"/>
    </row>
    <row r="766">
      <c r="A766" s="328"/>
    </row>
    <row r="767">
      <c r="A767" s="328"/>
    </row>
    <row r="768">
      <c r="A768" s="328"/>
    </row>
    <row r="769">
      <c r="A769" s="328"/>
    </row>
    <row r="770">
      <c r="A770" s="328"/>
    </row>
    <row r="771">
      <c r="A771" s="328"/>
    </row>
    <row r="772">
      <c r="A772" s="328"/>
    </row>
    <row r="773">
      <c r="A773" s="328"/>
    </row>
    <row r="774">
      <c r="A774" s="328"/>
    </row>
    <row r="775">
      <c r="A775" s="328"/>
    </row>
    <row r="776">
      <c r="A776" s="328"/>
    </row>
    <row r="777">
      <c r="A777" s="328"/>
    </row>
    <row r="778">
      <c r="A778" s="328"/>
    </row>
    <row r="779">
      <c r="A779" s="328"/>
    </row>
    <row r="780">
      <c r="A780" s="328"/>
    </row>
    <row r="781">
      <c r="A781" s="328"/>
    </row>
    <row r="782">
      <c r="A782" s="328"/>
    </row>
    <row r="783">
      <c r="A783" s="328"/>
    </row>
    <row r="784">
      <c r="A784" s="328"/>
    </row>
    <row r="785">
      <c r="A785" s="328"/>
    </row>
    <row r="786">
      <c r="A786" s="328"/>
    </row>
    <row r="787">
      <c r="A787" s="328"/>
    </row>
    <row r="788">
      <c r="A788" s="328"/>
    </row>
    <row r="789">
      <c r="A789" s="328"/>
    </row>
    <row r="790">
      <c r="A790" s="328"/>
    </row>
    <row r="791">
      <c r="A791" s="328"/>
    </row>
    <row r="792">
      <c r="A792" s="328"/>
    </row>
    <row r="793">
      <c r="A793" s="328"/>
    </row>
    <row r="794">
      <c r="A794" s="328"/>
    </row>
    <row r="795">
      <c r="A795" s="328"/>
    </row>
    <row r="796">
      <c r="A796" s="328"/>
    </row>
    <row r="797">
      <c r="A797" s="328"/>
    </row>
    <row r="798">
      <c r="A798" s="328"/>
    </row>
    <row r="799">
      <c r="A799" s="328"/>
    </row>
    <row r="800">
      <c r="A800" s="328"/>
    </row>
    <row r="801">
      <c r="A801" s="328"/>
    </row>
    <row r="802">
      <c r="A802" s="328"/>
    </row>
    <row r="803">
      <c r="A803" s="328"/>
    </row>
    <row r="804">
      <c r="A804" s="328"/>
    </row>
    <row r="805">
      <c r="A805" s="328"/>
    </row>
    <row r="806">
      <c r="A806" s="328"/>
    </row>
    <row r="807">
      <c r="A807" s="328"/>
    </row>
    <row r="808">
      <c r="A808" s="328"/>
    </row>
    <row r="809">
      <c r="A809" s="328"/>
    </row>
    <row r="810">
      <c r="A810" s="328"/>
    </row>
    <row r="811">
      <c r="A811" s="328"/>
    </row>
    <row r="812">
      <c r="A812" s="328"/>
    </row>
    <row r="813">
      <c r="A813" s="328"/>
    </row>
    <row r="814">
      <c r="A814" s="328"/>
    </row>
    <row r="815">
      <c r="A815" s="328"/>
    </row>
    <row r="816">
      <c r="A816" s="328"/>
    </row>
    <row r="817">
      <c r="A817" s="328"/>
    </row>
    <row r="818">
      <c r="A818" s="328"/>
    </row>
    <row r="819">
      <c r="A819" s="328"/>
    </row>
    <row r="820">
      <c r="A820" s="328"/>
    </row>
    <row r="821">
      <c r="A821" s="328"/>
    </row>
    <row r="822">
      <c r="A822" s="328"/>
    </row>
    <row r="823">
      <c r="A823" s="328"/>
    </row>
    <row r="824">
      <c r="A824" s="328"/>
    </row>
    <row r="825">
      <c r="A825" s="328"/>
    </row>
    <row r="826">
      <c r="A826" s="328"/>
    </row>
    <row r="827">
      <c r="A827" s="328"/>
    </row>
    <row r="828">
      <c r="A828" s="328"/>
    </row>
    <row r="829">
      <c r="A829" s="328"/>
    </row>
    <row r="830">
      <c r="A830" s="328"/>
    </row>
    <row r="831">
      <c r="A831" s="328"/>
    </row>
    <row r="832">
      <c r="A832" s="328"/>
    </row>
    <row r="833">
      <c r="A833" s="328"/>
    </row>
    <row r="834">
      <c r="A834" s="328"/>
    </row>
    <row r="835">
      <c r="A835" s="328"/>
    </row>
    <row r="836">
      <c r="A836" s="328"/>
    </row>
    <row r="837">
      <c r="A837" s="328"/>
    </row>
    <row r="838">
      <c r="A838" s="328"/>
    </row>
    <row r="839">
      <c r="A839" s="328"/>
    </row>
    <row r="840">
      <c r="A840" s="328"/>
    </row>
    <row r="841">
      <c r="A841" s="328"/>
    </row>
    <row r="842">
      <c r="A842" s="328"/>
    </row>
    <row r="843">
      <c r="A843" s="328"/>
    </row>
    <row r="844">
      <c r="A844" s="328"/>
    </row>
    <row r="845">
      <c r="A845" s="328"/>
    </row>
    <row r="846">
      <c r="A846" s="328"/>
    </row>
    <row r="847">
      <c r="A847" s="328"/>
    </row>
    <row r="848">
      <c r="A848" s="328"/>
    </row>
    <row r="849">
      <c r="A849" s="328"/>
    </row>
    <row r="850">
      <c r="A850" s="328"/>
    </row>
    <row r="851">
      <c r="A851" s="328"/>
    </row>
    <row r="852">
      <c r="A852" s="328"/>
    </row>
    <row r="853">
      <c r="A853" s="328"/>
    </row>
    <row r="854">
      <c r="A854" s="328"/>
    </row>
    <row r="855">
      <c r="A855" s="328"/>
    </row>
    <row r="856">
      <c r="A856" s="328"/>
    </row>
    <row r="857">
      <c r="A857" s="328"/>
    </row>
    <row r="858">
      <c r="A858" s="328"/>
    </row>
    <row r="859">
      <c r="A859" s="328"/>
    </row>
    <row r="860">
      <c r="A860" s="328"/>
    </row>
    <row r="861">
      <c r="A861" s="328"/>
    </row>
    <row r="862">
      <c r="A862" s="328"/>
    </row>
    <row r="863">
      <c r="A863" s="328"/>
    </row>
    <row r="864">
      <c r="A864" s="328"/>
    </row>
    <row r="865">
      <c r="A865" s="328"/>
    </row>
    <row r="866">
      <c r="A866" s="328"/>
    </row>
    <row r="867">
      <c r="A867" s="328"/>
    </row>
    <row r="868">
      <c r="A868" s="328"/>
    </row>
    <row r="869">
      <c r="A869" s="328"/>
    </row>
    <row r="870">
      <c r="A870" s="328"/>
    </row>
    <row r="871">
      <c r="A871" s="328"/>
    </row>
    <row r="872">
      <c r="A872" s="328"/>
    </row>
    <row r="873">
      <c r="A873" s="328"/>
    </row>
    <row r="874">
      <c r="A874" s="328"/>
    </row>
    <row r="875">
      <c r="A875" s="328"/>
    </row>
    <row r="876">
      <c r="A876" s="328"/>
    </row>
    <row r="877">
      <c r="A877" s="328"/>
    </row>
    <row r="878">
      <c r="A878" s="328"/>
    </row>
    <row r="879">
      <c r="A879" s="328"/>
    </row>
    <row r="880">
      <c r="A880" s="328"/>
    </row>
    <row r="881">
      <c r="A881" s="328"/>
    </row>
    <row r="882">
      <c r="A882" s="328"/>
    </row>
    <row r="883">
      <c r="A883" s="328"/>
    </row>
    <row r="884">
      <c r="A884" s="328"/>
    </row>
    <row r="885">
      <c r="A885" s="328"/>
    </row>
    <row r="886">
      <c r="A886" s="328"/>
    </row>
    <row r="887">
      <c r="A887" s="328"/>
    </row>
    <row r="888">
      <c r="A888" s="328"/>
    </row>
    <row r="889">
      <c r="A889" s="328"/>
    </row>
    <row r="890">
      <c r="A890" s="328"/>
    </row>
    <row r="891">
      <c r="A891" s="328"/>
    </row>
    <row r="892">
      <c r="A892" s="328"/>
    </row>
    <row r="893">
      <c r="A893" s="328"/>
    </row>
    <row r="894">
      <c r="A894" s="328"/>
    </row>
    <row r="895">
      <c r="A895" s="328"/>
    </row>
    <row r="896">
      <c r="A896" s="328"/>
    </row>
    <row r="897">
      <c r="A897" s="328"/>
    </row>
    <row r="898">
      <c r="A898" s="328"/>
    </row>
    <row r="899">
      <c r="A899" s="328"/>
    </row>
    <row r="900">
      <c r="A900" s="328"/>
    </row>
    <row r="901">
      <c r="A901" s="328"/>
    </row>
    <row r="902">
      <c r="A902" s="328"/>
    </row>
    <row r="903">
      <c r="A903" s="328"/>
    </row>
    <row r="904">
      <c r="A904" s="328"/>
    </row>
    <row r="905">
      <c r="A905" s="328"/>
    </row>
    <row r="906">
      <c r="A906" s="328"/>
    </row>
    <row r="907">
      <c r="A907" s="328"/>
    </row>
    <row r="908">
      <c r="A908" s="328"/>
    </row>
    <row r="909">
      <c r="A909" s="328"/>
    </row>
    <row r="910">
      <c r="A910" s="328"/>
    </row>
    <row r="911">
      <c r="A911" s="328"/>
    </row>
    <row r="912">
      <c r="A912" s="328"/>
    </row>
    <row r="913">
      <c r="A913" s="328"/>
    </row>
    <row r="914">
      <c r="A914" s="328"/>
    </row>
    <row r="915">
      <c r="A915" s="328"/>
    </row>
    <row r="916">
      <c r="A916" s="328"/>
    </row>
    <row r="917">
      <c r="A917" s="328"/>
    </row>
    <row r="918">
      <c r="A918" s="328"/>
    </row>
    <row r="919">
      <c r="A919" s="328"/>
    </row>
    <row r="920">
      <c r="A920" s="328"/>
    </row>
    <row r="921">
      <c r="A921" s="328"/>
    </row>
    <row r="922">
      <c r="A922" s="328"/>
    </row>
    <row r="923">
      <c r="A923" s="328"/>
    </row>
    <row r="924">
      <c r="A924" s="328"/>
    </row>
    <row r="925">
      <c r="A925" s="328"/>
    </row>
    <row r="926">
      <c r="A926" s="328"/>
    </row>
    <row r="927">
      <c r="A927" s="328"/>
    </row>
    <row r="928">
      <c r="A928" s="328"/>
    </row>
    <row r="929">
      <c r="A929" s="328"/>
    </row>
    <row r="930">
      <c r="A930" s="328"/>
    </row>
    <row r="931">
      <c r="A931" s="328"/>
    </row>
    <row r="932">
      <c r="A932" s="328"/>
    </row>
    <row r="933">
      <c r="A933" s="328"/>
    </row>
    <row r="934">
      <c r="A934" s="328"/>
    </row>
    <row r="935">
      <c r="A935" s="328"/>
    </row>
    <row r="936">
      <c r="A936" s="328"/>
    </row>
    <row r="937">
      <c r="A937" s="328"/>
    </row>
    <row r="938">
      <c r="A938" s="328"/>
    </row>
    <row r="939">
      <c r="A939" s="328"/>
    </row>
    <row r="940">
      <c r="A940" s="328"/>
    </row>
    <row r="941">
      <c r="A941" s="328"/>
    </row>
    <row r="942">
      <c r="A942" s="328"/>
    </row>
    <row r="943">
      <c r="A943" s="328"/>
    </row>
    <row r="944">
      <c r="A944" s="328"/>
    </row>
    <row r="945">
      <c r="A945" s="328"/>
    </row>
    <row r="946">
      <c r="A946" s="328"/>
    </row>
    <row r="947">
      <c r="A947" s="328"/>
    </row>
    <row r="948">
      <c r="A948" s="328"/>
    </row>
    <row r="949">
      <c r="A949" s="328"/>
    </row>
    <row r="950">
      <c r="A950" s="328"/>
    </row>
    <row r="951">
      <c r="A951" s="328"/>
    </row>
    <row r="952">
      <c r="A952" s="328"/>
    </row>
    <row r="953">
      <c r="A953" s="328"/>
    </row>
    <row r="954">
      <c r="A954" s="328"/>
    </row>
    <row r="955">
      <c r="A955" s="328"/>
    </row>
    <row r="956">
      <c r="A956" s="328"/>
    </row>
    <row r="957">
      <c r="A957" s="328"/>
    </row>
    <row r="958">
      <c r="A958" s="328"/>
    </row>
    <row r="959">
      <c r="A959" s="328"/>
    </row>
    <row r="960">
      <c r="A960" s="328"/>
    </row>
    <row r="961">
      <c r="A961" s="328"/>
    </row>
    <row r="962">
      <c r="A962" s="328"/>
    </row>
    <row r="963">
      <c r="A963" s="328"/>
    </row>
    <row r="964">
      <c r="A964" s="328"/>
    </row>
    <row r="965">
      <c r="A965" s="328"/>
    </row>
    <row r="966">
      <c r="A966" s="328"/>
    </row>
    <row r="967">
      <c r="A967" s="328"/>
    </row>
    <row r="968">
      <c r="A968" s="328"/>
    </row>
    <row r="969">
      <c r="A969" s="328"/>
    </row>
    <row r="970">
      <c r="A970" s="328"/>
    </row>
    <row r="971">
      <c r="A971" s="328"/>
    </row>
    <row r="972">
      <c r="A972" s="328"/>
    </row>
    <row r="973">
      <c r="A973" s="328"/>
    </row>
    <row r="974">
      <c r="A974" s="328"/>
    </row>
    <row r="975">
      <c r="A975" s="328"/>
    </row>
    <row r="976">
      <c r="A976" s="328"/>
    </row>
    <row r="977">
      <c r="A977" s="328"/>
    </row>
    <row r="978">
      <c r="A978" s="328"/>
    </row>
    <row r="979">
      <c r="A979" s="328"/>
    </row>
    <row r="980">
      <c r="A980" s="328"/>
    </row>
    <row r="981">
      <c r="A981" s="328"/>
    </row>
    <row r="982">
      <c r="A982" s="328"/>
    </row>
    <row r="983">
      <c r="A983" s="328"/>
    </row>
    <row r="984">
      <c r="A984" s="328"/>
    </row>
    <row r="985">
      <c r="A985" s="328"/>
    </row>
    <row r="986">
      <c r="A986" s="328"/>
    </row>
    <row r="987">
      <c r="A987" s="328"/>
    </row>
    <row r="988">
      <c r="A988" s="328"/>
    </row>
    <row r="989">
      <c r="A989" s="328"/>
    </row>
    <row r="990">
      <c r="A990" s="328"/>
    </row>
    <row r="991">
      <c r="A991" s="328"/>
    </row>
    <row r="992">
      <c r="A992" s="328"/>
    </row>
    <row r="993">
      <c r="A993" s="328"/>
    </row>
    <row r="994">
      <c r="A994" s="328"/>
    </row>
    <row r="995">
      <c r="A995" s="328"/>
    </row>
    <row r="996">
      <c r="A996" s="328"/>
    </row>
    <row r="997">
      <c r="A997" s="328"/>
    </row>
    <row r="998">
      <c r="A998" s="328"/>
    </row>
    <row r="999">
      <c r="A999" s="328"/>
    </row>
    <row r="1000">
      <c r="A1000" s="328"/>
    </row>
  </sheetData>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60.71"/>
  </cols>
  <sheetData>
    <row r="1">
      <c r="A1" s="45" t="s">
        <v>3699</v>
      </c>
      <c r="B1" s="53" t="s">
        <v>3700</v>
      </c>
    </row>
    <row r="2">
      <c r="A2" s="45" t="s">
        <v>3701</v>
      </c>
      <c r="B2" s="53" t="s">
        <v>3702</v>
      </c>
    </row>
    <row r="3">
      <c r="A3" s="45" t="s">
        <v>3703</v>
      </c>
      <c r="B3" s="92" t="s">
        <v>3704</v>
      </c>
    </row>
    <row r="4">
      <c r="A4" s="45" t="s">
        <v>3705</v>
      </c>
      <c r="B4" s="329" t="s">
        <v>3706</v>
      </c>
    </row>
    <row r="5">
      <c r="A5" s="45" t="s">
        <v>3707</v>
      </c>
      <c r="B5" s="92" t="s">
        <v>3708</v>
      </c>
    </row>
    <row r="6">
      <c r="A6" s="45" t="s">
        <v>3709</v>
      </c>
      <c r="B6" s="92" t="s">
        <v>3710</v>
      </c>
    </row>
    <row r="7">
      <c r="A7" s="134"/>
    </row>
    <row r="8">
      <c r="A8" s="134"/>
    </row>
    <row r="9">
      <c r="A9" s="134"/>
    </row>
    <row r="10">
      <c r="A10" s="134"/>
    </row>
    <row r="11">
      <c r="A11" s="134"/>
    </row>
    <row r="12">
      <c r="A12" s="134"/>
    </row>
    <row r="13">
      <c r="A13" s="134"/>
    </row>
    <row r="14">
      <c r="A14" s="134"/>
    </row>
    <row r="15">
      <c r="A15" s="134"/>
    </row>
    <row r="16">
      <c r="A16" s="134"/>
    </row>
    <row r="17">
      <c r="A17" s="134"/>
    </row>
    <row r="18">
      <c r="A18" s="134"/>
    </row>
    <row r="19">
      <c r="A19" s="134"/>
    </row>
    <row r="20">
      <c r="A20" s="134"/>
    </row>
    <row r="21">
      <c r="A21" s="134"/>
    </row>
    <row r="22">
      <c r="A22" s="134"/>
    </row>
    <row r="23">
      <c r="A23" s="134"/>
    </row>
    <row r="24">
      <c r="A24" s="134"/>
    </row>
    <row r="25">
      <c r="A25" s="134"/>
    </row>
    <row r="26">
      <c r="A26" s="134"/>
    </row>
    <row r="27">
      <c r="A27" s="134"/>
    </row>
    <row r="28">
      <c r="A28" s="134"/>
    </row>
    <row r="29">
      <c r="A29" s="134"/>
    </row>
    <row r="30">
      <c r="A30" s="134"/>
    </row>
    <row r="31">
      <c r="A31" s="134"/>
    </row>
    <row r="32">
      <c r="A32" s="134"/>
    </row>
    <row r="33">
      <c r="A33" s="134"/>
    </row>
    <row r="34">
      <c r="A34" s="134"/>
    </row>
    <row r="35">
      <c r="A35" s="134"/>
    </row>
    <row r="36">
      <c r="A36" s="134"/>
    </row>
    <row r="37">
      <c r="A37" s="134"/>
    </row>
    <row r="38">
      <c r="A38" s="134"/>
    </row>
    <row r="39">
      <c r="A39" s="134"/>
    </row>
    <row r="40">
      <c r="A40" s="134"/>
    </row>
    <row r="41">
      <c r="A41" s="134"/>
    </row>
    <row r="42">
      <c r="A42" s="134"/>
    </row>
    <row r="43">
      <c r="A43" s="134"/>
    </row>
    <row r="44">
      <c r="A44" s="134"/>
    </row>
    <row r="45">
      <c r="A45" s="134"/>
    </row>
    <row r="46">
      <c r="A46" s="134"/>
    </row>
    <row r="47">
      <c r="A47" s="134"/>
    </row>
    <row r="48">
      <c r="A48" s="134"/>
    </row>
    <row r="49">
      <c r="A49" s="134"/>
    </row>
    <row r="50">
      <c r="A50" s="134"/>
    </row>
    <row r="51">
      <c r="A51" s="134"/>
    </row>
    <row r="52">
      <c r="A52" s="134"/>
    </row>
    <row r="53">
      <c r="A53" s="134"/>
    </row>
    <row r="54">
      <c r="A54" s="134"/>
    </row>
    <row r="55">
      <c r="A55" s="134"/>
    </row>
    <row r="56">
      <c r="A56" s="134"/>
    </row>
    <row r="57">
      <c r="A57" s="134"/>
    </row>
    <row r="58">
      <c r="A58" s="134"/>
    </row>
    <row r="59">
      <c r="A59" s="134"/>
    </row>
    <row r="60">
      <c r="A60" s="134"/>
    </row>
    <row r="61">
      <c r="A61" s="134"/>
    </row>
    <row r="62">
      <c r="A62" s="134"/>
    </row>
    <row r="63">
      <c r="A63" s="134"/>
    </row>
    <row r="64">
      <c r="A64" s="134"/>
    </row>
    <row r="65">
      <c r="A65" s="134"/>
    </row>
    <row r="66">
      <c r="A66" s="134"/>
    </row>
    <row r="67">
      <c r="A67" s="134"/>
    </row>
    <row r="68">
      <c r="A68" s="134"/>
    </row>
    <row r="69">
      <c r="A69" s="134"/>
    </row>
    <row r="70">
      <c r="A70" s="134"/>
    </row>
    <row r="71">
      <c r="A71" s="134"/>
    </row>
    <row r="72">
      <c r="A72" s="134"/>
    </row>
    <row r="73">
      <c r="A73" s="134"/>
    </row>
    <row r="74">
      <c r="A74" s="134"/>
    </row>
    <row r="75">
      <c r="A75" s="134"/>
    </row>
    <row r="76">
      <c r="A76" s="134"/>
    </row>
    <row r="77">
      <c r="A77" s="134"/>
    </row>
    <row r="78">
      <c r="A78" s="134"/>
    </row>
    <row r="79">
      <c r="A79" s="134"/>
    </row>
    <row r="80">
      <c r="A80" s="134"/>
    </row>
    <row r="81">
      <c r="A81" s="134"/>
    </row>
    <row r="82">
      <c r="A82" s="134"/>
    </row>
    <row r="83">
      <c r="A83" s="134"/>
    </row>
    <row r="84">
      <c r="A84" s="134"/>
    </row>
    <row r="85">
      <c r="A85" s="134"/>
    </row>
    <row r="86">
      <c r="A86" s="134"/>
    </row>
    <row r="87">
      <c r="A87" s="134"/>
    </row>
    <row r="88">
      <c r="A88" s="134"/>
    </row>
    <row r="89">
      <c r="A89" s="134"/>
    </row>
    <row r="90">
      <c r="A90" s="134"/>
    </row>
    <row r="91">
      <c r="A91" s="134"/>
    </row>
    <row r="92">
      <c r="A92" s="134"/>
    </row>
    <row r="93">
      <c r="A93" s="134"/>
    </row>
    <row r="94">
      <c r="A94" s="134"/>
    </row>
    <row r="95">
      <c r="A95" s="134"/>
    </row>
    <row r="96">
      <c r="A96" s="134"/>
    </row>
    <row r="97">
      <c r="A97" s="134"/>
    </row>
    <row r="98">
      <c r="A98" s="134"/>
    </row>
    <row r="99">
      <c r="A99" s="134"/>
    </row>
    <row r="100">
      <c r="A100" s="134"/>
    </row>
    <row r="101">
      <c r="A101" s="134"/>
    </row>
    <row r="102">
      <c r="A102" s="134"/>
    </row>
    <row r="103">
      <c r="A103" s="134"/>
    </row>
    <row r="104">
      <c r="A104" s="134"/>
    </row>
    <row r="105">
      <c r="A105" s="134"/>
    </row>
    <row r="106">
      <c r="A106" s="134"/>
    </row>
    <row r="107">
      <c r="A107" s="134"/>
    </row>
    <row r="108">
      <c r="A108" s="134"/>
    </row>
    <row r="109">
      <c r="A109" s="134"/>
    </row>
    <row r="110">
      <c r="A110" s="134"/>
    </row>
    <row r="111">
      <c r="A111" s="134"/>
    </row>
    <row r="112">
      <c r="A112" s="134"/>
    </row>
    <row r="113">
      <c r="A113" s="134"/>
    </row>
    <row r="114">
      <c r="A114" s="134"/>
    </row>
    <row r="115">
      <c r="A115" s="134"/>
    </row>
    <row r="116">
      <c r="A116" s="134"/>
    </row>
    <row r="117">
      <c r="A117" s="134"/>
    </row>
    <row r="118">
      <c r="A118" s="134"/>
    </row>
    <row r="119">
      <c r="A119" s="134"/>
    </row>
    <row r="120">
      <c r="A120" s="134"/>
    </row>
    <row r="121">
      <c r="A121" s="134"/>
    </row>
    <row r="122">
      <c r="A122" s="134"/>
    </row>
    <row r="123">
      <c r="A123" s="134"/>
    </row>
    <row r="124">
      <c r="A124" s="134"/>
    </row>
    <row r="125">
      <c r="A125" s="134"/>
    </row>
    <row r="126">
      <c r="A126" s="134"/>
    </row>
    <row r="127">
      <c r="A127" s="134"/>
    </row>
    <row r="128">
      <c r="A128" s="134"/>
    </row>
    <row r="129">
      <c r="A129" s="134"/>
    </row>
    <row r="130">
      <c r="A130" s="134"/>
    </row>
    <row r="131">
      <c r="A131" s="134"/>
    </row>
    <row r="132">
      <c r="A132" s="134"/>
    </row>
    <row r="133">
      <c r="A133" s="134"/>
    </row>
    <row r="134">
      <c r="A134" s="134"/>
    </row>
    <row r="135">
      <c r="A135" s="134"/>
    </row>
    <row r="136">
      <c r="A136" s="134"/>
    </row>
    <row r="137">
      <c r="A137" s="134"/>
    </row>
    <row r="138">
      <c r="A138" s="134"/>
    </row>
    <row r="139">
      <c r="A139" s="134"/>
    </row>
    <row r="140">
      <c r="A140" s="134"/>
    </row>
    <row r="141">
      <c r="A141" s="134"/>
    </row>
    <row r="142">
      <c r="A142" s="134"/>
    </row>
    <row r="143">
      <c r="A143" s="134"/>
    </row>
    <row r="144">
      <c r="A144" s="134"/>
    </row>
    <row r="145">
      <c r="A145" s="134"/>
    </row>
    <row r="146">
      <c r="A146" s="134"/>
    </row>
    <row r="147">
      <c r="A147" s="134"/>
    </row>
    <row r="148">
      <c r="A148" s="134"/>
    </row>
    <row r="149">
      <c r="A149" s="134"/>
    </row>
    <row r="150">
      <c r="A150" s="134"/>
    </row>
    <row r="151">
      <c r="A151" s="134"/>
    </row>
    <row r="152">
      <c r="A152" s="134"/>
    </row>
    <row r="153">
      <c r="A153" s="134"/>
    </row>
    <row r="154">
      <c r="A154" s="134"/>
    </row>
    <row r="155">
      <c r="A155" s="134"/>
    </row>
    <row r="156">
      <c r="A156" s="134"/>
    </row>
    <row r="157">
      <c r="A157" s="134"/>
    </row>
    <row r="158">
      <c r="A158" s="134"/>
    </row>
    <row r="159">
      <c r="A159" s="134"/>
    </row>
    <row r="160">
      <c r="A160" s="134"/>
    </row>
    <row r="161">
      <c r="A161" s="134"/>
    </row>
    <row r="162">
      <c r="A162" s="134"/>
    </row>
    <row r="163">
      <c r="A163" s="134"/>
    </row>
    <row r="164">
      <c r="A164" s="134"/>
    </row>
    <row r="165">
      <c r="A165" s="134"/>
    </row>
    <row r="166">
      <c r="A166" s="134"/>
    </row>
    <row r="167">
      <c r="A167" s="134"/>
    </row>
    <row r="168">
      <c r="A168" s="134"/>
    </row>
    <row r="169">
      <c r="A169" s="134"/>
    </row>
    <row r="170">
      <c r="A170" s="134"/>
    </row>
    <row r="171">
      <c r="A171" s="134"/>
    </row>
    <row r="172">
      <c r="A172" s="134"/>
    </row>
    <row r="173">
      <c r="A173" s="134"/>
    </row>
    <row r="174">
      <c r="A174" s="134"/>
    </row>
    <row r="175">
      <c r="A175" s="134"/>
    </row>
    <row r="176">
      <c r="A176" s="134"/>
    </row>
    <row r="177">
      <c r="A177" s="134"/>
    </row>
    <row r="178">
      <c r="A178" s="134"/>
    </row>
    <row r="179">
      <c r="A179" s="134"/>
    </row>
    <row r="180">
      <c r="A180" s="134"/>
    </row>
    <row r="181">
      <c r="A181" s="134"/>
    </row>
    <row r="182">
      <c r="A182" s="134"/>
    </row>
    <row r="183">
      <c r="A183" s="134"/>
    </row>
    <row r="184">
      <c r="A184" s="134"/>
    </row>
    <row r="185">
      <c r="A185" s="134"/>
    </row>
    <row r="186">
      <c r="A186" s="134"/>
    </row>
    <row r="187">
      <c r="A187" s="134"/>
    </row>
    <row r="188">
      <c r="A188" s="134"/>
    </row>
    <row r="189">
      <c r="A189" s="134"/>
    </row>
    <row r="190">
      <c r="A190" s="134"/>
    </row>
    <row r="191">
      <c r="A191" s="134"/>
    </row>
    <row r="192">
      <c r="A192" s="134"/>
    </row>
    <row r="193">
      <c r="A193" s="134"/>
    </row>
    <row r="194">
      <c r="A194" s="134"/>
    </row>
    <row r="195">
      <c r="A195" s="134"/>
    </row>
    <row r="196">
      <c r="A196" s="134"/>
    </row>
    <row r="197">
      <c r="A197" s="134"/>
    </row>
    <row r="198">
      <c r="A198" s="134"/>
    </row>
    <row r="199">
      <c r="A199" s="134"/>
    </row>
    <row r="200">
      <c r="A200" s="134"/>
    </row>
    <row r="201">
      <c r="A201" s="134"/>
    </row>
    <row r="202">
      <c r="A202" s="134"/>
    </row>
    <row r="203">
      <c r="A203" s="134"/>
    </row>
    <row r="204">
      <c r="A204" s="134"/>
    </row>
    <row r="205">
      <c r="A205" s="134"/>
    </row>
    <row r="206">
      <c r="A206" s="134"/>
    </row>
    <row r="207">
      <c r="A207" s="134"/>
    </row>
    <row r="208">
      <c r="A208" s="134"/>
    </row>
    <row r="209">
      <c r="A209" s="134"/>
    </row>
    <row r="210">
      <c r="A210" s="134"/>
    </row>
    <row r="211">
      <c r="A211" s="134"/>
    </row>
    <row r="212">
      <c r="A212" s="134"/>
    </row>
    <row r="213">
      <c r="A213" s="134"/>
    </row>
    <row r="214">
      <c r="A214" s="134"/>
    </row>
    <row r="215">
      <c r="A215" s="134"/>
    </row>
    <row r="216">
      <c r="A216" s="134"/>
    </row>
    <row r="217">
      <c r="A217" s="134"/>
    </row>
    <row r="218">
      <c r="A218" s="134"/>
    </row>
    <row r="219">
      <c r="A219" s="134"/>
    </row>
    <row r="220">
      <c r="A220" s="134"/>
    </row>
    <row r="221">
      <c r="A221" s="134"/>
    </row>
    <row r="222">
      <c r="A222" s="134"/>
    </row>
    <row r="223">
      <c r="A223" s="134"/>
    </row>
    <row r="224">
      <c r="A224" s="134"/>
    </row>
    <row r="225">
      <c r="A225" s="134"/>
    </row>
    <row r="226">
      <c r="A226" s="134"/>
    </row>
    <row r="227">
      <c r="A227" s="134"/>
    </row>
    <row r="228">
      <c r="A228" s="134"/>
    </row>
    <row r="229">
      <c r="A229" s="134"/>
    </row>
    <row r="230">
      <c r="A230" s="134"/>
    </row>
    <row r="231">
      <c r="A231" s="134"/>
    </row>
    <row r="232">
      <c r="A232" s="134"/>
    </row>
    <row r="233">
      <c r="A233" s="134"/>
    </row>
    <row r="234">
      <c r="A234" s="134"/>
    </row>
    <row r="235">
      <c r="A235" s="134"/>
    </row>
    <row r="236">
      <c r="A236" s="134"/>
    </row>
    <row r="237">
      <c r="A237" s="134"/>
    </row>
    <row r="238">
      <c r="A238" s="134"/>
    </row>
    <row r="239">
      <c r="A239" s="134"/>
    </row>
    <row r="240">
      <c r="A240" s="134"/>
    </row>
    <row r="241">
      <c r="A241" s="134"/>
    </row>
    <row r="242">
      <c r="A242" s="134"/>
    </row>
    <row r="243">
      <c r="A243" s="134"/>
    </row>
    <row r="244">
      <c r="A244" s="134"/>
    </row>
    <row r="245">
      <c r="A245" s="134"/>
    </row>
    <row r="246">
      <c r="A246" s="134"/>
    </row>
    <row r="247">
      <c r="A247" s="134"/>
    </row>
    <row r="248">
      <c r="A248" s="134"/>
    </row>
    <row r="249">
      <c r="A249" s="134"/>
    </row>
    <row r="250">
      <c r="A250" s="134"/>
    </row>
    <row r="251">
      <c r="A251" s="134"/>
    </row>
    <row r="252">
      <c r="A252" s="134"/>
    </row>
    <row r="253">
      <c r="A253" s="134"/>
    </row>
    <row r="254">
      <c r="A254" s="134"/>
    </row>
    <row r="255">
      <c r="A255" s="134"/>
    </row>
    <row r="256">
      <c r="A256" s="134"/>
    </row>
    <row r="257">
      <c r="A257" s="134"/>
    </row>
    <row r="258">
      <c r="A258" s="134"/>
    </row>
    <row r="259">
      <c r="A259" s="134"/>
    </row>
    <row r="260">
      <c r="A260" s="134"/>
    </row>
    <row r="261">
      <c r="A261" s="134"/>
    </row>
    <row r="262">
      <c r="A262" s="134"/>
    </row>
    <row r="263">
      <c r="A263" s="134"/>
    </row>
    <row r="264">
      <c r="A264" s="134"/>
    </row>
    <row r="265">
      <c r="A265" s="134"/>
    </row>
    <row r="266">
      <c r="A266" s="134"/>
    </row>
    <row r="267">
      <c r="A267" s="134"/>
    </row>
    <row r="268">
      <c r="A268" s="134"/>
    </row>
    <row r="269">
      <c r="A269" s="134"/>
    </row>
    <row r="270">
      <c r="A270" s="134"/>
    </row>
    <row r="271">
      <c r="A271" s="134"/>
    </row>
    <row r="272">
      <c r="A272" s="134"/>
    </row>
    <row r="273">
      <c r="A273" s="134"/>
    </row>
    <row r="274">
      <c r="A274" s="134"/>
    </row>
    <row r="275">
      <c r="A275" s="134"/>
    </row>
    <row r="276">
      <c r="A276" s="134"/>
    </row>
    <row r="277">
      <c r="A277" s="134"/>
    </row>
    <row r="278">
      <c r="A278" s="134"/>
    </row>
    <row r="279">
      <c r="A279" s="134"/>
    </row>
    <row r="280">
      <c r="A280" s="134"/>
    </row>
    <row r="281">
      <c r="A281" s="134"/>
    </row>
    <row r="282">
      <c r="A282" s="134"/>
    </row>
    <row r="283">
      <c r="A283" s="134"/>
    </row>
    <row r="284">
      <c r="A284" s="134"/>
    </row>
    <row r="285">
      <c r="A285" s="134"/>
    </row>
    <row r="286">
      <c r="A286" s="134"/>
    </row>
    <row r="287">
      <c r="A287" s="134"/>
    </row>
    <row r="288">
      <c r="A288" s="134"/>
    </row>
    <row r="289">
      <c r="A289" s="134"/>
    </row>
    <row r="290">
      <c r="A290" s="134"/>
    </row>
    <row r="291">
      <c r="A291" s="134"/>
    </row>
    <row r="292">
      <c r="A292" s="134"/>
    </row>
    <row r="293">
      <c r="A293" s="134"/>
    </row>
    <row r="294">
      <c r="A294" s="134"/>
    </row>
    <row r="295">
      <c r="A295" s="134"/>
    </row>
    <row r="296">
      <c r="A296" s="134"/>
    </row>
    <row r="297">
      <c r="A297" s="134"/>
    </row>
    <row r="298">
      <c r="A298" s="134"/>
    </row>
    <row r="299">
      <c r="A299" s="134"/>
    </row>
    <row r="300">
      <c r="A300" s="134"/>
    </row>
    <row r="301">
      <c r="A301" s="134"/>
    </row>
    <row r="302">
      <c r="A302" s="134"/>
    </row>
    <row r="303">
      <c r="A303" s="134"/>
    </row>
    <row r="304">
      <c r="A304" s="134"/>
    </row>
    <row r="305">
      <c r="A305" s="134"/>
    </row>
    <row r="306">
      <c r="A306" s="134"/>
    </row>
    <row r="307">
      <c r="A307" s="134"/>
    </row>
    <row r="308">
      <c r="A308" s="134"/>
    </row>
    <row r="309">
      <c r="A309" s="134"/>
    </row>
    <row r="310">
      <c r="A310" s="134"/>
    </row>
    <row r="311">
      <c r="A311" s="134"/>
    </row>
    <row r="312">
      <c r="A312" s="134"/>
    </row>
    <row r="313">
      <c r="A313" s="134"/>
    </row>
    <row r="314">
      <c r="A314" s="134"/>
    </row>
    <row r="315">
      <c r="A315" s="134"/>
    </row>
    <row r="316">
      <c r="A316" s="134"/>
    </row>
    <row r="317">
      <c r="A317" s="134"/>
    </row>
    <row r="318">
      <c r="A318" s="134"/>
    </row>
    <row r="319">
      <c r="A319" s="134"/>
    </row>
    <row r="320">
      <c r="A320" s="134"/>
    </row>
    <row r="321">
      <c r="A321" s="134"/>
    </row>
    <row r="322">
      <c r="A322" s="134"/>
    </row>
    <row r="323">
      <c r="A323" s="134"/>
    </row>
    <row r="324">
      <c r="A324" s="134"/>
    </row>
    <row r="325">
      <c r="A325" s="134"/>
    </row>
    <row r="326">
      <c r="A326" s="134"/>
    </row>
    <row r="327">
      <c r="A327" s="134"/>
    </row>
    <row r="328">
      <c r="A328" s="134"/>
    </row>
    <row r="329">
      <c r="A329" s="134"/>
    </row>
    <row r="330">
      <c r="A330" s="134"/>
    </row>
    <row r="331">
      <c r="A331" s="134"/>
    </row>
    <row r="332">
      <c r="A332" s="134"/>
    </row>
    <row r="333">
      <c r="A333" s="134"/>
    </row>
    <row r="334">
      <c r="A334" s="134"/>
    </row>
    <row r="335">
      <c r="A335" s="134"/>
    </row>
    <row r="336">
      <c r="A336" s="134"/>
    </row>
    <row r="337">
      <c r="A337" s="134"/>
    </row>
    <row r="338">
      <c r="A338" s="134"/>
    </row>
    <row r="339">
      <c r="A339" s="134"/>
    </row>
    <row r="340">
      <c r="A340" s="134"/>
    </row>
    <row r="341">
      <c r="A341" s="134"/>
    </row>
    <row r="342">
      <c r="A342" s="134"/>
    </row>
    <row r="343">
      <c r="A343" s="134"/>
    </row>
    <row r="344">
      <c r="A344" s="134"/>
    </row>
    <row r="345">
      <c r="A345" s="134"/>
    </row>
    <row r="346">
      <c r="A346" s="134"/>
    </row>
    <row r="347">
      <c r="A347" s="134"/>
    </row>
    <row r="348">
      <c r="A348" s="134"/>
    </row>
    <row r="349">
      <c r="A349" s="134"/>
    </row>
    <row r="350">
      <c r="A350" s="134"/>
    </row>
    <row r="351">
      <c r="A351" s="134"/>
    </row>
    <row r="352">
      <c r="A352" s="134"/>
    </row>
    <row r="353">
      <c r="A353" s="134"/>
    </row>
    <row r="354">
      <c r="A354" s="134"/>
    </row>
    <row r="355">
      <c r="A355" s="134"/>
    </row>
    <row r="356">
      <c r="A356" s="134"/>
    </row>
    <row r="357">
      <c r="A357" s="134"/>
    </row>
    <row r="358">
      <c r="A358" s="134"/>
    </row>
    <row r="359">
      <c r="A359" s="134"/>
    </row>
    <row r="360">
      <c r="A360" s="134"/>
    </row>
    <row r="361">
      <c r="A361" s="134"/>
    </row>
    <row r="362">
      <c r="A362" s="134"/>
    </row>
    <row r="363">
      <c r="A363" s="134"/>
    </row>
    <row r="364">
      <c r="A364" s="134"/>
    </row>
    <row r="365">
      <c r="A365" s="134"/>
    </row>
    <row r="366">
      <c r="A366" s="134"/>
    </row>
    <row r="367">
      <c r="A367" s="134"/>
    </row>
    <row r="368">
      <c r="A368" s="134"/>
    </row>
    <row r="369">
      <c r="A369" s="134"/>
    </row>
    <row r="370">
      <c r="A370" s="134"/>
    </row>
    <row r="371">
      <c r="A371" s="134"/>
    </row>
    <row r="372">
      <c r="A372" s="134"/>
    </row>
    <row r="373">
      <c r="A373" s="134"/>
    </row>
    <row r="374">
      <c r="A374" s="134"/>
    </row>
    <row r="375">
      <c r="A375" s="134"/>
    </row>
    <row r="376">
      <c r="A376" s="134"/>
    </row>
    <row r="377">
      <c r="A377" s="134"/>
    </row>
    <row r="378">
      <c r="A378" s="134"/>
    </row>
    <row r="379">
      <c r="A379" s="134"/>
    </row>
    <row r="380">
      <c r="A380" s="134"/>
    </row>
    <row r="381">
      <c r="A381" s="134"/>
    </row>
    <row r="382">
      <c r="A382" s="134"/>
    </row>
    <row r="383">
      <c r="A383" s="134"/>
    </row>
    <row r="384">
      <c r="A384" s="134"/>
    </row>
    <row r="385">
      <c r="A385" s="134"/>
    </row>
    <row r="386">
      <c r="A386" s="134"/>
    </row>
    <row r="387">
      <c r="A387" s="134"/>
    </row>
    <row r="388">
      <c r="A388" s="134"/>
    </row>
    <row r="389">
      <c r="A389" s="134"/>
    </row>
    <row r="390">
      <c r="A390" s="134"/>
    </row>
    <row r="391">
      <c r="A391" s="134"/>
    </row>
    <row r="392">
      <c r="A392" s="134"/>
    </row>
    <row r="393">
      <c r="A393" s="134"/>
    </row>
    <row r="394">
      <c r="A394" s="134"/>
    </row>
    <row r="395">
      <c r="A395" s="134"/>
    </row>
    <row r="396">
      <c r="A396" s="134"/>
    </row>
    <row r="397">
      <c r="A397" s="134"/>
    </row>
    <row r="398">
      <c r="A398" s="134"/>
    </row>
    <row r="399">
      <c r="A399" s="134"/>
    </row>
    <row r="400">
      <c r="A400" s="134"/>
    </row>
    <row r="401">
      <c r="A401" s="134"/>
    </row>
    <row r="402">
      <c r="A402" s="134"/>
    </row>
    <row r="403">
      <c r="A403" s="134"/>
    </row>
    <row r="404">
      <c r="A404" s="134"/>
    </row>
    <row r="405">
      <c r="A405" s="134"/>
    </row>
    <row r="406">
      <c r="A406" s="134"/>
    </row>
    <row r="407">
      <c r="A407" s="134"/>
    </row>
    <row r="408">
      <c r="A408" s="134"/>
    </row>
    <row r="409">
      <c r="A409" s="134"/>
    </row>
    <row r="410">
      <c r="A410" s="134"/>
    </row>
    <row r="411">
      <c r="A411" s="134"/>
    </row>
    <row r="412">
      <c r="A412" s="134"/>
    </row>
    <row r="413">
      <c r="A413" s="134"/>
    </row>
    <row r="414">
      <c r="A414" s="134"/>
    </row>
    <row r="415">
      <c r="A415" s="134"/>
    </row>
    <row r="416">
      <c r="A416" s="134"/>
    </row>
    <row r="417">
      <c r="A417" s="134"/>
    </row>
    <row r="418">
      <c r="A418" s="134"/>
    </row>
    <row r="419">
      <c r="A419" s="134"/>
    </row>
    <row r="420">
      <c r="A420" s="134"/>
    </row>
    <row r="421">
      <c r="A421" s="134"/>
    </row>
    <row r="422">
      <c r="A422" s="134"/>
    </row>
    <row r="423">
      <c r="A423" s="134"/>
    </row>
    <row r="424">
      <c r="A424" s="134"/>
    </row>
    <row r="425">
      <c r="A425" s="134"/>
    </row>
    <row r="426">
      <c r="A426" s="134"/>
    </row>
    <row r="427">
      <c r="A427" s="134"/>
    </row>
    <row r="428">
      <c r="A428" s="134"/>
    </row>
    <row r="429">
      <c r="A429" s="134"/>
    </row>
    <row r="430">
      <c r="A430" s="134"/>
    </row>
    <row r="431">
      <c r="A431" s="134"/>
    </row>
    <row r="432">
      <c r="A432" s="134"/>
    </row>
    <row r="433">
      <c r="A433" s="134"/>
    </row>
    <row r="434">
      <c r="A434" s="134"/>
    </row>
    <row r="435">
      <c r="A435" s="134"/>
    </row>
    <row r="436">
      <c r="A436" s="134"/>
    </row>
    <row r="437">
      <c r="A437" s="134"/>
    </row>
    <row r="438">
      <c r="A438" s="134"/>
    </row>
    <row r="439">
      <c r="A439" s="134"/>
    </row>
    <row r="440">
      <c r="A440" s="134"/>
    </row>
    <row r="441">
      <c r="A441" s="134"/>
    </row>
    <row r="442">
      <c r="A442" s="134"/>
    </row>
    <row r="443">
      <c r="A443" s="134"/>
    </row>
    <row r="444">
      <c r="A444" s="134"/>
    </row>
    <row r="445">
      <c r="A445" s="134"/>
    </row>
    <row r="446">
      <c r="A446" s="134"/>
    </row>
    <row r="447">
      <c r="A447" s="134"/>
    </row>
    <row r="448">
      <c r="A448" s="134"/>
    </row>
    <row r="449">
      <c r="A449" s="134"/>
    </row>
    <row r="450">
      <c r="A450" s="134"/>
    </row>
    <row r="451">
      <c r="A451" s="134"/>
    </row>
    <row r="452">
      <c r="A452" s="134"/>
    </row>
    <row r="453">
      <c r="A453" s="134"/>
    </row>
    <row r="454">
      <c r="A454" s="134"/>
    </row>
    <row r="455">
      <c r="A455" s="134"/>
    </row>
    <row r="456">
      <c r="A456" s="134"/>
    </row>
    <row r="457">
      <c r="A457" s="134"/>
    </row>
    <row r="458">
      <c r="A458" s="134"/>
    </row>
    <row r="459">
      <c r="A459" s="134"/>
    </row>
    <row r="460">
      <c r="A460" s="134"/>
    </row>
    <row r="461">
      <c r="A461" s="134"/>
    </row>
    <row r="462">
      <c r="A462" s="134"/>
    </row>
    <row r="463">
      <c r="A463" s="134"/>
    </row>
    <row r="464">
      <c r="A464" s="134"/>
    </row>
    <row r="465">
      <c r="A465" s="134"/>
    </row>
    <row r="466">
      <c r="A466" s="134"/>
    </row>
    <row r="467">
      <c r="A467" s="134"/>
    </row>
    <row r="468">
      <c r="A468" s="134"/>
    </row>
    <row r="469">
      <c r="A469" s="134"/>
    </row>
    <row r="470">
      <c r="A470" s="134"/>
    </row>
    <row r="471">
      <c r="A471" s="134"/>
    </row>
    <row r="472">
      <c r="A472" s="134"/>
    </row>
    <row r="473">
      <c r="A473" s="134"/>
    </row>
    <row r="474">
      <c r="A474" s="134"/>
    </row>
    <row r="475">
      <c r="A475" s="134"/>
    </row>
    <row r="476">
      <c r="A476" s="134"/>
    </row>
    <row r="477">
      <c r="A477" s="134"/>
    </row>
    <row r="478">
      <c r="A478" s="134"/>
    </row>
    <row r="479">
      <c r="A479" s="134"/>
    </row>
    <row r="480">
      <c r="A480" s="134"/>
    </row>
    <row r="481">
      <c r="A481" s="134"/>
    </row>
    <row r="482">
      <c r="A482" s="134"/>
    </row>
    <row r="483">
      <c r="A483" s="134"/>
    </row>
    <row r="484">
      <c r="A484" s="134"/>
    </row>
    <row r="485">
      <c r="A485" s="134"/>
    </row>
    <row r="486">
      <c r="A486" s="134"/>
    </row>
    <row r="487">
      <c r="A487" s="134"/>
    </row>
    <row r="488">
      <c r="A488" s="134"/>
    </row>
    <row r="489">
      <c r="A489" s="134"/>
    </row>
    <row r="490">
      <c r="A490" s="134"/>
    </row>
    <row r="491">
      <c r="A491" s="134"/>
    </row>
    <row r="492">
      <c r="A492" s="134"/>
    </row>
    <row r="493">
      <c r="A493" s="134"/>
    </row>
    <row r="494">
      <c r="A494" s="134"/>
    </row>
    <row r="495">
      <c r="A495" s="134"/>
    </row>
    <row r="496">
      <c r="A496" s="134"/>
    </row>
    <row r="497">
      <c r="A497" s="134"/>
    </row>
    <row r="498">
      <c r="A498" s="134"/>
    </row>
    <row r="499">
      <c r="A499" s="134"/>
    </row>
    <row r="500">
      <c r="A500" s="134"/>
    </row>
    <row r="501">
      <c r="A501" s="134"/>
    </row>
    <row r="502">
      <c r="A502" s="134"/>
    </row>
    <row r="503">
      <c r="A503" s="134"/>
    </row>
    <row r="504">
      <c r="A504" s="134"/>
    </row>
    <row r="505">
      <c r="A505" s="134"/>
    </row>
    <row r="506">
      <c r="A506" s="134"/>
    </row>
    <row r="507">
      <c r="A507" s="134"/>
    </row>
    <row r="508">
      <c r="A508" s="134"/>
    </row>
    <row r="509">
      <c r="A509" s="134"/>
    </row>
    <row r="510">
      <c r="A510" s="134"/>
    </row>
    <row r="511">
      <c r="A511" s="134"/>
    </row>
    <row r="512">
      <c r="A512" s="134"/>
    </row>
    <row r="513">
      <c r="A513" s="134"/>
    </row>
    <row r="514">
      <c r="A514" s="134"/>
    </row>
    <row r="515">
      <c r="A515" s="134"/>
    </row>
    <row r="516">
      <c r="A516" s="134"/>
    </row>
    <row r="517">
      <c r="A517" s="134"/>
    </row>
    <row r="518">
      <c r="A518" s="134"/>
    </row>
    <row r="519">
      <c r="A519" s="134"/>
    </row>
    <row r="520">
      <c r="A520" s="134"/>
    </row>
    <row r="521">
      <c r="A521" s="134"/>
    </row>
    <row r="522">
      <c r="A522" s="134"/>
    </row>
    <row r="523">
      <c r="A523" s="134"/>
    </row>
    <row r="524">
      <c r="A524" s="134"/>
    </row>
    <row r="525">
      <c r="A525" s="134"/>
    </row>
    <row r="526">
      <c r="A526" s="134"/>
    </row>
    <row r="527">
      <c r="A527" s="134"/>
    </row>
    <row r="528">
      <c r="A528" s="134"/>
    </row>
    <row r="529">
      <c r="A529" s="134"/>
    </row>
    <row r="530">
      <c r="A530" s="134"/>
    </row>
    <row r="531">
      <c r="A531" s="134"/>
    </row>
    <row r="532">
      <c r="A532" s="134"/>
    </row>
    <row r="533">
      <c r="A533" s="134"/>
    </row>
    <row r="534">
      <c r="A534" s="134"/>
    </row>
    <row r="535">
      <c r="A535" s="134"/>
    </row>
    <row r="536">
      <c r="A536" s="134"/>
    </row>
    <row r="537">
      <c r="A537" s="134"/>
    </row>
    <row r="538">
      <c r="A538" s="134"/>
    </row>
    <row r="539">
      <c r="A539" s="134"/>
    </row>
    <row r="540">
      <c r="A540" s="134"/>
    </row>
    <row r="541">
      <c r="A541" s="134"/>
    </row>
    <row r="542">
      <c r="A542" s="134"/>
    </row>
    <row r="543">
      <c r="A543" s="134"/>
    </row>
    <row r="544">
      <c r="A544" s="134"/>
    </row>
    <row r="545">
      <c r="A545" s="134"/>
    </row>
    <row r="546">
      <c r="A546" s="134"/>
    </row>
    <row r="547">
      <c r="A547" s="134"/>
    </row>
    <row r="548">
      <c r="A548" s="134"/>
    </row>
    <row r="549">
      <c r="A549" s="134"/>
    </row>
    <row r="550">
      <c r="A550" s="134"/>
    </row>
    <row r="551">
      <c r="A551" s="134"/>
    </row>
    <row r="552">
      <c r="A552" s="134"/>
    </row>
    <row r="553">
      <c r="A553" s="134"/>
    </row>
    <row r="554">
      <c r="A554" s="134"/>
    </row>
    <row r="555">
      <c r="A555" s="134"/>
    </row>
    <row r="556">
      <c r="A556" s="134"/>
    </row>
    <row r="557">
      <c r="A557" s="134"/>
    </row>
    <row r="558">
      <c r="A558" s="134"/>
    </row>
    <row r="559">
      <c r="A559" s="134"/>
    </row>
    <row r="560">
      <c r="A560" s="134"/>
    </row>
    <row r="561">
      <c r="A561" s="134"/>
    </row>
    <row r="562">
      <c r="A562" s="134"/>
    </row>
    <row r="563">
      <c r="A563" s="134"/>
    </row>
    <row r="564">
      <c r="A564" s="134"/>
    </row>
    <row r="565">
      <c r="A565" s="134"/>
    </row>
    <row r="566">
      <c r="A566" s="134"/>
    </row>
    <row r="567">
      <c r="A567" s="134"/>
    </row>
    <row r="568">
      <c r="A568" s="134"/>
    </row>
    <row r="569">
      <c r="A569" s="134"/>
    </row>
    <row r="570">
      <c r="A570" s="134"/>
    </row>
    <row r="571">
      <c r="A571" s="134"/>
    </row>
    <row r="572">
      <c r="A572" s="134"/>
    </row>
    <row r="573">
      <c r="A573" s="134"/>
    </row>
    <row r="574">
      <c r="A574" s="134"/>
    </row>
    <row r="575">
      <c r="A575" s="134"/>
    </row>
    <row r="576">
      <c r="A576" s="134"/>
    </row>
    <row r="577">
      <c r="A577" s="134"/>
    </row>
    <row r="578">
      <c r="A578" s="134"/>
    </row>
    <row r="579">
      <c r="A579" s="134"/>
    </row>
    <row r="580">
      <c r="A580" s="134"/>
    </row>
    <row r="581">
      <c r="A581" s="134"/>
    </row>
    <row r="582">
      <c r="A582" s="134"/>
    </row>
    <row r="583">
      <c r="A583" s="134"/>
    </row>
    <row r="584">
      <c r="A584" s="134"/>
    </row>
    <row r="585">
      <c r="A585" s="134"/>
    </row>
    <row r="586">
      <c r="A586" s="134"/>
    </row>
    <row r="587">
      <c r="A587" s="134"/>
    </row>
    <row r="588">
      <c r="A588" s="134"/>
    </row>
    <row r="589">
      <c r="A589" s="134"/>
    </row>
    <row r="590">
      <c r="A590" s="134"/>
    </row>
    <row r="591">
      <c r="A591" s="134"/>
    </row>
    <row r="592">
      <c r="A592" s="134"/>
    </row>
    <row r="593">
      <c r="A593" s="134"/>
    </row>
    <row r="594">
      <c r="A594" s="134"/>
    </row>
    <row r="595">
      <c r="A595" s="134"/>
    </row>
    <row r="596">
      <c r="A596" s="134"/>
    </row>
    <row r="597">
      <c r="A597" s="134"/>
    </row>
    <row r="598">
      <c r="A598" s="134"/>
    </row>
    <row r="599">
      <c r="A599" s="134"/>
    </row>
    <row r="600">
      <c r="A600" s="134"/>
    </row>
    <row r="601">
      <c r="A601" s="134"/>
    </row>
    <row r="602">
      <c r="A602" s="134"/>
    </row>
    <row r="603">
      <c r="A603" s="134"/>
    </row>
    <row r="604">
      <c r="A604" s="134"/>
    </row>
    <row r="605">
      <c r="A605" s="134"/>
    </row>
    <row r="606">
      <c r="A606" s="134"/>
    </row>
    <row r="607">
      <c r="A607" s="134"/>
    </row>
    <row r="608">
      <c r="A608" s="134"/>
    </row>
    <row r="609">
      <c r="A609" s="134"/>
    </row>
    <row r="610">
      <c r="A610" s="134"/>
    </row>
    <row r="611">
      <c r="A611" s="134"/>
    </row>
    <row r="612">
      <c r="A612" s="134"/>
    </row>
    <row r="613">
      <c r="A613" s="134"/>
    </row>
    <row r="614">
      <c r="A614" s="134"/>
    </row>
    <row r="615">
      <c r="A615" s="134"/>
    </row>
    <row r="616">
      <c r="A616" s="134"/>
    </row>
    <row r="617">
      <c r="A617" s="134"/>
    </row>
    <row r="618">
      <c r="A618" s="134"/>
    </row>
    <row r="619">
      <c r="A619" s="134"/>
    </row>
    <row r="620">
      <c r="A620" s="134"/>
    </row>
    <row r="621">
      <c r="A621" s="134"/>
    </row>
    <row r="622">
      <c r="A622" s="134"/>
    </row>
    <row r="623">
      <c r="A623" s="134"/>
    </row>
    <row r="624">
      <c r="A624" s="134"/>
    </row>
    <row r="625">
      <c r="A625" s="134"/>
    </row>
    <row r="626">
      <c r="A626" s="134"/>
    </row>
    <row r="627">
      <c r="A627" s="134"/>
    </row>
    <row r="628">
      <c r="A628" s="134"/>
    </row>
    <row r="629">
      <c r="A629" s="134"/>
    </row>
    <row r="630">
      <c r="A630" s="134"/>
    </row>
    <row r="631">
      <c r="A631" s="134"/>
    </row>
    <row r="632">
      <c r="A632" s="134"/>
    </row>
    <row r="633">
      <c r="A633" s="134"/>
    </row>
    <row r="634">
      <c r="A634" s="134"/>
    </row>
    <row r="635">
      <c r="A635" s="134"/>
    </row>
    <row r="636">
      <c r="A636" s="134"/>
    </row>
    <row r="637">
      <c r="A637" s="134"/>
    </row>
    <row r="638">
      <c r="A638" s="134"/>
    </row>
    <row r="639">
      <c r="A639" s="134"/>
    </row>
    <row r="640">
      <c r="A640" s="134"/>
    </row>
    <row r="641">
      <c r="A641" s="134"/>
    </row>
    <row r="642">
      <c r="A642" s="134"/>
    </row>
    <row r="643">
      <c r="A643" s="134"/>
    </row>
    <row r="644">
      <c r="A644" s="134"/>
    </row>
    <row r="645">
      <c r="A645" s="134"/>
    </row>
    <row r="646">
      <c r="A646" s="134"/>
    </row>
    <row r="647">
      <c r="A647" s="134"/>
    </row>
    <row r="648">
      <c r="A648" s="134"/>
    </row>
    <row r="649">
      <c r="A649" s="134"/>
    </row>
    <row r="650">
      <c r="A650" s="134"/>
    </row>
    <row r="651">
      <c r="A651" s="134"/>
    </row>
    <row r="652">
      <c r="A652" s="134"/>
    </row>
    <row r="653">
      <c r="A653" s="134"/>
    </row>
    <row r="654">
      <c r="A654" s="134"/>
    </row>
    <row r="655">
      <c r="A655" s="134"/>
    </row>
    <row r="656">
      <c r="A656" s="134"/>
    </row>
    <row r="657">
      <c r="A657" s="134"/>
    </row>
    <row r="658">
      <c r="A658" s="134"/>
    </row>
    <row r="659">
      <c r="A659" s="134"/>
    </row>
    <row r="660">
      <c r="A660" s="134"/>
    </row>
    <row r="661">
      <c r="A661" s="134"/>
    </row>
    <row r="662">
      <c r="A662" s="134"/>
    </row>
    <row r="663">
      <c r="A663" s="134"/>
    </row>
    <row r="664">
      <c r="A664" s="134"/>
    </row>
    <row r="665">
      <c r="A665" s="134"/>
    </row>
    <row r="666">
      <c r="A666" s="134"/>
    </row>
    <row r="667">
      <c r="A667" s="134"/>
    </row>
    <row r="668">
      <c r="A668" s="134"/>
    </row>
    <row r="669">
      <c r="A669" s="134"/>
    </row>
    <row r="670">
      <c r="A670" s="134"/>
    </row>
    <row r="671">
      <c r="A671" s="134"/>
    </row>
    <row r="672">
      <c r="A672" s="134"/>
    </row>
    <row r="673">
      <c r="A673" s="134"/>
    </row>
    <row r="674">
      <c r="A674" s="134"/>
    </row>
    <row r="675">
      <c r="A675" s="134"/>
    </row>
    <row r="676">
      <c r="A676" s="134"/>
    </row>
    <row r="677">
      <c r="A677" s="134"/>
    </row>
    <row r="678">
      <c r="A678" s="134"/>
    </row>
    <row r="679">
      <c r="A679" s="134"/>
    </row>
    <row r="680">
      <c r="A680" s="134"/>
    </row>
    <row r="681">
      <c r="A681" s="134"/>
    </row>
    <row r="682">
      <c r="A682" s="134"/>
    </row>
    <row r="683">
      <c r="A683" s="134"/>
    </row>
    <row r="684">
      <c r="A684" s="134"/>
    </row>
    <row r="685">
      <c r="A685" s="134"/>
    </row>
    <row r="686">
      <c r="A686" s="134"/>
    </row>
    <row r="687">
      <c r="A687" s="134"/>
    </row>
    <row r="688">
      <c r="A688" s="134"/>
    </row>
    <row r="689">
      <c r="A689" s="134"/>
    </row>
    <row r="690">
      <c r="A690" s="134"/>
    </row>
    <row r="691">
      <c r="A691" s="134"/>
    </row>
    <row r="692">
      <c r="A692" s="134"/>
    </row>
    <row r="693">
      <c r="A693" s="134"/>
    </row>
    <row r="694">
      <c r="A694" s="134"/>
    </row>
    <row r="695">
      <c r="A695" s="134"/>
    </row>
    <row r="696">
      <c r="A696" s="134"/>
    </row>
    <row r="697">
      <c r="A697" s="134"/>
    </row>
    <row r="698">
      <c r="A698" s="134"/>
    </row>
    <row r="699">
      <c r="A699" s="134"/>
    </row>
    <row r="700">
      <c r="A700" s="134"/>
    </row>
    <row r="701">
      <c r="A701" s="134"/>
    </row>
    <row r="702">
      <c r="A702" s="134"/>
    </row>
    <row r="703">
      <c r="A703" s="134"/>
    </row>
    <row r="704">
      <c r="A704" s="134"/>
    </row>
    <row r="705">
      <c r="A705" s="134"/>
    </row>
    <row r="706">
      <c r="A706" s="134"/>
    </row>
    <row r="707">
      <c r="A707" s="134"/>
    </row>
    <row r="708">
      <c r="A708" s="134"/>
    </row>
    <row r="709">
      <c r="A709" s="134"/>
    </row>
    <row r="710">
      <c r="A710" s="134"/>
    </row>
    <row r="711">
      <c r="A711" s="134"/>
    </row>
    <row r="712">
      <c r="A712" s="134"/>
    </row>
    <row r="713">
      <c r="A713" s="134"/>
    </row>
    <row r="714">
      <c r="A714" s="134"/>
    </row>
    <row r="715">
      <c r="A715" s="134"/>
    </row>
    <row r="716">
      <c r="A716" s="134"/>
    </row>
    <row r="717">
      <c r="A717" s="134"/>
    </row>
    <row r="718">
      <c r="A718" s="134"/>
    </row>
    <row r="719">
      <c r="A719" s="134"/>
    </row>
    <row r="720">
      <c r="A720" s="134"/>
    </row>
    <row r="721">
      <c r="A721" s="134"/>
    </row>
    <row r="722">
      <c r="A722" s="134"/>
    </row>
    <row r="723">
      <c r="A723" s="134"/>
    </row>
    <row r="724">
      <c r="A724" s="134"/>
    </row>
    <row r="725">
      <c r="A725" s="134"/>
    </row>
    <row r="726">
      <c r="A726" s="134"/>
    </row>
    <row r="727">
      <c r="A727" s="134"/>
    </row>
    <row r="728">
      <c r="A728" s="134"/>
    </row>
    <row r="729">
      <c r="A729" s="134"/>
    </row>
    <row r="730">
      <c r="A730" s="134"/>
    </row>
    <row r="731">
      <c r="A731" s="134"/>
    </row>
    <row r="732">
      <c r="A732" s="134"/>
    </row>
    <row r="733">
      <c r="A733" s="134"/>
    </row>
    <row r="734">
      <c r="A734" s="134"/>
    </row>
    <row r="735">
      <c r="A735" s="134"/>
    </row>
    <row r="736">
      <c r="A736" s="134"/>
    </row>
    <row r="737">
      <c r="A737" s="134"/>
    </row>
    <row r="738">
      <c r="A738" s="134"/>
    </row>
    <row r="739">
      <c r="A739" s="134"/>
    </row>
    <row r="740">
      <c r="A740" s="134"/>
    </row>
    <row r="741">
      <c r="A741" s="134"/>
    </row>
    <row r="742">
      <c r="A742" s="134"/>
    </row>
    <row r="743">
      <c r="A743" s="134"/>
    </row>
    <row r="744">
      <c r="A744" s="134"/>
    </row>
    <row r="745">
      <c r="A745" s="134"/>
    </row>
    <row r="746">
      <c r="A746" s="134"/>
    </row>
    <row r="747">
      <c r="A747" s="134"/>
    </row>
    <row r="748">
      <c r="A748" s="134"/>
    </row>
    <row r="749">
      <c r="A749" s="134"/>
    </row>
    <row r="750">
      <c r="A750" s="134"/>
    </row>
    <row r="751">
      <c r="A751" s="134"/>
    </row>
    <row r="752">
      <c r="A752" s="134"/>
    </row>
    <row r="753">
      <c r="A753" s="134"/>
    </row>
    <row r="754">
      <c r="A754" s="134"/>
    </row>
    <row r="755">
      <c r="A755" s="134"/>
    </row>
    <row r="756">
      <c r="A756" s="134"/>
    </row>
    <row r="757">
      <c r="A757" s="134"/>
    </row>
    <row r="758">
      <c r="A758" s="134"/>
    </row>
    <row r="759">
      <c r="A759" s="134"/>
    </row>
    <row r="760">
      <c r="A760" s="134"/>
    </row>
    <row r="761">
      <c r="A761" s="134"/>
    </row>
    <row r="762">
      <c r="A762" s="134"/>
    </row>
    <row r="763">
      <c r="A763" s="134"/>
    </row>
    <row r="764">
      <c r="A764" s="134"/>
    </row>
    <row r="765">
      <c r="A765" s="134"/>
    </row>
    <row r="766">
      <c r="A766" s="134"/>
    </row>
    <row r="767">
      <c r="A767" s="134"/>
    </row>
    <row r="768">
      <c r="A768" s="134"/>
    </row>
    <row r="769">
      <c r="A769" s="134"/>
    </row>
    <row r="770">
      <c r="A770" s="134"/>
    </row>
    <row r="771">
      <c r="A771" s="134"/>
    </row>
    <row r="772">
      <c r="A772" s="134"/>
    </row>
    <row r="773">
      <c r="A773" s="134"/>
    </row>
    <row r="774">
      <c r="A774" s="134"/>
    </row>
    <row r="775">
      <c r="A775" s="134"/>
    </row>
    <row r="776">
      <c r="A776" s="134"/>
    </row>
    <row r="777">
      <c r="A777" s="134"/>
    </row>
    <row r="778">
      <c r="A778" s="134"/>
    </row>
    <row r="779">
      <c r="A779" s="134"/>
    </row>
    <row r="780">
      <c r="A780" s="134"/>
    </row>
    <row r="781">
      <c r="A781" s="134"/>
    </row>
    <row r="782">
      <c r="A782" s="134"/>
    </row>
    <row r="783">
      <c r="A783" s="134"/>
    </row>
    <row r="784">
      <c r="A784" s="134"/>
    </row>
    <row r="785">
      <c r="A785" s="134"/>
    </row>
    <row r="786">
      <c r="A786" s="134"/>
    </row>
    <row r="787">
      <c r="A787" s="134"/>
    </row>
    <row r="788">
      <c r="A788" s="134"/>
    </row>
    <row r="789">
      <c r="A789" s="134"/>
    </row>
    <row r="790">
      <c r="A790" s="134"/>
    </row>
    <row r="791">
      <c r="A791" s="134"/>
    </row>
    <row r="792">
      <c r="A792" s="134"/>
    </row>
    <row r="793">
      <c r="A793" s="134"/>
    </row>
    <row r="794">
      <c r="A794" s="134"/>
    </row>
    <row r="795">
      <c r="A795" s="134"/>
    </row>
    <row r="796">
      <c r="A796" s="134"/>
    </row>
    <row r="797">
      <c r="A797" s="134"/>
    </row>
    <row r="798">
      <c r="A798" s="134"/>
    </row>
    <row r="799">
      <c r="A799" s="134"/>
    </row>
    <row r="800">
      <c r="A800" s="134"/>
    </row>
    <row r="801">
      <c r="A801" s="134"/>
    </row>
    <row r="802">
      <c r="A802" s="134"/>
    </row>
    <row r="803">
      <c r="A803" s="134"/>
    </row>
    <row r="804">
      <c r="A804" s="134"/>
    </row>
    <row r="805">
      <c r="A805" s="134"/>
    </row>
    <row r="806">
      <c r="A806" s="134"/>
    </row>
    <row r="807">
      <c r="A807" s="134"/>
    </row>
    <row r="808">
      <c r="A808" s="134"/>
    </row>
    <row r="809">
      <c r="A809" s="134"/>
    </row>
    <row r="810">
      <c r="A810" s="134"/>
    </row>
    <row r="811">
      <c r="A811" s="134"/>
    </row>
    <row r="812">
      <c r="A812" s="134"/>
    </row>
    <row r="813">
      <c r="A813" s="134"/>
    </row>
    <row r="814">
      <c r="A814" s="134"/>
    </row>
    <row r="815">
      <c r="A815" s="134"/>
    </row>
    <row r="816">
      <c r="A816" s="134"/>
    </row>
    <row r="817">
      <c r="A817" s="134"/>
    </row>
    <row r="818">
      <c r="A818" s="134"/>
    </row>
    <row r="819">
      <c r="A819" s="134"/>
    </row>
    <row r="820">
      <c r="A820" s="134"/>
    </row>
    <row r="821">
      <c r="A821" s="134"/>
    </row>
    <row r="822">
      <c r="A822" s="134"/>
    </row>
    <row r="823">
      <c r="A823" s="134"/>
    </row>
    <row r="824">
      <c r="A824" s="134"/>
    </row>
    <row r="825">
      <c r="A825" s="134"/>
    </row>
    <row r="826">
      <c r="A826" s="134"/>
    </row>
    <row r="827">
      <c r="A827" s="134"/>
    </row>
    <row r="828">
      <c r="A828" s="134"/>
    </row>
    <row r="829">
      <c r="A829" s="134"/>
    </row>
    <row r="830">
      <c r="A830" s="134"/>
    </row>
    <row r="831">
      <c r="A831" s="134"/>
    </row>
    <row r="832">
      <c r="A832" s="134"/>
    </row>
    <row r="833">
      <c r="A833" s="134"/>
    </row>
    <row r="834">
      <c r="A834" s="134"/>
    </row>
    <row r="835">
      <c r="A835" s="134"/>
    </row>
    <row r="836">
      <c r="A836" s="134"/>
    </row>
    <row r="837">
      <c r="A837" s="134"/>
    </row>
    <row r="838">
      <c r="A838" s="134"/>
    </row>
    <row r="839">
      <c r="A839" s="134"/>
    </row>
    <row r="840">
      <c r="A840" s="134"/>
    </row>
    <row r="841">
      <c r="A841" s="134"/>
    </row>
    <row r="842">
      <c r="A842" s="134"/>
    </row>
    <row r="843">
      <c r="A843" s="134"/>
    </row>
    <row r="844">
      <c r="A844" s="134"/>
    </row>
    <row r="845">
      <c r="A845" s="134"/>
    </row>
    <row r="846">
      <c r="A846" s="134"/>
    </row>
    <row r="847">
      <c r="A847" s="134"/>
    </row>
    <row r="848">
      <c r="A848" s="134"/>
    </row>
    <row r="849">
      <c r="A849" s="134"/>
    </row>
    <row r="850">
      <c r="A850" s="134"/>
    </row>
    <row r="851">
      <c r="A851" s="134"/>
    </row>
    <row r="852">
      <c r="A852" s="134"/>
    </row>
    <row r="853">
      <c r="A853" s="134"/>
    </row>
    <row r="854">
      <c r="A854" s="134"/>
    </row>
    <row r="855">
      <c r="A855" s="134"/>
    </row>
    <row r="856">
      <c r="A856" s="134"/>
    </row>
    <row r="857">
      <c r="A857" s="134"/>
    </row>
    <row r="858">
      <c r="A858" s="134"/>
    </row>
    <row r="859">
      <c r="A859" s="134"/>
    </row>
    <row r="860">
      <c r="A860" s="134"/>
    </row>
    <row r="861">
      <c r="A861" s="134"/>
    </row>
    <row r="862">
      <c r="A862" s="134"/>
    </row>
    <row r="863">
      <c r="A863" s="134"/>
    </row>
    <row r="864">
      <c r="A864" s="134"/>
    </row>
    <row r="865">
      <c r="A865" s="134"/>
    </row>
    <row r="866">
      <c r="A866" s="134"/>
    </row>
    <row r="867">
      <c r="A867" s="134"/>
    </row>
    <row r="868">
      <c r="A868" s="134"/>
    </row>
    <row r="869">
      <c r="A869" s="134"/>
    </row>
    <row r="870">
      <c r="A870" s="134"/>
    </row>
    <row r="871">
      <c r="A871" s="134"/>
    </row>
    <row r="872">
      <c r="A872" s="134"/>
    </row>
    <row r="873">
      <c r="A873" s="134"/>
    </row>
    <row r="874">
      <c r="A874" s="134"/>
    </row>
    <row r="875">
      <c r="A875" s="134"/>
    </row>
    <row r="876">
      <c r="A876" s="134"/>
    </row>
    <row r="877">
      <c r="A877" s="134"/>
    </row>
    <row r="878">
      <c r="A878" s="134"/>
    </row>
    <row r="879">
      <c r="A879" s="134"/>
    </row>
    <row r="880">
      <c r="A880" s="134"/>
    </row>
    <row r="881">
      <c r="A881" s="134"/>
    </row>
    <row r="882">
      <c r="A882" s="134"/>
    </row>
    <row r="883">
      <c r="A883" s="134"/>
    </row>
    <row r="884">
      <c r="A884" s="134"/>
    </row>
    <row r="885">
      <c r="A885" s="134"/>
    </row>
    <row r="886">
      <c r="A886" s="134"/>
    </row>
    <row r="887">
      <c r="A887" s="134"/>
    </row>
    <row r="888">
      <c r="A888" s="134"/>
    </row>
    <row r="889">
      <c r="A889" s="134"/>
    </row>
    <row r="890">
      <c r="A890" s="134"/>
    </row>
    <row r="891">
      <c r="A891" s="134"/>
    </row>
    <row r="892">
      <c r="A892" s="134"/>
    </row>
    <row r="893">
      <c r="A893" s="134"/>
    </row>
    <row r="894">
      <c r="A894" s="134"/>
    </row>
    <row r="895">
      <c r="A895" s="134"/>
    </row>
    <row r="896">
      <c r="A896" s="134"/>
    </row>
    <row r="897">
      <c r="A897" s="134"/>
    </row>
    <row r="898">
      <c r="A898" s="134"/>
    </row>
    <row r="899">
      <c r="A899" s="134"/>
    </row>
    <row r="900">
      <c r="A900" s="134"/>
    </row>
    <row r="901">
      <c r="A901" s="134"/>
    </row>
    <row r="902">
      <c r="A902" s="134"/>
    </row>
    <row r="903">
      <c r="A903" s="134"/>
    </row>
    <row r="904">
      <c r="A904" s="134"/>
    </row>
    <row r="905">
      <c r="A905" s="134"/>
    </row>
    <row r="906">
      <c r="A906" s="134"/>
    </row>
    <row r="907">
      <c r="A907" s="134"/>
    </row>
    <row r="908">
      <c r="A908" s="134"/>
    </row>
    <row r="909">
      <c r="A909" s="134"/>
    </row>
    <row r="910">
      <c r="A910" s="134"/>
    </row>
    <row r="911">
      <c r="A911" s="134"/>
    </row>
    <row r="912">
      <c r="A912" s="134"/>
    </row>
    <row r="913">
      <c r="A913" s="134"/>
    </row>
    <row r="914">
      <c r="A914" s="134"/>
    </row>
    <row r="915">
      <c r="A915" s="134"/>
    </row>
    <row r="916">
      <c r="A916" s="134"/>
    </row>
    <row r="917">
      <c r="A917" s="134"/>
    </row>
    <row r="918">
      <c r="A918" s="134"/>
    </row>
    <row r="919">
      <c r="A919" s="134"/>
    </row>
    <row r="920">
      <c r="A920" s="134"/>
    </row>
    <row r="921">
      <c r="A921" s="134"/>
    </row>
    <row r="922">
      <c r="A922" s="134"/>
    </row>
    <row r="923">
      <c r="A923" s="134"/>
    </row>
    <row r="924">
      <c r="A924" s="134"/>
    </row>
    <row r="925">
      <c r="A925" s="134"/>
    </row>
    <row r="926">
      <c r="A926" s="134"/>
    </row>
    <row r="927">
      <c r="A927" s="134"/>
    </row>
    <row r="928">
      <c r="A928" s="134"/>
    </row>
    <row r="929">
      <c r="A929" s="134"/>
    </row>
    <row r="930">
      <c r="A930" s="134"/>
    </row>
    <row r="931">
      <c r="A931" s="134"/>
    </row>
    <row r="932">
      <c r="A932" s="134"/>
    </row>
    <row r="933">
      <c r="A933" s="134"/>
    </row>
    <row r="934">
      <c r="A934" s="134"/>
    </row>
    <row r="935">
      <c r="A935" s="134"/>
    </row>
    <row r="936">
      <c r="A936" s="134"/>
    </row>
    <row r="937">
      <c r="A937" s="134"/>
    </row>
    <row r="938">
      <c r="A938" s="134"/>
    </row>
    <row r="939">
      <c r="A939" s="134"/>
    </row>
    <row r="940">
      <c r="A940" s="134"/>
    </row>
    <row r="941">
      <c r="A941" s="134"/>
    </row>
    <row r="942">
      <c r="A942" s="134"/>
    </row>
    <row r="943">
      <c r="A943" s="134"/>
    </row>
    <row r="944">
      <c r="A944" s="134"/>
    </row>
    <row r="945">
      <c r="A945" s="134"/>
    </row>
    <row r="946">
      <c r="A946" s="134"/>
    </row>
    <row r="947">
      <c r="A947" s="134"/>
    </row>
    <row r="948">
      <c r="A948" s="134"/>
    </row>
    <row r="949">
      <c r="A949" s="134"/>
    </row>
    <row r="950">
      <c r="A950" s="134"/>
    </row>
    <row r="951">
      <c r="A951" s="134"/>
    </row>
    <row r="952">
      <c r="A952" s="134"/>
    </row>
    <row r="953">
      <c r="A953" s="134"/>
    </row>
    <row r="954">
      <c r="A954" s="134"/>
    </row>
    <row r="955">
      <c r="A955" s="134"/>
    </row>
    <row r="956">
      <c r="A956" s="134"/>
    </row>
    <row r="957">
      <c r="A957" s="134"/>
    </row>
    <row r="958">
      <c r="A958" s="134"/>
    </row>
    <row r="959">
      <c r="A959" s="134"/>
    </row>
    <row r="960">
      <c r="A960" s="134"/>
    </row>
    <row r="961">
      <c r="A961" s="134"/>
    </row>
    <row r="962">
      <c r="A962" s="134"/>
    </row>
    <row r="963">
      <c r="A963" s="134"/>
    </row>
    <row r="964">
      <c r="A964" s="134"/>
    </row>
    <row r="965">
      <c r="A965" s="134"/>
    </row>
    <row r="966">
      <c r="A966" s="134"/>
    </row>
    <row r="967">
      <c r="A967" s="134"/>
    </row>
    <row r="968">
      <c r="A968" s="134"/>
    </row>
    <row r="969">
      <c r="A969" s="134"/>
    </row>
    <row r="970">
      <c r="A970" s="134"/>
    </row>
    <row r="971">
      <c r="A971" s="134"/>
    </row>
    <row r="972">
      <c r="A972" s="134"/>
    </row>
    <row r="973">
      <c r="A973" s="134"/>
    </row>
    <row r="974">
      <c r="A974" s="134"/>
    </row>
    <row r="975">
      <c r="A975" s="134"/>
    </row>
    <row r="976">
      <c r="A976" s="134"/>
    </row>
    <row r="977">
      <c r="A977" s="134"/>
    </row>
    <row r="978">
      <c r="A978" s="134"/>
    </row>
    <row r="979">
      <c r="A979" s="134"/>
    </row>
    <row r="980">
      <c r="A980" s="134"/>
    </row>
    <row r="981">
      <c r="A981" s="134"/>
    </row>
    <row r="982">
      <c r="A982" s="134"/>
    </row>
    <row r="983">
      <c r="A983" s="134"/>
    </row>
    <row r="984">
      <c r="A984" s="134"/>
    </row>
    <row r="985">
      <c r="A985" s="134"/>
    </row>
    <row r="986">
      <c r="A986" s="134"/>
    </row>
    <row r="987">
      <c r="A987" s="134"/>
    </row>
    <row r="988">
      <c r="A988" s="134"/>
    </row>
    <row r="989">
      <c r="A989" s="134"/>
    </row>
    <row r="990">
      <c r="A990" s="134"/>
    </row>
    <row r="991">
      <c r="A991" s="134"/>
    </row>
    <row r="992">
      <c r="A992" s="134"/>
    </row>
    <row r="993">
      <c r="A993" s="134"/>
    </row>
    <row r="994">
      <c r="A994" s="134"/>
    </row>
    <row r="995">
      <c r="A995" s="134"/>
    </row>
    <row r="996">
      <c r="A996" s="134"/>
    </row>
    <row r="997">
      <c r="A997" s="134"/>
    </row>
    <row r="998">
      <c r="A998" s="134"/>
    </row>
    <row r="999">
      <c r="A999" s="134"/>
    </row>
    <row r="1000">
      <c r="A1000" s="134"/>
    </row>
  </sheetData>
  <hyperlinks>
    <hyperlink r:id="rId1" ref="B1"/>
    <hyperlink r:id="rId2" ref="B2"/>
    <hyperlink r:id="rId3" ref="B3"/>
    <hyperlink r:id="rId4" ref="B4"/>
    <hyperlink r:id="rId5" ref="B5"/>
    <hyperlink r:id="rId6" ref="B6"/>
  </hyperlinks>
  <drawing r:id="rId7"/>
</worksheet>
</file>